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525" windowWidth="25575" windowHeight="10170"/>
  </bookViews>
  <sheets>
    <sheet name="Результат" sheetId="1" r:id="rId1"/>
  </sheets>
  <calcPr calcId="145621"/>
</workbook>
</file>

<file path=xl/calcChain.xml><?xml version="1.0" encoding="utf-8"?>
<calcChain xmlns="http://schemas.openxmlformats.org/spreadsheetml/2006/main">
  <c r="W100" i="1" l="1"/>
  <c r="Q100" i="1" l="1"/>
  <c r="W97" i="1" l="1"/>
  <c r="Q97" i="1"/>
  <c r="AH103" i="1" l="1"/>
  <c r="AB103" i="1"/>
  <c r="W103" i="1"/>
  <c r="Q103" i="1"/>
  <c r="Q104" i="1" l="1"/>
  <c r="K93" i="1" l="1"/>
  <c r="AH90" i="1" l="1"/>
  <c r="AH69" i="1" l="1"/>
  <c r="AB66" i="1"/>
  <c r="W66" i="1"/>
  <c r="W64" i="1"/>
  <c r="AH100" i="1"/>
  <c r="AH94" i="1"/>
  <c r="AH95" i="1"/>
  <c r="AH96" i="1"/>
  <c r="AH97" i="1"/>
  <c r="AH66" i="1" s="1"/>
  <c r="AH98" i="1"/>
  <c r="AH99" i="1"/>
  <c r="AH101" i="1"/>
  <c r="AH102" i="1"/>
  <c r="AB93" i="1"/>
  <c r="Q63" i="1"/>
  <c r="Q64" i="1"/>
  <c r="Q66" i="1"/>
  <c r="K69" i="1"/>
  <c r="K66" i="1"/>
  <c r="K64" i="1"/>
  <c r="K63" i="1"/>
  <c r="AL65" i="1"/>
  <c r="AL67" i="1"/>
  <c r="AL68" i="1"/>
  <c r="AL70" i="1"/>
  <c r="AL71" i="1"/>
  <c r="AL72" i="1"/>
  <c r="AB63" i="1"/>
  <c r="W63" i="1"/>
  <c r="AH83" i="1"/>
  <c r="AB83" i="1"/>
  <c r="W83" i="1"/>
  <c r="Q83" i="1"/>
  <c r="K83" i="1"/>
  <c r="K62" i="1" s="1"/>
  <c r="AL84" i="1"/>
  <c r="AL85" i="1"/>
  <c r="AL86" i="1"/>
  <c r="AL87" i="1"/>
  <c r="AL88" i="1"/>
  <c r="AL89" i="1"/>
  <c r="AL90" i="1"/>
  <c r="AL91" i="1"/>
  <c r="AL92" i="1"/>
  <c r="AB100" i="1"/>
  <c r="AB69" i="1" s="1"/>
  <c r="W93" i="1"/>
  <c r="Q93" i="1"/>
  <c r="W69" i="1" l="1"/>
  <c r="Q62" i="1"/>
  <c r="Q69" i="1"/>
  <c r="AH63" i="1"/>
  <c r="AH93" i="1"/>
  <c r="AL93" i="1" s="1"/>
  <c r="AL64" i="1"/>
  <c r="AL66" i="1"/>
  <c r="AL63" i="1"/>
  <c r="AL83" i="1"/>
  <c r="AL94" i="1"/>
  <c r="AL95" i="1"/>
  <c r="AL96" i="1"/>
  <c r="AL97" i="1"/>
  <c r="AL98" i="1"/>
  <c r="AL99" i="1"/>
  <c r="AL100" i="1"/>
  <c r="AL101" i="1"/>
  <c r="AL102" i="1"/>
  <c r="AL69" i="1" l="1"/>
  <c r="AL104" i="1"/>
  <c r="AH62" i="1"/>
  <c r="AB62" i="1"/>
  <c r="AL103" i="1" l="1"/>
  <c r="W62" i="1"/>
  <c r="AL62" i="1" s="1"/>
</calcChain>
</file>

<file path=xl/sharedStrings.xml><?xml version="1.0" encoding="utf-8"?>
<sst xmlns="http://schemas.openxmlformats.org/spreadsheetml/2006/main" count="325" uniqueCount="150">
  <si>
    <t>П А С П О Р Т</t>
  </si>
  <si>
    <t>государственной программы</t>
  </si>
  <si>
    <t>1. Основные положения</t>
  </si>
  <si>
    <t>Куратор государственной программы</t>
  </si>
  <si>
    <t>Цой Владимир Олегович</t>
  </si>
  <si>
    <t>Ответственный исполнитель государственной программы</t>
  </si>
  <si>
    <t>Комаров Вячеслав Николаевич</t>
  </si>
  <si>
    <t>Период реализации государственной программы</t>
  </si>
  <si>
    <t>Этап I: 2022 - 2023
Этап II: 2024 - 2030</t>
  </si>
  <si>
    <t>Цели государственной программы</t>
  </si>
  <si>
    <t>Цель 1 "увеличение к 2030 году доли граждан, систематически занимающихся физической культурой и спортом до 70 процентов"</t>
  </si>
  <si>
    <t>Направления (подпрограммы) государственной программы</t>
  </si>
  <si>
    <t/>
  </si>
  <si>
    <t>Объемы финансового обеспечения за весь период реализации</t>
  </si>
  <si>
    <t>Связь с национальными целями развития Российской Федерации/ государственной программой Российской Федерации</t>
  </si>
  <si>
    <t>Сохранение населения, укрепление здоровья и повышение благополучия людей, поддержка семьи/
Развитие физической культуры и спорта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</si>
  <si>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</si>
  <si>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</si>
  <si>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</si>
  <si>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</si>
  <si>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</si>
  <si>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</si>
  <si>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</si>
  <si>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</si>
  <si>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</si>
  <si>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</si>
  <si>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</si>
  <si>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</si>
  <si>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</si>
  <si>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«увеличение к 2030 году доли граждан, систематически занимающихся физической культурой и спортом до 70 процентов»</t>
  </si>
  <si>
    <t>1.</t>
  </si>
  <si>
    <t>Количество проведенных физкультурных и спортивных мероприятий</t>
  </si>
  <si>
    <t>ГП</t>
  </si>
  <si>
    <t>Возрастание</t>
  </si>
  <si>
    <t>Единица</t>
  </si>
  <si>
    <t>3 773</t>
  </si>
  <si>
    <t>5 500</t>
  </si>
  <si>
    <t>6 400</t>
  </si>
  <si>
    <t>7 300</t>
  </si>
  <si>
    <t>8 200</t>
  </si>
  <si>
    <t>9 100</t>
  </si>
  <si>
    <t>10 000</t>
  </si>
  <si>
    <t>10 800</t>
  </si>
  <si>
    <t>Постановление ""Об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области"" ПРАВИТЕЛЬСТВО ЛЕНИНГРАДСКОЙ ОБЛАСТИ от 20.10.2025 № 881.
Распоряжение ""Об утверждении Методики расчета показателей государственной программы Ленинградской области «Развитие физической культуры и спорта в Ленинградской области» и ее структурных элементов"" КОМИТЕТ ПО ФИЗИЧЕСКОЙ КУЛЬТУРЕ И СПОРТУ ЛЕНИНГРАДСКОЙ ОБЛАСТИ от 23.06.2026 № 1-5-388/2026</t>
  </si>
  <si>
    <t>2.</t>
  </si>
  <si>
    <t xml:space="preserve">Количество квалифицированных тренеров и тренеров-преподавателей физкультурно-
спортивных организаций, работающих по специальности
</t>
  </si>
  <si>
    <t>КОМИТЕТ ПО ФИЗИЧЕСКОЙ КУЛЬТУРЕ И СПОРТУ ЛЕНИНГРАДСКОЙ ОБЛАСТИ</t>
  </si>
  <si>
    <t>Человек</t>
  </si>
  <si>
    <t>625</t>
  </si>
  <si>
    <t>607</t>
  </si>
  <si>
    <t>3.</t>
  </si>
  <si>
    <t>Доля граждан, систематически занимающихся физической культурой и спортом</t>
  </si>
  <si>
    <t>ГП РФ, ГП</t>
  </si>
  <si>
    <t>Процент</t>
  </si>
  <si>
    <t>45,5</t>
  </si>
  <si>
    <t>55,7</t>
  </si>
  <si>
    <t>58,8</t>
  </si>
  <si>
    <t>60,5</t>
  </si>
  <si>
    <t>63</t>
  </si>
  <si>
    <t>65,5</t>
  </si>
  <si>
    <t>68</t>
  </si>
  <si>
    <t>70</t>
  </si>
  <si>
    <t>Распоряжение "Единый план по достижению национальных целей развития Российской Федерации на период до 2024 года и на плановый период до 2030 года" ПРАВИТЕЛЬСТВО РОССИЙСКОЙ ФЕДЕРАЦИИ от 01.10.2021 № 2765-р.
Распоряжение "Об утверждении Стратегии развития физической культуры и спорта в Российской Федерации на период до 2030 года" ПРАВИТЕЛЬСТВО РОССИЙСКОЙ ФЕДЕРАЦИИ от 24.11.2020 № 3081-р.
Приказ "Об утверждении методик расчета показателей "Доля граждан, систематически занимающихся физической культурой и спортом" и "Уровень обеспеченности граждан спортивными сооружениями исходя из единовременной пропускной способности объектов спорта" государственной программы Российской Федерации "Развитие физической культуры и спорта"" МИНИСТЕРСТВО СПОРТА РОССИЙСКОЙ ФЕДЕРАЦИИ от 18.07.2025 № 574.
Постановление ""Об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области"" ПРАВИТЕЛЬСТВО ЛЕНИНГРАДСКОЙ ОБЛАСТИ от 20.10.2025 № 881</t>
  </si>
  <si>
    <t>4.</t>
  </si>
  <si>
    <t>Доля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населения, не имеющего противопоказаний для занятий физической культурой и спортом</t>
  </si>
  <si>
    <t>ФП вне НП, ГП</t>
  </si>
  <si>
    <t>Снижение к 2030 году суммарной продолжительности временной нетрудоспособности граждан в трудоспособном возрасте на основе формирования здорового образа жизни, создания условий для своевременной профилактики заболеваний и привлечения граждан к систематическим занятиям спортом.
Повышение к 2030 году уровня удовлетворенности граждан условиями для занятий физической культурой и спортом.</t>
  </si>
  <si>
    <t>14,5</t>
  </si>
  <si>
    <t>16</t>
  </si>
  <si>
    <t>18</t>
  </si>
  <si>
    <t>20</t>
  </si>
  <si>
    <t>20,1</t>
  </si>
  <si>
    <t>20,6</t>
  </si>
  <si>
    <t>21,1</t>
  </si>
  <si>
    <t>21,6</t>
  </si>
  <si>
    <t>Приказ "Об утверждении методики расчета значений показателей государственной программы Российской Федерации "Развитие физической культуры и спорта", ее структурных элементов и Стратегии развития физической культуры и спорта в Российской Федерации на период до 2030 года" МИНИСТЕРСТВО СПОРТА РОССИЙСКОЙ ФЕДЕРАЦИИ от 31.08.2023 № 627</t>
  </si>
  <si>
    <t>5.</t>
  </si>
  <si>
    <t>Уровень удовлетворенности граждан условиями для занятий физической культурой и спортом</t>
  </si>
  <si>
    <t>-</t>
  </si>
  <si>
    <t>64</t>
  </si>
  <si>
    <t>66</t>
  </si>
  <si>
    <t>Приказ "Об утверждении методики расчета значений показателей государственной программы Российской Федерации "Развитие физической культуры и спорта", ее структурных элементов и Стратегии развития физической культуры и спорта в Российской Федерации на период до 2030 года" МИНИСТЕРСТВО СПОРТА РОССИЙСКОЙ ФЕДЕРАЦИИ от 31.08.2023 № 627
.
Постановление "Об утверждении Плана мероприятий по реализации Стратегии социально-экономического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области" ПРАВИТЕЛЬСТВО ЛЕНИНГРАДСКОЙ ОБЛАСТИ от 20.10.2025 № 881</t>
  </si>
  <si>
    <t>Цели/показатели государственной программы</t>
  </si>
  <si>
    <t>Плановые значения по месяцам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</si>
  <si>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</si>
  <si>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</si>
  <si>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</si>
  <si>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</si>
  <si>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</si>
  <si>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</si>
  <si>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</si>
  <si>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</si>
  <si>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</si>
  <si>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</si>
  <si>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</si>
  <si>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</si>
  <si>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</si>
  <si>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</si>
  <si>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1.3.</t>
  </si>
  <si>
    <t>1.4.</t>
  </si>
  <si>
    <t>1.5.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</si>
  <si>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</si>
  <si>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</si>
  <si>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</si>
  <si>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</si>
  <si>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</si>
  <si>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Структурные элементы, не входящие в направления (подпрограммы)</t>
  </si>
  <si>
    <t>Региональный проект "Отраслевой проект «Развитие объектов физической культуры и спорта»"
Комаров Вячеслав Николаевич</t>
  </si>
  <si>
    <t>Ответственный за реализацию:
КОМИТЕТ ПО ФИЗИЧЕСКОЙ КУЛЬТУРЕ И СПОРТУ ЛЕНИНГРАДСКОЙ ОБЛАСТИ</t>
  </si>
  <si>
    <t>Срок реализации:
2024 - 2030</t>
  </si>
  <si>
    <t>1.1</t>
  </si>
  <si>
    <t xml:space="preserve">Развитие спортивной инфраструктуры . </t>
  </si>
  <si>
    <t>Созданы благоприятные условия населению Ленинградской области для занятий физической культурой и спортом.</t>
  </si>
  <si>
    <t>1.2</t>
  </si>
  <si>
    <t>Привлечение внебюджетных средств на строительство спортивных объектов в рамках концессионных соглашений</t>
  </si>
  <si>
    <t>Комплекс процессных мероприятий "Развитие физической культуры и спорта"</t>
  </si>
  <si>
    <t>2.1</t>
  </si>
  <si>
    <t>Создание условий для привлечения граждан к систематическим занятиям физической культурой и спортом, эффективной системы физического воспитания различных категорий и групп населения, в том числе лиц с ограниченными возможностями здоровья и инвалидов</t>
  </si>
  <si>
    <t>Обеспечена доступность к занятиям физической культурой и спортом населению региона различных возрастных групп. Организованы и проводятся физкультурные и спортивные мероприятия для населения.</t>
  </si>
  <si>
    <t>Количество проведенных физкультурных и спортивных мероприятий
Доля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населения, не имеющего противопоказаний для занятий физической культурой и спортом
Уровень удовлетворенности граждан условиями для занятий физической культурой и спортом</t>
  </si>
  <si>
    <t>2.2</t>
  </si>
  <si>
    <t>Совершенствование системы подготовки спортивного резерва, развитие системы подготовки, переподготовки и повышения квалификации кадрового резерва в сфере физической культуры и спорта;</t>
  </si>
  <si>
    <t>Увеличилось количество квалифицированных кадров в отрасли физическая культура и спорт</t>
  </si>
  <si>
    <t>Комплекс процессных мероприятий "Укрепление материально-технической базы учреждений физической культуры и спорта"</t>
  </si>
  <si>
    <t>3.1</t>
  </si>
  <si>
    <t xml:space="preserve"> Обеспечение подготовки сборных команд Ленинградской области   и проведение официальных региональных спортивных мероприятий</t>
  </si>
  <si>
    <t>Повышение спортивного мастерства спортсменов спортивных сборных команд Ленинградской области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</si>
  <si>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</si>
  <si>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</si>
  <si>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</si>
  <si>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</si>
  <si>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"Развитие физической культуры и спорта в Ленинградской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</si>
  <si>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</si>
  <si>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</si>
  <si>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</si>
  <si>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</si>
  <si>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</si>
  <si>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</si>
  <si>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</si>
  <si>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</si>
  <si>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</si>
  <si>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</si>
  <si>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Региональный проект "Создание для всех категорий и групп населения условий для занятий физической культурой и спортом, массовым спортом, в том числе повышение уровня обеспеченности населения объектами спорта, а также подготовка спортивного резерва (Ленинградская область)" (всего), в том числе:</t>
  </si>
  <si>
    <t>Региональный проект "Отраслевой проект «Развитие объектов физической культуры и спорта»" (всего), в том числе:</t>
  </si>
  <si>
    <t>Комплекс процессных мероприятий "Развитие физической культуры и спорта" (всего), в том числе:</t>
  </si>
  <si>
    <t>Комплекс процессных мероприятий "Укрепление материально-технической базы учреждений физической культуры и спорта" (всего), в том числе:</t>
  </si>
  <si>
    <t>3. Помесячный план достижения показателей государственной программы в 2027 году</t>
  </si>
  <si>
    <t>На конец 2027 года</t>
  </si>
  <si>
    <t>«Развитие физической культуры и спорта в Ленинградской области»</t>
  </si>
  <si>
    <t>21 358 678,87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</si>
</sst>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6"/>
      <color indexed="8"/>
      <name val="Calibri"/>
      <family val="2"/>
      <scheme val="minor"/>
    </font>
    <font>
      <b/>
      <sz val="12"/>
      <color indexed="64"/>
      <name val="Times New Roman"/>
      <family val="1"/>
      <charset val="204"/>
    </font>
    <font>
      <sz val="12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1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0" fillId="0" borderId="0" xfId="0" applyFill="1"/>
    <xf numFmtId="0" fontId="6" fillId="0" borderId="0" xfId="0" applyFont="1"/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4" fontId="0" fillId="0" borderId="0" xfId="0" applyNumberFormat="1"/>
    <xf numFmtId="0" fontId="2" fillId="0" borderId="0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horizontal="left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4" fontId="4" fillId="2" borderId="2" xfId="0" applyNumberFormat="1" applyFont="1" applyFill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center" vertical="top" wrapText="1"/>
    </xf>
    <xf numFmtId="4" fontId="4" fillId="2" borderId="4" xfId="0" applyNumberFormat="1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R113"/>
  <sheetViews>
    <sheetView tabSelected="1" topLeftCell="A58" zoomScale="75" zoomScaleNormal="75" workbookViewId="0">
      <selection activeCell="AQ62" sqref="AQ62"/>
    </sheetView>
  </sheetViews>
  <sheetFormatPr defaultRowHeight="15" x14ac:dyDescent="0.2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5.42578125" customWidth="1"/>
    <col min="6" max="6" width="11" customWidth="1"/>
    <col min="7" max="7" width="4.42578125" customWidth="1"/>
    <col min="8" max="8" width="6.42578125" customWidth="1"/>
    <col min="9" max="9" width="9" customWidth="1"/>
    <col min="10" max="10" width="10.28515625" customWidth="1"/>
    <col min="11" max="11" width="2.42578125" customWidth="1"/>
    <col min="12" max="12" width="1.85546875" customWidth="1"/>
    <col min="13" max="13" width="10.85546875" customWidth="1"/>
    <col min="14" max="14" width="3.85546875" customWidth="1"/>
    <col min="15" max="15" width="8.85546875" customWidth="1"/>
    <col min="16" max="16" width="2.28515625" customWidth="1"/>
    <col min="17" max="17" width="4" customWidth="1"/>
    <col min="18" max="18" width="6.42578125" customWidth="1"/>
    <col min="19" max="19" width="2.42578125" customWidth="1"/>
    <col min="20" max="20" width="5.42578125" customWidth="1"/>
    <col min="21" max="21" width="4.85546875" customWidth="1"/>
    <col min="22" max="22" width="7" style="4" customWidth="1"/>
    <col min="23" max="24" width="2.85546875" style="4" customWidth="1"/>
    <col min="25" max="25" width="11.85546875" style="4" customWidth="1"/>
    <col min="26" max="26" width="0.85546875" style="4" customWidth="1"/>
    <col min="27" max="27" width="11.7109375" style="4" customWidth="1"/>
    <col min="28" max="28" width="1" style="4" customWidth="1"/>
    <col min="29" max="29" width="1.140625" style="4" customWidth="1"/>
    <col min="30" max="30" width="11.5703125" style="4" customWidth="1"/>
    <col min="31" max="31" width="1.140625" style="4" customWidth="1"/>
    <col min="32" max="32" width="2" customWidth="1"/>
    <col min="33" max="33" width="13.28515625" customWidth="1"/>
    <col min="34" max="34" width="1.42578125" customWidth="1"/>
    <col min="35" max="35" width="7.7109375" customWidth="1"/>
    <col min="36" max="36" width="7" customWidth="1"/>
    <col min="37" max="37" width="14" customWidth="1"/>
    <col min="38" max="38" width="0.7109375" customWidth="1"/>
    <col min="39" max="39" width="3.85546875" customWidth="1"/>
    <col min="40" max="40" width="10.85546875" customWidth="1"/>
    <col min="41" max="41" width="14.7109375" customWidth="1"/>
    <col min="44" max="44" width="7.7109375" customWidth="1"/>
  </cols>
  <sheetData>
    <row r="1" spans="2:41" ht="15" customHeight="1" x14ac:dyDescent="0.25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</row>
    <row r="2" spans="2:41" ht="15" customHeight="1" x14ac:dyDescent="0.25">
      <c r="B2" s="9" t="s">
        <v>1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</row>
    <row r="3" spans="2:41" ht="15.75" customHeight="1" x14ac:dyDescent="0.25">
      <c r="B3" s="10" t="s">
        <v>148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</row>
    <row r="4" spans="2:41" ht="15" customHeight="1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</row>
    <row r="5" spans="2:41" ht="15.75" customHeight="1" x14ac:dyDescent="0.25">
      <c r="B5" s="10" t="s">
        <v>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</row>
    <row r="6" spans="2:41" ht="15" customHeight="1" x14ac:dyDescent="0.2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</row>
    <row r="7" spans="2:41" ht="15.75" customHeight="1" x14ac:dyDescent="0.25">
      <c r="B7" s="11" t="s">
        <v>3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 t="s">
        <v>4</v>
      </c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</row>
    <row r="8" spans="2:41" ht="15.75" customHeight="1" x14ac:dyDescent="0.25">
      <c r="B8" s="11" t="s">
        <v>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 t="s">
        <v>6</v>
      </c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</row>
    <row r="9" spans="2:41" ht="15" customHeight="1" x14ac:dyDescent="0.25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 spans="2:41" ht="31.5" customHeight="1" x14ac:dyDescent="0.25">
      <c r="B10" s="11" t="s">
        <v>7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 t="s">
        <v>8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 spans="2:41" ht="31.5" customHeight="1" x14ac:dyDescent="0.25">
      <c r="B11" s="11" t="s">
        <v>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 t="s">
        <v>10</v>
      </c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 spans="2:41" ht="15.75" customHeight="1" x14ac:dyDescent="0.25">
      <c r="B12" s="11" t="s">
        <v>11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 t="s">
        <v>12</v>
      </c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 spans="2:41" ht="15.75" customHeight="1" x14ac:dyDescent="0.25">
      <c r="B13" s="11" t="s">
        <v>13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3" t="s">
        <v>149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</row>
    <row r="14" spans="2:41" ht="31.5" customHeight="1" x14ac:dyDescent="0.25">
      <c r="B14" s="11" t="s">
        <v>14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 t="s">
        <v>15</v>
      </c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2:41" ht="15" customHeight="1" x14ac:dyDescent="0.25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2:41" ht="15.75" customHeight="1" x14ac:dyDescent="0.25">
      <c r="B16" s="10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</row>
    <row r="17" spans="2:41" ht="15" customHeight="1" x14ac:dyDescent="0.25">
      <c r="B17" s="2"/>
      <c r="C17" s="14"/>
      <c r="D17" s="14"/>
      <c r="E17" s="2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2:41" ht="30.75" customHeight="1" x14ac:dyDescent="0.25">
      <c r="B18" s="15" t="s">
        <v>17</v>
      </c>
      <c r="C18" s="15" t="s">
        <v>18</v>
      </c>
      <c r="D18" s="15"/>
      <c r="E18" s="15" t="s">
        <v>19</v>
      </c>
      <c r="F18" s="15" t="s">
        <v>20</v>
      </c>
      <c r="G18" s="15"/>
      <c r="H18" s="15" t="s">
        <v>21</v>
      </c>
      <c r="I18" s="15"/>
      <c r="J18" s="15" t="s">
        <v>22</v>
      </c>
      <c r="K18" s="15"/>
      <c r="L18" s="15"/>
      <c r="M18" s="15"/>
      <c r="N18" s="15" t="s">
        <v>23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 t="s">
        <v>24</v>
      </c>
      <c r="AF18" s="15"/>
      <c r="AG18" s="15"/>
      <c r="AH18" s="15"/>
      <c r="AI18" s="15"/>
      <c r="AJ18" s="15" t="s">
        <v>25</v>
      </c>
      <c r="AK18" s="15"/>
      <c r="AL18" s="15"/>
      <c r="AM18" s="15"/>
      <c r="AN18" s="15" t="s">
        <v>26</v>
      </c>
      <c r="AO18" s="15"/>
    </row>
    <row r="19" spans="2:41" ht="32.25" customHeight="1" x14ac:dyDescent="0.25">
      <c r="B19" s="15"/>
      <c r="C19" s="15"/>
      <c r="D19" s="15"/>
      <c r="E19" s="15"/>
      <c r="F19" s="15"/>
      <c r="G19" s="15"/>
      <c r="H19" s="15"/>
      <c r="I19" s="15"/>
      <c r="J19" s="15" t="s">
        <v>27</v>
      </c>
      <c r="K19" s="15"/>
      <c r="L19" s="15" t="s">
        <v>28</v>
      </c>
      <c r="M19" s="15"/>
      <c r="N19" s="15">
        <v>2024</v>
      </c>
      <c r="O19" s="15"/>
      <c r="P19" s="15">
        <v>2025</v>
      </c>
      <c r="Q19" s="15"/>
      <c r="R19" s="15"/>
      <c r="S19" s="15">
        <v>2026</v>
      </c>
      <c r="T19" s="15"/>
      <c r="U19" s="15"/>
      <c r="V19" s="16">
        <v>2027</v>
      </c>
      <c r="W19" s="16"/>
      <c r="X19" s="16"/>
      <c r="Y19" s="16">
        <v>2028</v>
      </c>
      <c r="Z19" s="16"/>
      <c r="AA19" s="16">
        <v>2029</v>
      </c>
      <c r="AB19" s="16"/>
      <c r="AC19" s="16">
        <v>2030</v>
      </c>
      <c r="AD19" s="16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</row>
    <row r="20" spans="2:41" ht="15.75" customHeight="1" x14ac:dyDescent="0.25">
      <c r="B20" s="3">
        <v>1</v>
      </c>
      <c r="C20" s="15">
        <v>2</v>
      </c>
      <c r="D20" s="15"/>
      <c r="E20" s="3">
        <v>3</v>
      </c>
      <c r="F20" s="15">
        <v>4</v>
      </c>
      <c r="G20" s="15"/>
      <c r="H20" s="15">
        <v>5</v>
      </c>
      <c r="I20" s="15"/>
      <c r="J20" s="15">
        <v>6</v>
      </c>
      <c r="K20" s="15"/>
      <c r="L20" s="15">
        <v>7</v>
      </c>
      <c r="M20" s="15"/>
      <c r="N20" s="15">
        <v>8</v>
      </c>
      <c r="O20" s="15"/>
      <c r="P20" s="15">
        <v>9</v>
      </c>
      <c r="Q20" s="15"/>
      <c r="R20" s="15"/>
      <c r="S20" s="15">
        <v>10</v>
      </c>
      <c r="T20" s="15"/>
      <c r="U20" s="15"/>
      <c r="V20" s="16">
        <v>11</v>
      </c>
      <c r="W20" s="16"/>
      <c r="X20" s="16"/>
      <c r="Y20" s="16">
        <v>12</v>
      </c>
      <c r="Z20" s="16"/>
      <c r="AA20" s="16">
        <v>13</v>
      </c>
      <c r="AB20" s="16"/>
      <c r="AC20" s="16">
        <v>14</v>
      </c>
      <c r="AD20" s="16"/>
      <c r="AE20" s="15">
        <v>15</v>
      </c>
      <c r="AF20" s="15"/>
      <c r="AG20" s="15"/>
      <c r="AH20" s="15"/>
      <c r="AI20" s="15"/>
      <c r="AJ20" s="15">
        <v>16</v>
      </c>
      <c r="AK20" s="15"/>
      <c r="AL20" s="15"/>
      <c r="AM20" s="15"/>
      <c r="AN20" s="15">
        <v>17</v>
      </c>
      <c r="AO20" s="15"/>
    </row>
    <row r="21" spans="2:41" ht="15.75" customHeight="1" x14ac:dyDescent="0.25">
      <c r="B21" s="15" t="s">
        <v>29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</row>
    <row r="22" spans="2:41" ht="409.6" customHeight="1" x14ac:dyDescent="0.25">
      <c r="B22" s="3" t="s">
        <v>30</v>
      </c>
      <c r="C22" s="11" t="s">
        <v>31</v>
      </c>
      <c r="D22" s="11"/>
      <c r="E22" s="3" t="s">
        <v>32</v>
      </c>
      <c r="F22" s="15" t="s">
        <v>33</v>
      </c>
      <c r="G22" s="15"/>
      <c r="H22" s="15" t="s">
        <v>34</v>
      </c>
      <c r="I22" s="15"/>
      <c r="J22" s="15" t="s">
        <v>35</v>
      </c>
      <c r="K22" s="15"/>
      <c r="L22" s="15">
        <v>2022</v>
      </c>
      <c r="M22" s="15"/>
      <c r="N22" s="15" t="s">
        <v>36</v>
      </c>
      <c r="O22" s="15"/>
      <c r="P22" s="15" t="s">
        <v>37</v>
      </c>
      <c r="Q22" s="15"/>
      <c r="R22" s="15"/>
      <c r="S22" s="15" t="s">
        <v>38</v>
      </c>
      <c r="T22" s="15"/>
      <c r="U22" s="15"/>
      <c r="V22" s="16" t="s">
        <v>39</v>
      </c>
      <c r="W22" s="16"/>
      <c r="X22" s="16"/>
      <c r="Y22" s="16" t="s">
        <v>40</v>
      </c>
      <c r="Z22" s="16"/>
      <c r="AA22" s="16" t="s">
        <v>41</v>
      </c>
      <c r="AB22" s="16"/>
      <c r="AC22" s="16" t="s">
        <v>42</v>
      </c>
      <c r="AD22" s="16"/>
      <c r="AE22" s="11" t="s">
        <v>43</v>
      </c>
      <c r="AF22" s="11"/>
      <c r="AG22" s="11"/>
      <c r="AH22" s="11"/>
      <c r="AI22" s="11"/>
      <c r="AJ22" s="11" t="s">
        <v>46</v>
      </c>
      <c r="AK22" s="11"/>
      <c r="AL22" s="11"/>
      <c r="AM22" s="11"/>
      <c r="AN22" s="11" t="s">
        <v>12</v>
      </c>
      <c r="AO22" s="11"/>
    </row>
    <row r="23" spans="2:41" ht="409.6" customHeight="1" x14ac:dyDescent="0.25">
      <c r="B23" s="3" t="s">
        <v>44</v>
      </c>
      <c r="C23" s="11" t="s">
        <v>45</v>
      </c>
      <c r="D23" s="11"/>
      <c r="E23" s="3" t="s">
        <v>32</v>
      </c>
      <c r="F23" s="15" t="s">
        <v>33</v>
      </c>
      <c r="G23" s="15"/>
      <c r="H23" s="15" t="s">
        <v>47</v>
      </c>
      <c r="I23" s="15"/>
      <c r="J23" s="15" t="s">
        <v>48</v>
      </c>
      <c r="K23" s="15"/>
      <c r="L23" s="15">
        <v>2022</v>
      </c>
      <c r="M23" s="15"/>
      <c r="N23" s="15" t="s">
        <v>48</v>
      </c>
      <c r="O23" s="15"/>
      <c r="P23" s="15" t="s">
        <v>49</v>
      </c>
      <c r="Q23" s="15"/>
      <c r="R23" s="15"/>
      <c r="S23" s="15" t="s">
        <v>49</v>
      </c>
      <c r="T23" s="15"/>
      <c r="U23" s="15"/>
      <c r="V23" s="16" t="s">
        <v>49</v>
      </c>
      <c r="W23" s="16"/>
      <c r="X23" s="16"/>
      <c r="Y23" s="16" t="s">
        <v>49</v>
      </c>
      <c r="Z23" s="16"/>
      <c r="AA23" s="16" t="s">
        <v>49</v>
      </c>
      <c r="AB23" s="16"/>
      <c r="AC23" s="16" t="s">
        <v>49</v>
      </c>
      <c r="AD23" s="16"/>
      <c r="AE23" s="11" t="s">
        <v>43</v>
      </c>
      <c r="AF23" s="11"/>
      <c r="AG23" s="11"/>
      <c r="AH23" s="11"/>
      <c r="AI23" s="11"/>
      <c r="AJ23" s="11" t="s">
        <v>46</v>
      </c>
      <c r="AK23" s="11"/>
      <c r="AL23" s="11"/>
      <c r="AM23" s="11"/>
      <c r="AN23" s="11" t="s">
        <v>12</v>
      </c>
      <c r="AO23" s="11"/>
    </row>
    <row r="24" spans="2:41" ht="409.6" customHeight="1" x14ac:dyDescent="0.25">
      <c r="B24" s="3" t="s">
        <v>50</v>
      </c>
      <c r="C24" s="11" t="s">
        <v>51</v>
      </c>
      <c r="D24" s="11"/>
      <c r="E24" s="3" t="s">
        <v>52</v>
      </c>
      <c r="F24" s="15" t="s">
        <v>33</v>
      </c>
      <c r="G24" s="15"/>
      <c r="H24" s="15" t="s">
        <v>53</v>
      </c>
      <c r="I24" s="15"/>
      <c r="J24" s="15" t="s">
        <v>54</v>
      </c>
      <c r="K24" s="15"/>
      <c r="L24" s="15">
        <v>2021</v>
      </c>
      <c r="M24" s="15"/>
      <c r="N24" s="15" t="s">
        <v>55</v>
      </c>
      <c r="O24" s="15"/>
      <c r="P24" s="15" t="s">
        <v>56</v>
      </c>
      <c r="Q24" s="15"/>
      <c r="R24" s="15"/>
      <c r="S24" s="15" t="s">
        <v>57</v>
      </c>
      <c r="T24" s="15"/>
      <c r="U24" s="15"/>
      <c r="V24" s="16" t="s">
        <v>58</v>
      </c>
      <c r="W24" s="16"/>
      <c r="X24" s="16"/>
      <c r="Y24" s="16" t="s">
        <v>59</v>
      </c>
      <c r="Z24" s="16"/>
      <c r="AA24" s="16" t="s">
        <v>60</v>
      </c>
      <c r="AB24" s="16"/>
      <c r="AC24" s="16" t="s">
        <v>61</v>
      </c>
      <c r="AD24" s="16"/>
      <c r="AE24" s="11" t="s">
        <v>62</v>
      </c>
      <c r="AF24" s="11"/>
      <c r="AG24" s="11"/>
      <c r="AH24" s="11"/>
      <c r="AI24" s="11"/>
      <c r="AJ24" s="11" t="s">
        <v>46</v>
      </c>
      <c r="AK24" s="11"/>
      <c r="AL24" s="11"/>
      <c r="AM24" s="11"/>
      <c r="AN24" s="11" t="s">
        <v>66</v>
      </c>
      <c r="AO24" s="11"/>
    </row>
    <row r="25" spans="2:41" ht="409.5" customHeight="1" x14ac:dyDescent="0.25">
      <c r="B25" s="3" t="s">
        <v>63</v>
      </c>
      <c r="C25" s="11" t="s">
        <v>64</v>
      </c>
      <c r="D25" s="11"/>
      <c r="E25" s="3" t="s">
        <v>65</v>
      </c>
      <c r="F25" s="15" t="s">
        <v>33</v>
      </c>
      <c r="G25" s="15"/>
      <c r="H25" s="15" t="s">
        <v>53</v>
      </c>
      <c r="I25" s="15"/>
      <c r="J25" s="15" t="s">
        <v>67</v>
      </c>
      <c r="K25" s="15"/>
      <c r="L25" s="15">
        <v>2021</v>
      </c>
      <c r="M25" s="15"/>
      <c r="N25" s="15" t="s">
        <v>68</v>
      </c>
      <c r="O25" s="15"/>
      <c r="P25" s="15" t="s">
        <v>69</v>
      </c>
      <c r="Q25" s="15"/>
      <c r="R25" s="15"/>
      <c r="S25" s="15" t="s">
        <v>70</v>
      </c>
      <c r="T25" s="15"/>
      <c r="U25" s="15"/>
      <c r="V25" s="16" t="s">
        <v>71</v>
      </c>
      <c r="W25" s="16"/>
      <c r="X25" s="16"/>
      <c r="Y25" s="16" t="s">
        <v>72</v>
      </c>
      <c r="Z25" s="16"/>
      <c r="AA25" s="16" t="s">
        <v>73</v>
      </c>
      <c r="AB25" s="16"/>
      <c r="AC25" s="16" t="s">
        <v>74</v>
      </c>
      <c r="AD25" s="16"/>
      <c r="AE25" s="11" t="s">
        <v>75</v>
      </c>
      <c r="AF25" s="11"/>
      <c r="AG25" s="11"/>
      <c r="AH25" s="11"/>
      <c r="AI25" s="11"/>
      <c r="AJ25" s="11" t="s">
        <v>46</v>
      </c>
      <c r="AK25" s="11"/>
      <c r="AL25" s="11"/>
      <c r="AM25" s="11"/>
      <c r="AN25" s="11" t="s">
        <v>12</v>
      </c>
      <c r="AO25" s="11"/>
    </row>
    <row r="26" spans="2:41" ht="409.6" customHeight="1" x14ac:dyDescent="0.25">
      <c r="B26" s="3" t="s">
        <v>76</v>
      </c>
      <c r="C26" s="11" t="s">
        <v>77</v>
      </c>
      <c r="D26" s="11"/>
      <c r="E26" s="3" t="s">
        <v>52</v>
      </c>
      <c r="F26" s="15" t="s">
        <v>33</v>
      </c>
      <c r="G26" s="15"/>
      <c r="H26" s="15" t="s">
        <v>53</v>
      </c>
      <c r="I26" s="15"/>
      <c r="J26" s="15" t="s">
        <v>56</v>
      </c>
      <c r="K26" s="15"/>
      <c r="L26" s="15">
        <v>2024</v>
      </c>
      <c r="M26" s="15"/>
      <c r="N26" s="15" t="s">
        <v>78</v>
      </c>
      <c r="O26" s="15"/>
      <c r="P26" s="15" t="s">
        <v>78</v>
      </c>
      <c r="Q26" s="15"/>
      <c r="R26" s="15"/>
      <c r="S26" s="15" t="s">
        <v>58</v>
      </c>
      <c r="T26" s="15"/>
      <c r="U26" s="15"/>
      <c r="V26" s="16" t="s">
        <v>79</v>
      </c>
      <c r="W26" s="16"/>
      <c r="X26" s="16"/>
      <c r="Y26" s="16" t="s">
        <v>80</v>
      </c>
      <c r="Z26" s="16"/>
      <c r="AA26" s="16" t="s">
        <v>60</v>
      </c>
      <c r="AB26" s="16"/>
      <c r="AC26" s="16" t="s">
        <v>61</v>
      </c>
      <c r="AD26" s="16"/>
      <c r="AE26" s="11" t="s">
        <v>81</v>
      </c>
      <c r="AF26" s="11"/>
      <c r="AG26" s="11"/>
      <c r="AH26" s="11"/>
      <c r="AI26" s="11"/>
      <c r="AJ26" s="11" t="s">
        <v>46</v>
      </c>
      <c r="AK26" s="11"/>
      <c r="AL26" s="11"/>
      <c r="AM26" s="11"/>
      <c r="AN26" s="11" t="s">
        <v>66</v>
      </c>
      <c r="AO26" s="11"/>
    </row>
    <row r="27" spans="2:41" ht="15" customHeight="1" x14ac:dyDescent="0.25">
      <c r="B27" s="2"/>
      <c r="C27" s="14"/>
      <c r="D27" s="14"/>
      <c r="E27" s="2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7"/>
      <c r="W27" s="17"/>
      <c r="X27" s="17"/>
      <c r="Y27" s="17"/>
      <c r="Z27" s="17"/>
      <c r="AA27" s="17"/>
      <c r="AB27" s="17"/>
      <c r="AC27" s="17"/>
      <c r="AD27" s="17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2:41" ht="15.75" customHeight="1" x14ac:dyDescent="0.25">
      <c r="B28" s="18" t="s">
        <v>146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</row>
    <row r="29" spans="2:41" ht="15" customHeight="1" x14ac:dyDescent="0.25">
      <c r="B29" s="6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6"/>
    </row>
    <row r="30" spans="2:41" ht="15.75" customHeight="1" x14ac:dyDescent="0.25">
      <c r="B30" s="20" t="s">
        <v>17</v>
      </c>
      <c r="C30" s="20" t="s">
        <v>82</v>
      </c>
      <c r="D30" s="20"/>
      <c r="E30" s="20" t="s">
        <v>19</v>
      </c>
      <c r="F30" s="20"/>
      <c r="G30" s="20"/>
      <c r="H30" s="20" t="s">
        <v>21</v>
      </c>
      <c r="I30" s="20"/>
      <c r="J30" s="20"/>
      <c r="K30" s="20"/>
      <c r="L30" s="20"/>
      <c r="M30" s="20" t="s">
        <v>83</v>
      </c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 t="s">
        <v>147</v>
      </c>
    </row>
    <row r="31" spans="2:41" ht="15.75" customHeight="1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 t="s">
        <v>84</v>
      </c>
      <c r="N31" s="20"/>
      <c r="O31" s="20" t="s">
        <v>85</v>
      </c>
      <c r="P31" s="20"/>
      <c r="Q31" s="20"/>
      <c r="R31" s="20" t="s">
        <v>86</v>
      </c>
      <c r="S31" s="20"/>
      <c r="T31" s="20"/>
      <c r="U31" s="20" t="s">
        <v>87</v>
      </c>
      <c r="V31" s="20"/>
      <c r="W31" s="20"/>
      <c r="X31" s="20" t="s">
        <v>88</v>
      </c>
      <c r="Y31" s="20"/>
      <c r="Z31" s="20" t="s">
        <v>89</v>
      </c>
      <c r="AA31" s="20"/>
      <c r="AB31" s="20"/>
      <c r="AC31" s="20"/>
      <c r="AD31" s="20" t="s">
        <v>90</v>
      </c>
      <c r="AE31" s="20"/>
      <c r="AF31" s="20"/>
      <c r="AG31" s="20" t="s">
        <v>91</v>
      </c>
      <c r="AH31" s="20"/>
      <c r="AI31" s="20" t="s">
        <v>92</v>
      </c>
      <c r="AJ31" s="20"/>
      <c r="AK31" s="20" t="s">
        <v>93</v>
      </c>
      <c r="AL31" s="20"/>
      <c r="AM31" s="20" t="s">
        <v>94</v>
      </c>
      <c r="AN31" s="20"/>
      <c r="AO31" s="20"/>
    </row>
    <row r="32" spans="2:41" ht="15.75" customHeight="1" x14ac:dyDescent="0.25">
      <c r="B32" s="7">
        <v>1</v>
      </c>
      <c r="C32" s="20">
        <v>2</v>
      </c>
      <c r="D32" s="20"/>
      <c r="E32" s="20">
        <v>3</v>
      </c>
      <c r="F32" s="20"/>
      <c r="G32" s="20"/>
      <c r="H32" s="20">
        <v>4</v>
      </c>
      <c r="I32" s="20"/>
      <c r="J32" s="20"/>
      <c r="K32" s="20"/>
      <c r="L32" s="20"/>
      <c r="M32" s="20">
        <v>5</v>
      </c>
      <c r="N32" s="20"/>
      <c r="O32" s="20">
        <v>6</v>
      </c>
      <c r="P32" s="20"/>
      <c r="Q32" s="20"/>
      <c r="R32" s="20">
        <v>7</v>
      </c>
      <c r="S32" s="20"/>
      <c r="T32" s="20"/>
      <c r="U32" s="20">
        <v>8</v>
      </c>
      <c r="V32" s="20"/>
      <c r="W32" s="20"/>
      <c r="X32" s="20">
        <v>9</v>
      </c>
      <c r="Y32" s="20"/>
      <c r="Z32" s="20">
        <v>10</v>
      </c>
      <c r="AA32" s="20"/>
      <c r="AB32" s="20"/>
      <c r="AC32" s="20"/>
      <c r="AD32" s="20">
        <v>11</v>
      </c>
      <c r="AE32" s="20"/>
      <c r="AF32" s="20"/>
      <c r="AG32" s="20">
        <v>12</v>
      </c>
      <c r="AH32" s="20"/>
      <c r="AI32" s="20">
        <v>13</v>
      </c>
      <c r="AJ32" s="20"/>
      <c r="AK32" s="20">
        <v>14</v>
      </c>
      <c r="AL32" s="20"/>
      <c r="AM32" s="20">
        <v>15</v>
      </c>
      <c r="AN32" s="20"/>
      <c r="AO32" s="7">
        <v>16</v>
      </c>
    </row>
    <row r="33" spans="2:41" ht="15.75" customHeight="1" x14ac:dyDescent="0.25">
      <c r="B33" s="7" t="s">
        <v>30</v>
      </c>
      <c r="C33" s="21" t="s">
        <v>29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</row>
    <row r="34" spans="2:41" ht="47.25" customHeight="1" x14ac:dyDescent="0.25">
      <c r="B34" s="7" t="s">
        <v>95</v>
      </c>
      <c r="C34" s="21" t="s">
        <v>31</v>
      </c>
      <c r="D34" s="21"/>
      <c r="E34" s="20" t="s">
        <v>32</v>
      </c>
      <c r="F34" s="20"/>
      <c r="G34" s="20"/>
      <c r="H34" s="20" t="s">
        <v>34</v>
      </c>
      <c r="I34" s="20"/>
      <c r="J34" s="20"/>
      <c r="K34" s="20"/>
      <c r="L34" s="20"/>
      <c r="M34" s="20" t="s">
        <v>96</v>
      </c>
      <c r="N34" s="20"/>
      <c r="O34" s="20" t="s">
        <v>96</v>
      </c>
      <c r="P34" s="20"/>
      <c r="Q34" s="20"/>
      <c r="R34" s="20" t="s">
        <v>96</v>
      </c>
      <c r="S34" s="20"/>
      <c r="T34" s="20"/>
      <c r="U34" s="20" t="s">
        <v>96</v>
      </c>
      <c r="V34" s="20"/>
      <c r="W34" s="20"/>
      <c r="X34" s="20" t="s">
        <v>96</v>
      </c>
      <c r="Y34" s="20"/>
      <c r="Z34" s="20" t="s">
        <v>96</v>
      </c>
      <c r="AA34" s="20"/>
      <c r="AB34" s="20"/>
      <c r="AC34" s="20"/>
      <c r="AD34" s="20" t="s">
        <v>96</v>
      </c>
      <c r="AE34" s="20"/>
      <c r="AF34" s="20"/>
      <c r="AG34" s="20" t="s">
        <v>96</v>
      </c>
      <c r="AH34" s="20"/>
      <c r="AI34" s="20" t="s">
        <v>96</v>
      </c>
      <c r="AJ34" s="20"/>
      <c r="AK34" s="20" t="s">
        <v>96</v>
      </c>
      <c r="AL34" s="20"/>
      <c r="AM34" s="20" t="s">
        <v>96</v>
      </c>
      <c r="AN34" s="20"/>
      <c r="AO34" s="7">
        <v>8200</v>
      </c>
    </row>
    <row r="35" spans="2:41" ht="94.5" customHeight="1" x14ac:dyDescent="0.25">
      <c r="B35" s="7" t="s">
        <v>97</v>
      </c>
      <c r="C35" s="21" t="s">
        <v>45</v>
      </c>
      <c r="D35" s="21"/>
      <c r="E35" s="20" t="s">
        <v>32</v>
      </c>
      <c r="F35" s="20"/>
      <c r="G35" s="20"/>
      <c r="H35" s="20" t="s">
        <v>47</v>
      </c>
      <c r="I35" s="20"/>
      <c r="J35" s="20"/>
      <c r="K35" s="20"/>
      <c r="L35" s="20"/>
      <c r="M35" s="20" t="s">
        <v>96</v>
      </c>
      <c r="N35" s="20"/>
      <c r="O35" s="20" t="s">
        <v>96</v>
      </c>
      <c r="P35" s="20"/>
      <c r="Q35" s="20"/>
      <c r="R35" s="20" t="s">
        <v>96</v>
      </c>
      <c r="S35" s="20"/>
      <c r="T35" s="20"/>
      <c r="U35" s="20" t="s">
        <v>96</v>
      </c>
      <c r="V35" s="20"/>
      <c r="W35" s="20"/>
      <c r="X35" s="20" t="s">
        <v>96</v>
      </c>
      <c r="Y35" s="20"/>
      <c r="Z35" s="20" t="s">
        <v>96</v>
      </c>
      <c r="AA35" s="20"/>
      <c r="AB35" s="20"/>
      <c r="AC35" s="20"/>
      <c r="AD35" s="20" t="s">
        <v>96</v>
      </c>
      <c r="AE35" s="20"/>
      <c r="AF35" s="20"/>
      <c r="AG35" s="20" t="s">
        <v>96</v>
      </c>
      <c r="AH35" s="20"/>
      <c r="AI35" s="20" t="s">
        <v>96</v>
      </c>
      <c r="AJ35" s="20"/>
      <c r="AK35" s="20" t="s">
        <v>96</v>
      </c>
      <c r="AL35" s="20"/>
      <c r="AM35" s="20" t="s">
        <v>96</v>
      </c>
      <c r="AN35" s="20"/>
      <c r="AO35" s="7">
        <v>607</v>
      </c>
    </row>
    <row r="36" spans="2:41" ht="47.25" customHeight="1" x14ac:dyDescent="0.25">
      <c r="B36" s="7" t="s">
        <v>98</v>
      </c>
      <c r="C36" s="21" t="s">
        <v>51</v>
      </c>
      <c r="D36" s="21"/>
      <c r="E36" s="20" t="s">
        <v>52</v>
      </c>
      <c r="F36" s="20"/>
      <c r="G36" s="20"/>
      <c r="H36" s="20" t="s">
        <v>53</v>
      </c>
      <c r="I36" s="20"/>
      <c r="J36" s="20"/>
      <c r="K36" s="20"/>
      <c r="L36" s="20"/>
      <c r="M36" s="20">
        <v>60.5</v>
      </c>
      <c r="N36" s="20"/>
      <c r="O36" s="20">
        <v>60.5</v>
      </c>
      <c r="P36" s="20"/>
      <c r="Q36" s="20"/>
      <c r="R36" s="20">
        <v>60.5</v>
      </c>
      <c r="S36" s="20"/>
      <c r="T36" s="20"/>
      <c r="U36" s="20">
        <v>60.5</v>
      </c>
      <c r="V36" s="20"/>
      <c r="W36" s="20"/>
      <c r="X36" s="20">
        <v>60.5</v>
      </c>
      <c r="Y36" s="20"/>
      <c r="Z36" s="20">
        <v>60.5</v>
      </c>
      <c r="AA36" s="20"/>
      <c r="AB36" s="20"/>
      <c r="AC36" s="20"/>
      <c r="AD36" s="20">
        <v>60.5</v>
      </c>
      <c r="AE36" s="20"/>
      <c r="AF36" s="20"/>
      <c r="AG36" s="20">
        <v>60.5</v>
      </c>
      <c r="AH36" s="20"/>
      <c r="AI36" s="20">
        <v>60.5</v>
      </c>
      <c r="AJ36" s="20"/>
      <c r="AK36" s="20">
        <v>60.5</v>
      </c>
      <c r="AL36" s="20"/>
      <c r="AM36" s="20">
        <v>60.5</v>
      </c>
      <c r="AN36" s="20"/>
      <c r="AO36" s="7">
        <v>63</v>
      </c>
    </row>
    <row r="37" spans="2:41" ht="126" customHeight="1" x14ac:dyDescent="0.25">
      <c r="B37" s="7" t="s">
        <v>99</v>
      </c>
      <c r="C37" s="21" t="s">
        <v>64</v>
      </c>
      <c r="D37" s="21"/>
      <c r="E37" s="20" t="s">
        <v>65</v>
      </c>
      <c r="F37" s="20"/>
      <c r="G37" s="20"/>
      <c r="H37" s="20" t="s">
        <v>53</v>
      </c>
      <c r="I37" s="20"/>
      <c r="J37" s="20"/>
      <c r="K37" s="20"/>
      <c r="L37" s="20"/>
      <c r="M37" s="20">
        <v>20</v>
      </c>
      <c r="N37" s="20"/>
      <c r="O37" s="20">
        <v>20</v>
      </c>
      <c r="P37" s="20"/>
      <c r="Q37" s="20"/>
      <c r="R37" s="20">
        <v>20</v>
      </c>
      <c r="S37" s="20"/>
      <c r="T37" s="20"/>
      <c r="U37" s="20">
        <v>20</v>
      </c>
      <c r="V37" s="20"/>
      <c r="W37" s="20"/>
      <c r="X37" s="20">
        <v>20</v>
      </c>
      <c r="Y37" s="20"/>
      <c r="Z37" s="20">
        <v>20</v>
      </c>
      <c r="AA37" s="20"/>
      <c r="AB37" s="20"/>
      <c r="AC37" s="20"/>
      <c r="AD37" s="20">
        <v>20</v>
      </c>
      <c r="AE37" s="20"/>
      <c r="AF37" s="20"/>
      <c r="AG37" s="20">
        <v>20</v>
      </c>
      <c r="AH37" s="20"/>
      <c r="AI37" s="20">
        <v>20</v>
      </c>
      <c r="AJ37" s="20"/>
      <c r="AK37" s="20">
        <v>20</v>
      </c>
      <c r="AL37" s="20"/>
      <c r="AM37" s="20">
        <v>20</v>
      </c>
      <c r="AN37" s="20"/>
      <c r="AO37" s="7">
        <v>20.100000000000001</v>
      </c>
    </row>
    <row r="38" spans="2:41" ht="47.25" customHeight="1" x14ac:dyDescent="0.25">
      <c r="B38" s="7" t="s">
        <v>100</v>
      </c>
      <c r="C38" s="21" t="s">
        <v>77</v>
      </c>
      <c r="D38" s="21"/>
      <c r="E38" s="20" t="s">
        <v>52</v>
      </c>
      <c r="F38" s="20"/>
      <c r="G38" s="20"/>
      <c r="H38" s="20" t="s">
        <v>53</v>
      </c>
      <c r="I38" s="20"/>
      <c r="J38" s="20"/>
      <c r="K38" s="20"/>
      <c r="L38" s="20"/>
      <c r="M38" s="20">
        <v>63</v>
      </c>
      <c r="N38" s="20"/>
      <c r="O38" s="20">
        <v>63</v>
      </c>
      <c r="P38" s="20"/>
      <c r="Q38" s="20"/>
      <c r="R38" s="20">
        <v>63</v>
      </c>
      <c r="S38" s="20"/>
      <c r="T38" s="20"/>
      <c r="U38" s="20">
        <v>63</v>
      </c>
      <c r="V38" s="20"/>
      <c r="W38" s="20"/>
      <c r="X38" s="20">
        <v>63</v>
      </c>
      <c r="Y38" s="20"/>
      <c r="Z38" s="20">
        <v>63</v>
      </c>
      <c r="AA38" s="20"/>
      <c r="AB38" s="20"/>
      <c r="AC38" s="20"/>
      <c r="AD38" s="20">
        <v>63</v>
      </c>
      <c r="AE38" s="20"/>
      <c r="AF38" s="20"/>
      <c r="AG38" s="20">
        <v>63</v>
      </c>
      <c r="AH38" s="20"/>
      <c r="AI38" s="20">
        <v>63</v>
      </c>
      <c r="AJ38" s="20"/>
      <c r="AK38" s="20">
        <v>63</v>
      </c>
      <c r="AL38" s="20"/>
      <c r="AM38" s="20">
        <v>63</v>
      </c>
      <c r="AN38" s="20"/>
      <c r="AO38" s="7">
        <v>64</v>
      </c>
    </row>
    <row r="39" spans="2:41" ht="15" customHeight="1" x14ac:dyDescent="0.25">
      <c r="B39" s="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7"/>
      <c r="Y39" s="17"/>
      <c r="Z39" s="17"/>
      <c r="AA39" s="17"/>
      <c r="AB39" s="17"/>
      <c r="AC39" s="17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2"/>
    </row>
    <row r="40" spans="2:41" ht="15.75" customHeight="1" x14ac:dyDescent="0.25">
      <c r="B40" s="10" t="s">
        <v>101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</row>
    <row r="41" spans="2:41" ht="15" customHeight="1" x14ac:dyDescent="0.25">
      <c r="B41" s="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2:41" ht="47.25" customHeight="1" x14ac:dyDescent="0.25">
      <c r="B42" s="3" t="s">
        <v>102</v>
      </c>
      <c r="C42" s="15" t="s">
        <v>103</v>
      </c>
      <c r="D42" s="15"/>
      <c r="E42" s="15"/>
      <c r="F42" s="15"/>
      <c r="G42" s="15"/>
      <c r="H42" s="15"/>
      <c r="I42" s="15" t="s">
        <v>104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 t="s">
        <v>105</v>
      </c>
      <c r="AG42" s="15"/>
      <c r="AH42" s="15"/>
      <c r="AI42" s="15"/>
      <c r="AJ42" s="15"/>
      <c r="AK42" s="15"/>
      <c r="AL42" s="15"/>
      <c r="AM42" s="15"/>
      <c r="AN42" s="15"/>
      <c r="AO42" s="15"/>
    </row>
    <row r="43" spans="2:41" ht="15.75" customHeight="1" x14ac:dyDescent="0.25">
      <c r="B43" s="3">
        <v>1</v>
      </c>
      <c r="C43" s="15">
        <v>2</v>
      </c>
      <c r="D43" s="15"/>
      <c r="E43" s="15"/>
      <c r="F43" s="15"/>
      <c r="G43" s="15"/>
      <c r="H43" s="15"/>
      <c r="I43" s="15">
        <v>3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>
        <v>4</v>
      </c>
      <c r="AG43" s="15"/>
      <c r="AH43" s="15"/>
      <c r="AI43" s="15"/>
      <c r="AJ43" s="15"/>
      <c r="AK43" s="15"/>
      <c r="AL43" s="15"/>
      <c r="AM43" s="15"/>
      <c r="AN43" s="15"/>
      <c r="AO43" s="15"/>
    </row>
    <row r="44" spans="2:41" ht="15.75" customHeight="1" x14ac:dyDescent="0.25">
      <c r="B44" s="1" t="s">
        <v>12</v>
      </c>
      <c r="C44" s="15" t="s">
        <v>106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</row>
    <row r="45" spans="2:41" ht="31.5" customHeight="1" x14ac:dyDescent="0.25">
      <c r="B45" s="1">
        <v>1</v>
      </c>
      <c r="C45" s="15" t="s">
        <v>107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</row>
    <row r="46" spans="2:41" ht="31.5" customHeight="1" x14ac:dyDescent="0.25">
      <c r="B46" s="1"/>
      <c r="C46" s="15" t="s">
        <v>108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 t="s">
        <v>109</v>
      </c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</row>
    <row r="47" spans="2:41" ht="31.5" customHeight="1" x14ac:dyDescent="0.25">
      <c r="B47" s="1" t="s">
        <v>110</v>
      </c>
      <c r="C47" s="11" t="s">
        <v>111</v>
      </c>
      <c r="D47" s="11"/>
      <c r="E47" s="11"/>
      <c r="F47" s="11"/>
      <c r="G47" s="11"/>
      <c r="H47" s="11"/>
      <c r="I47" s="11" t="s">
        <v>112</v>
      </c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 t="s">
        <v>51</v>
      </c>
      <c r="AG47" s="11"/>
      <c r="AH47" s="11"/>
      <c r="AI47" s="11"/>
      <c r="AJ47" s="11"/>
      <c r="AK47" s="11"/>
      <c r="AL47" s="11"/>
      <c r="AM47" s="11"/>
      <c r="AN47" s="11"/>
      <c r="AO47" s="11"/>
    </row>
    <row r="48" spans="2:41" ht="31.5" customHeight="1" x14ac:dyDescent="0.25">
      <c r="B48" s="1" t="s">
        <v>113</v>
      </c>
      <c r="C48" s="11" t="s">
        <v>114</v>
      </c>
      <c r="D48" s="11"/>
      <c r="E48" s="11"/>
      <c r="F48" s="11"/>
      <c r="G48" s="11"/>
      <c r="H48" s="11"/>
      <c r="I48" s="11" t="s">
        <v>112</v>
      </c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 t="s">
        <v>51</v>
      </c>
      <c r="AG48" s="11"/>
      <c r="AH48" s="11"/>
      <c r="AI48" s="11"/>
      <c r="AJ48" s="11"/>
      <c r="AK48" s="11"/>
      <c r="AL48" s="11"/>
      <c r="AM48" s="11"/>
      <c r="AN48" s="11"/>
      <c r="AO48" s="11"/>
    </row>
    <row r="49" spans="2:41" ht="15.75" customHeight="1" x14ac:dyDescent="0.25">
      <c r="B49" s="1">
        <v>2</v>
      </c>
      <c r="C49" s="15" t="s">
        <v>115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spans="2:41" ht="31.5" customHeight="1" x14ac:dyDescent="0.25">
      <c r="B50" s="1"/>
      <c r="C50" s="15" t="s">
        <v>108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 t="s">
        <v>78</v>
      </c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spans="2:41" ht="141.75" customHeight="1" x14ac:dyDescent="0.25">
      <c r="B51" s="1" t="s">
        <v>116</v>
      </c>
      <c r="C51" s="11" t="s">
        <v>117</v>
      </c>
      <c r="D51" s="11"/>
      <c r="E51" s="11"/>
      <c r="F51" s="11"/>
      <c r="G51" s="11"/>
      <c r="H51" s="11"/>
      <c r="I51" s="11" t="s">
        <v>118</v>
      </c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 t="s">
        <v>119</v>
      </c>
      <c r="AG51" s="11"/>
      <c r="AH51" s="11"/>
      <c r="AI51" s="11"/>
      <c r="AJ51" s="11"/>
      <c r="AK51" s="11"/>
      <c r="AL51" s="11"/>
      <c r="AM51" s="11"/>
      <c r="AN51" s="11"/>
      <c r="AO51" s="11"/>
    </row>
    <row r="52" spans="2:41" ht="63" customHeight="1" x14ac:dyDescent="0.25">
      <c r="B52" s="1" t="s">
        <v>120</v>
      </c>
      <c r="C52" s="11" t="s">
        <v>121</v>
      </c>
      <c r="D52" s="11"/>
      <c r="E52" s="11"/>
      <c r="F52" s="11"/>
      <c r="G52" s="11"/>
      <c r="H52" s="11"/>
      <c r="I52" s="11" t="s">
        <v>122</v>
      </c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 t="s">
        <v>45</v>
      </c>
      <c r="AG52" s="11"/>
      <c r="AH52" s="11"/>
      <c r="AI52" s="11"/>
      <c r="AJ52" s="11"/>
      <c r="AK52" s="11"/>
      <c r="AL52" s="11"/>
      <c r="AM52" s="11"/>
      <c r="AN52" s="11"/>
      <c r="AO52" s="11"/>
    </row>
    <row r="53" spans="2:41" ht="15.75" customHeight="1" x14ac:dyDescent="0.25">
      <c r="B53" s="1">
        <v>3</v>
      </c>
      <c r="C53" s="15" t="s">
        <v>123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spans="2:41" ht="31.5" customHeight="1" x14ac:dyDescent="0.25">
      <c r="B54" s="1"/>
      <c r="C54" s="15" t="s">
        <v>108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 t="s">
        <v>78</v>
      </c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spans="2:41" ht="31.5" customHeight="1" x14ac:dyDescent="0.25">
      <c r="B55" s="1" t="s">
        <v>124</v>
      </c>
      <c r="C55" s="11" t="s">
        <v>125</v>
      </c>
      <c r="D55" s="11"/>
      <c r="E55" s="11"/>
      <c r="F55" s="11"/>
      <c r="G55" s="11"/>
      <c r="H55" s="11"/>
      <c r="I55" s="11" t="s">
        <v>126</v>
      </c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 t="s">
        <v>31</v>
      </c>
      <c r="AG55" s="11"/>
      <c r="AH55" s="11"/>
      <c r="AI55" s="11"/>
      <c r="AJ55" s="11"/>
      <c r="AK55" s="11"/>
      <c r="AL55" s="11"/>
      <c r="AM55" s="11"/>
      <c r="AN55" s="11"/>
      <c r="AO55" s="11"/>
    </row>
    <row r="56" spans="2:41" ht="15" customHeight="1" x14ac:dyDescent="0.25">
      <c r="B56" s="2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2:41" ht="15.75" customHeight="1" x14ac:dyDescent="0.25">
      <c r="B57" s="10" t="s">
        <v>127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</row>
    <row r="58" spans="2:41" ht="15" customHeight="1" x14ac:dyDescent="0.25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2:41" ht="41.25" customHeight="1" x14ac:dyDescent="0.25">
      <c r="B59" s="15" t="s">
        <v>128</v>
      </c>
      <c r="C59" s="15"/>
      <c r="D59" s="15" t="s">
        <v>129</v>
      </c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</row>
    <row r="60" spans="2:41" ht="21.6" customHeight="1" x14ac:dyDescent="0.25">
      <c r="B60" s="15"/>
      <c r="C60" s="15"/>
      <c r="D60" s="15">
        <v>2024</v>
      </c>
      <c r="E60" s="15"/>
      <c r="F60" s="15"/>
      <c r="G60" s="15">
        <v>2025</v>
      </c>
      <c r="H60" s="15"/>
      <c r="I60" s="15"/>
      <c r="J60" s="15"/>
      <c r="K60" s="15">
        <v>2026</v>
      </c>
      <c r="L60" s="15"/>
      <c r="M60" s="15"/>
      <c r="N60" s="15"/>
      <c r="O60" s="15"/>
      <c r="P60" s="15"/>
      <c r="Q60" s="16">
        <v>2027</v>
      </c>
      <c r="R60" s="16"/>
      <c r="S60" s="16"/>
      <c r="T60" s="16"/>
      <c r="U60" s="16"/>
      <c r="V60" s="16"/>
      <c r="W60" s="16">
        <v>2028</v>
      </c>
      <c r="X60" s="16"/>
      <c r="Y60" s="16"/>
      <c r="Z60" s="16"/>
      <c r="AA60" s="16"/>
      <c r="AB60" s="15">
        <v>2029</v>
      </c>
      <c r="AC60" s="15"/>
      <c r="AD60" s="15"/>
      <c r="AE60" s="15"/>
      <c r="AF60" s="15"/>
      <c r="AG60" s="15"/>
      <c r="AH60" s="15">
        <v>2030</v>
      </c>
      <c r="AI60" s="15"/>
      <c r="AJ60" s="15"/>
      <c r="AK60" s="15"/>
      <c r="AL60" s="15" t="s">
        <v>130</v>
      </c>
      <c r="AM60" s="15"/>
      <c r="AN60" s="15"/>
      <c r="AO60" s="15"/>
    </row>
    <row r="61" spans="2:41" ht="15.75" customHeight="1" x14ac:dyDescent="0.25">
      <c r="B61" s="15">
        <v>1</v>
      </c>
      <c r="C61" s="15"/>
      <c r="D61" s="15">
        <v>2</v>
      </c>
      <c r="E61" s="15"/>
      <c r="F61" s="15"/>
      <c r="G61" s="15">
        <v>3</v>
      </c>
      <c r="H61" s="15"/>
      <c r="I61" s="15"/>
      <c r="J61" s="15"/>
      <c r="K61" s="15">
        <v>4</v>
      </c>
      <c r="L61" s="15"/>
      <c r="M61" s="15"/>
      <c r="N61" s="15"/>
      <c r="O61" s="15"/>
      <c r="P61" s="15"/>
      <c r="Q61" s="16">
        <v>5</v>
      </c>
      <c r="R61" s="16"/>
      <c r="S61" s="16"/>
      <c r="T61" s="16"/>
      <c r="U61" s="16"/>
      <c r="V61" s="16"/>
      <c r="W61" s="16">
        <v>6</v>
      </c>
      <c r="X61" s="16"/>
      <c r="Y61" s="16"/>
      <c r="Z61" s="16"/>
      <c r="AA61" s="16"/>
      <c r="AB61" s="15">
        <v>7</v>
      </c>
      <c r="AC61" s="15"/>
      <c r="AD61" s="15"/>
      <c r="AE61" s="15"/>
      <c r="AF61" s="15"/>
      <c r="AG61" s="15"/>
      <c r="AH61" s="15">
        <v>8</v>
      </c>
      <c r="AI61" s="15"/>
      <c r="AJ61" s="15"/>
      <c r="AK61" s="15"/>
      <c r="AL61" s="15">
        <v>9</v>
      </c>
      <c r="AM61" s="15"/>
      <c r="AN61" s="15"/>
      <c r="AO61" s="15"/>
    </row>
    <row r="62" spans="2:41" ht="63" customHeight="1" x14ac:dyDescent="0.25">
      <c r="B62" s="11" t="s">
        <v>131</v>
      </c>
      <c r="C62" s="11"/>
      <c r="D62" s="22">
        <v>4202505.79</v>
      </c>
      <c r="E62" s="22"/>
      <c r="F62" s="22"/>
      <c r="G62" s="22">
        <v>4281716.62</v>
      </c>
      <c r="H62" s="22"/>
      <c r="I62" s="22"/>
      <c r="J62" s="22"/>
      <c r="K62" s="22">
        <f>K83+K93+K103</f>
        <v>3343073.66</v>
      </c>
      <c r="L62" s="22"/>
      <c r="M62" s="22"/>
      <c r="N62" s="22"/>
      <c r="O62" s="22"/>
      <c r="P62" s="22"/>
      <c r="Q62" s="22">
        <f>Q83+Q93+Q103</f>
        <v>2414845.13</v>
      </c>
      <c r="R62" s="22"/>
      <c r="S62" s="22"/>
      <c r="T62" s="22"/>
      <c r="U62" s="22"/>
      <c r="V62" s="22"/>
      <c r="W62" s="23">
        <f>W83+W93+W103</f>
        <v>3000049.66</v>
      </c>
      <c r="X62" s="23"/>
      <c r="Y62" s="23"/>
      <c r="Z62" s="23"/>
      <c r="AA62" s="23"/>
      <c r="AB62" s="22">
        <f>AB83+AB93+AB103</f>
        <v>2071029.49</v>
      </c>
      <c r="AC62" s="22"/>
      <c r="AD62" s="22"/>
      <c r="AE62" s="22"/>
      <c r="AF62" s="22"/>
      <c r="AG62" s="22"/>
      <c r="AH62" s="22">
        <f>AH83+AH93+AH103</f>
        <v>2045458.52</v>
      </c>
      <c r="AI62" s="22"/>
      <c r="AJ62" s="22"/>
      <c r="AK62" s="22"/>
      <c r="AL62" s="22">
        <f>SUM(D62:AK62)</f>
        <v>21358678.869999997</v>
      </c>
      <c r="AM62" s="22"/>
      <c r="AN62" s="22"/>
      <c r="AO62" s="22"/>
    </row>
    <row r="63" spans="2:41" ht="31.5" customHeight="1" x14ac:dyDescent="0.25">
      <c r="B63" s="11" t="s">
        <v>132</v>
      </c>
      <c r="C63" s="11"/>
      <c r="D63" s="22">
        <v>3882261.17</v>
      </c>
      <c r="E63" s="22"/>
      <c r="F63" s="22"/>
      <c r="G63" s="22">
        <v>4027960.79</v>
      </c>
      <c r="H63" s="22"/>
      <c r="I63" s="22"/>
      <c r="J63" s="22"/>
      <c r="K63" s="22">
        <f>K84+K94+K104</f>
        <v>3218707.0100000002</v>
      </c>
      <c r="L63" s="22"/>
      <c r="M63" s="22"/>
      <c r="N63" s="22"/>
      <c r="O63" s="22"/>
      <c r="P63" s="22"/>
      <c r="Q63" s="22">
        <f>Q84+Q94+Q104</f>
        <v>2376691.91</v>
      </c>
      <c r="R63" s="22"/>
      <c r="S63" s="22"/>
      <c r="T63" s="22"/>
      <c r="U63" s="22"/>
      <c r="V63" s="22"/>
      <c r="W63" s="23">
        <f>W84+W94+W104</f>
        <v>2866540.62</v>
      </c>
      <c r="X63" s="23"/>
      <c r="Y63" s="23"/>
      <c r="Z63" s="23"/>
      <c r="AA63" s="23"/>
      <c r="AB63" s="22">
        <f>AB84+AB94+AB104</f>
        <v>2045458.52</v>
      </c>
      <c r="AC63" s="22"/>
      <c r="AD63" s="22"/>
      <c r="AE63" s="22"/>
      <c r="AF63" s="22"/>
      <c r="AG63" s="22"/>
      <c r="AH63" s="22">
        <f>AH84+AH94+AH104</f>
        <v>2045458.52</v>
      </c>
      <c r="AI63" s="22"/>
      <c r="AJ63" s="22"/>
      <c r="AK63" s="22"/>
      <c r="AL63" s="22">
        <f t="shared" ref="AL63:AL72" si="0">SUM(D63:AK63)</f>
        <v>20463078.539999999</v>
      </c>
      <c r="AM63" s="22"/>
      <c r="AN63" s="22"/>
      <c r="AO63" s="22"/>
    </row>
    <row r="64" spans="2:41" ht="31.5" customHeight="1" x14ac:dyDescent="0.25">
      <c r="B64" s="11" t="s">
        <v>133</v>
      </c>
      <c r="C64" s="11"/>
      <c r="D64" s="22">
        <v>18661.900000000001</v>
      </c>
      <c r="E64" s="22"/>
      <c r="F64" s="22"/>
      <c r="G64" s="22">
        <v>80930.3</v>
      </c>
      <c r="H64" s="22"/>
      <c r="I64" s="22"/>
      <c r="J64" s="22"/>
      <c r="K64" s="22">
        <f>K85+K95</f>
        <v>245204.1</v>
      </c>
      <c r="L64" s="22"/>
      <c r="M64" s="22"/>
      <c r="N64" s="22"/>
      <c r="O64" s="22"/>
      <c r="P64" s="22"/>
      <c r="Q64" s="22">
        <f>Q85+Q95</f>
        <v>91273.099999999991</v>
      </c>
      <c r="R64" s="22"/>
      <c r="S64" s="22"/>
      <c r="T64" s="22"/>
      <c r="U64" s="22"/>
      <c r="V64" s="22"/>
      <c r="W64" s="23">
        <f>W85+W95</f>
        <v>192190.7</v>
      </c>
      <c r="X64" s="23"/>
      <c r="Y64" s="23"/>
      <c r="Z64" s="23"/>
      <c r="AA64" s="23"/>
      <c r="AB64" s="22">
        <v>0</v>
      </c>
      <c r="AC64" s="22"/>
      <c r="AD64" s="22"/>
      <c r="AE64" s="22"/>
      <c r="AF64" s="22"/>
      <c r="AG64" s="22"/>
      <c r="AH64" s="22">
        <v>0</v>
      </c>
      <c r="AI64" s="22"/>
      <c r="AJ64" s="22"/>
      <c r="AK64" s="22"/>
      <c r="AL64" s="22">
        <f t="shared" si="0"/>
        <v>628260.10000000009</v>
      </c>
      <c r="AM64" s="22"/>
      <c r="AN64" s="22"/>
      <c r="AO64" s="22"/>
    </row>
    <row r="65" spans="2:41" ht="47.25" customHeight="1" x14ac:dyDescent="0.25">
      <c r="B65" s="11" t="s">
        <v>134</v>
      </c>
      <c r="C65" s="11"/>
      <c r="D65" s="22">
        <v>0</v>
      </c>
      <c r="E65" s="22"/>
      <c r="F65" s="22"/>
      <c r="G65" s="22">
        <v>0</v>
      </c>
      <c r="H65" s="22"/>
      <c r="I65" s="22"/>
      <c r="J65" s="22"/>
      <c r="K65" s="22">
        <v>0</v>
      </c>
      <c r="L65" s="22"/>
      <c r="M65" s="22"/>
      <c r="N65" s="22"/>
      <c r="O65" s="22"/>
      <c r="P65" s="22"/>
      <c r="Q65" s="22">
        <v>0</v>
      </c>
      <c r="R65" s="22"/>
      <c r="S65" s="22"/>
      <c r="T65" s="22"/>
      <c r="U65" s="22"/>
      <c r="V65" s="22"/>
      <c r="W65" s="23">
        <v>0</v>
      </c>
      <c r="X65" s="23"/>
      <c r="Y65" s="23"/>
      <c r="Z65" s="23"/>
      <c r="AA65" s="23"/>
      <c r="AB65" s="22">
        <v>0</v>
      </c>
      <c r="AC65" s="22"/>
      <c r="AD65" s="22"/>
      <c r="AE65" s="22"/>
      <c r="AF65" s="22"/>
      <c r="AG65" s="22"/>
      <c r="AH65" s="22">
        <v>0</v>
      </c>
      <c r="AI65" s="22"/>
      <c r="AJ65" s="22"/>
      <c r="AK65" s="22"/>
      <c r="AL65" s="22">
        <f t="shared" si="0"/>
        <v>0</v>
      </c>
      <c r="AM65" s="22"/>
      <c r="AN65" s="22"/>
      <c r="AO65" s="22"/>
    </row>
    <row r="66" spans="2:41" ht="31.5" customHeight="1" x14ac:dyDescent="0.25">
      <c r="B66" s="11" t="s">
        <v>135</v>
      </c>
      <c r="C66" s="11"/>
      <c r="D66" s="22">
        <v>1651538.81</v>
      </c>
      <c r="E66" s="22"/>
      <c r="F66" s="22"/>
      <c r="G66" s="22">
        <v>2016835.04</v>
      </c>
      <c r="H66" s="22"/>
      <c r="I66" s="22"/>
      <c r="J66" s="22"/>
      <c r="K66" s="22">
        <f>K87+K97</f>
        <v>1217488.04</v>
      </c>
      <c r="L66" s="22"/>
      <c r="M66" s="22"/>
      <c r="N66" s="22"/>
      <c r="O66" s="22"/>
      <c r="P66" s="22"/>
      <c r="Q66" s="22">
        <f>Q87+Q97</f>
        <v>577181.37</v>
      </c>
      <c r="R66" s="22"/>
      <c r="S66" s="22"/>
      <c r="T66" s="22"/>
      <c r="U66" s="22"/>
      <c r="V66" s="22"/>
      <c r="W66" s="23">
        <f>W87+W97</f>
        <v>1069902.77</v>
      </c>
      <c r="X66" s="23"/>
      <c r="Y66" s="23"/>
      <c r="Z66" s="23"/>
      <c r="AA66" s="23"/>
      <c r="AB66" s="22">
        <f>AB87+AB97</f>
        <v>254222.22</v>
      </c>
      <c r="AC66" s="22"/>
      <c r="AD66" s="22"/>
      <c r="AE66" s="22"/>
      <c r="AF66" s="22"/>
      <c r="AG66" s="22"/>
      <c r="AH66" s="22">
        <f>AH87+AH97</f>
        <v>254222.22</v>
      </c>
      <c r="AI66" s="22"/>
      <c r="AJ66" s="22"/>
      <c r="AK66" s="22"/>
      <c r="AL66" s="22">
        <f t="shared" si="0"/>
        <v>7041390.4700000007</v>
      </c>
      <c r="AM66" s="22"/>
      <c r="AN66" s="22"/>
      <c r="AO66" s="22"/>
    </row>
    <row r="67" spans="2:41" ht="63" customHeight="1" x14ac:dyDescent="0.25">
      <c r="B67" s="11" t="s">
        <v>136</v>
      </c>
      <c r="C67" s="11"/>
      <c r="D67" s="22">
        <v>0</v>
      </c>
      <c r="E67" s="22"/>
      <c r="F67" s="22"/>
      <c r="G67" s="22">
        <v>0</v>
      </c>
      <c r="H67" s="22"/>
      <c r="I67" s="22"/>
      <c r="J67" s="22"/>
      <c r="K67" s="22">
        <v>0</v>
      </c>
      <c r="L67" s="22"/>
      <c r="M67" s="22"/>
      <c r="N67" s="22"/>
      <c r="O67" s="22"/>
      <c r="P67" s="22"/>
      <c r="Q67" s="22">
        <v>0</v>
      </c>
      <c r="R67" s="22"/>
      <c r="S67" s="22"/>
      <c r="T67" s="22"/>
      <c r="U67" s="22"/>
      <c r="V67" s="22"/>
      <c r="W67" s="23">
        <v>0</v>
      </c>
      <c r="X67" s="23"/>
      <c r="Y67" s="23"/>
      <c r="Z67" s="23"/>
      <c r="AA67" s="23"/>
      <c r="AB67" s="22">
        <v>0</v>
      </c>
      <c r="AC67" s="22"/>
      <c r="AD67" s="22"/>
      <c r="AE67" s="22"/>
      <c r="AF67" s="22"/>
      <c r="AG67" s="22"/>
      <c r="AH67" s="22">
        <v>0</v>
      </c>
      <c r="AI67" s="22"/>
      <c r="AJ67" s="22"/>
      <c r="AK67" s="22"/>
      <c r="AL67" s="22">
        <f t="shared" si="0"/>
        <v>0</v>
      </c>
      <c r="AM67" s="22"/>
      <c r="AN67" s="22"/>
      <c r="AO67" s="22"/>
    </row>
    <row r="68" spans="2:41" ht="78.75" customHeight="1" x14ac:dyDescent="0.25">
      <c r="B68" s="11" t="s">
        <v>137</v>
      </c>
      <c r="C68" s="11"/>
      <c r="D68" s="22">
        <v>0</v>
      </c>
      <c r="E68" s="22"/>
      <c r="F68" s="22"/>
      <c r="G68" s="22">
        <v>0</v>
      </c>
      <c r="H68" s="22"/>
      <c r="I68" s="22"/>
      <c r="J68" s="22"/>
      <c r="K68" s="22">
        <v>0</v>
      </c>
      <c r="L68" s="22"/>
      <c r="M68" s="22"/>
      <c r="N68" s="22"/>
      <c r="O68" s="22"/>
      <c r="P68" s="22"/>
      <c r="Q68" s="22">
        <v>0</v>
      </c>
      <c r="R68" s="22"/>
      <c r="S68" s="22"/>
      <c r="T68" s="22"/>
      <c r="U68" s="22"/>
      <c r="V68" s="22"/>
      <c r="W68" s="23">
        <v>0</v>
      </c>
      <c r="X68" s="23"/>
      <c r="Y68" s="23"/>
      <c r="Z68" s="23"/>
      <c r="AA68" s="23"/>
      <c r="AB68" s="22">
        <v>0</v>
      </c>
      <c r="AC68" s="22"/>
      <c r="AD68" s="22"/>
      <c r="AE68" s="22"/>
      <c r="AF68" s="22"/>
      <c r="AG68" s="22"/>
      <c r="AH68" s="22">
        <v>0</v>
      </c>
      <c r="AI68" s="22"/>
      <c r="AJ68" s="22"/>
      <c r="AK68" s="22"/>
      <c r="AL68" s="22">
        <f t="shared" si="0"/>
        <v>0</v>
      </c>
      <c r="AM68" s="22"/>
      <c r="AN68" s="22"/>
      <c r="AO68" s="22"/>
    </row>
    <row r="69" spans="2:41" ht="31.5" customHeight="1" x14ac:dyDescent="0.25">
      <c r="B69" s="11" t="s">
        <v>138</v>
      </c>
      <c r="C69" s="11"/>
      <c r="D69" s="22">
        <v>1971783.43</v>
      </c>
      <c r="E69" s="22"/>
      <c r="F69" s="22"/>
      <c r="G69" s="22">
        <v>2270590.87</v>
      </c>
      <c r="H69" s="22"/>
      <c r="I69" s="22"/>
      <c r="J69" s="22"/>
      <c r="K69" s="22">
        <f>K90+K100</f>
        <v>1341854.6900000002</v>
      </c>
      <c r="L69" s="22"/>
      <c r="M69" s="22"/>
      <c r="N69" s="22"/>
      <c r="O69" s="22"/>
      <c r="P69" s="22"/>
      <c r="Q69" s="22">
        <f>Q90+Q100</f>
        <v>615334.59</v>
      </c>
      <c r="R69" s="22"/>
      <c r="S69" s="22"/>
      <c r="T69" s="22"/>
      <c r="U69" s="22"/>
      <c r="V69" s="22"/>
      <c r="W69" s="23">
        <f>W90+W100</f>
        <v>1203411.81</v>
      </c>
      <c r="X69" s="23"/>
      <c r="Y69" s="23"/>
      <c r="Z69" s="23"/>
      <c r="AA69" s="23"/>
      <c r="AB69" s="22">
        <f>AB90+AB100</f>
        <v>279793.19</v>
      </c>
      <c r="AC69" s="22"/>
      <c r="AD69" s="22"/>
      <c r="AE69" s="22"/>
      <c r="AF69" s="22"/>
      <c r="AG69" s="22"/>
      <c r="AH69" s="22">
        <f>AH90+AH100</f>
        <v>254222.22</v>
      </c>
      <c r="AI69" s="22"/>
      <c r="AJ69" s="22"/>
      <c r="AK69" s="22"/>
      <c r="AL69" s="22">
        <f t="shared" si="0"/>
        <v>7936990.8000000007</v>
      </c>
      <c r="AM69" s="22"/>
      <c r="AN69" s="22"/>
      <c r="AO69" s="22"/>
    </row>
    <row r="70" spans="2:41" ht="15.75" customHeight="1" x14ac:dyDescent="0.25">
      <c r="B70" s="11" t="s">
        <v>139</v>
      </c>
      <c r="C70" s="11"/>
      <c r="D70" s="22">
        <v>0</v>
      </c>
      <c r="E70" s="22"/>
      <c r="F70" s="22"/>
      <c r="G70" s="22">
        <v>0</v>
      </c>
      <c r="H70" s="22"/>
      <c r="I70" s="22"/>
      <c r="J70" s="22"/>
      <c r="K70" s="22">
        <v>0</v>
      </c>
      <c r="L70" s="22"/>
      <c r="M70" s="22"/>
      <c r="N70" s="22"/>
      <c r="O70" s="22"/>
      <c r="P70" s="22"/>
      <c r="Q70" s="23">
        <v>0</v>
      </c>
      <c r="R70" s="23"/>
      <c r="S70" s="23"/>
      <c r="T70" s="23"/>
      <c r="U70" s="23"/>
      <c r="V70" s="23"/>
      <c r="W70" s="23">
        <v>0</v>
      </c>
      <c r="X70" s="23"/>
      <c r="Y70" s="23"/>
      <c r="Z70" s="23"/>
      <c r="AA70" s="23"/>
      <c r="AB70" s="22">
        <v>0</v>
      </c>
      <c r="AC70" s="22"/>
      <c r="AD70" s="22"/>
      <c r="AE70" s="22"/>
      <c r="AF70" s="22"/>
      <c r="AG70" s="22"/>
      <c r="AH70" s="22">
        <v>0</v>
      </c>
      <c r="AI70" s="22"/>
      <c r="AJ70" s="22"/>
      <c r="AK70" s="22"/>
      <c r="AL70" s="22">
        <f t="shared" si="0"/>
        <v>0</v>
      </c>
      <c r="AM70" s="22"/>
      <c r="AN70" s="22"/>
      <c r="AO70" s="22"/>
    </row>
    <row r="71" spans="2:41" ht="15.75" customHeight="1" x14ac:dyDescent="0.25">
      <c r="B71" s="11" t="s">
        <v>140</v>
      </c>
      <c r="C71" s="11"/>
      <c r="D71" s="22">
        <v>0</v>
      </c>
      <c r="E71" s="22"/>
      <c r="F71" s="22"/>
      <c r="G71" s="22">
        <v>0</v>
      </c>
      <c r="H71" s="22"/>
      <c r="I71" s="22"/>
      <c r="J71" s="22"/>
      <c r="K71" s="22">
        <v>0</v>
      </c>
      <c r="L71" s="22"/>
      <c r="M71" s="22"/>
      <c r="N71" s="22"/>
      <c r="O71" s="22"/>
      <c r="P71" s="22"/>
      <c r="Q71" s="23">
        <v>0</v>
      </c>
      <c r="R71" s="23"/>
      <c r="S71" s="23"/>
      <c r="T71" s="23"/>
      <c r="U71" s="23"/>
      <c r="V71" s="23"/>
      <c r="W71" s="23">
        <v>0</v>
      </c>
      <c r="X71" s="23"/>
      <c r="Y71" s="23"/>
      <c r="Z71" s="23"/>
      <c r="AA71" s="23"/>
      <c r="AB71" s="22">
        <v>0</v>
      </c>
      <c r="AC71" s="22"/>
      <c r="AD71" s="22"/>
      <c r="AE71" s="22"/>
      <c r="AF71" s="22"/>
      <c r="AG71" s="22"/>
      <c r="AH71" s="22">
        <v>0</v>
      </c>
      <c r="AI71" s="22"/>
      <c r="AJ71" s="22"/>
      <c r="AK71" s="22"/>
      <c r="AL71" s="22">
        <f t="shared" si="0"/>
        <v>0</v>
      </c>
      <c r="AM71" s="22"/>
      <c r="AN71" s="22"/>
      <c r="AO71" s="22"/>
    </row>
    <row r="72" spans="2:41" ht="15.75" customHeight="1" x14ac:dyDescent="0.25">
      <c r="B72" s="11" t="s">
        <v>141</v>
      </c>
      <c r="C72" s="11"/>
      <c r="D72" s="23">
        <v>84318</v>
      </c>
      <c r="E72" s="23"/>
      <c r="F72" s="23"/>
      <c r="G72" s="23">
        <v>84318</v>
      </c>
      <c r="H72" s="23"/>
      <c r="I72" s="23"/>
      <c r="J72" s="23"/>
      <c r="K72" s="23">
        <v>84318</v>
      </c>
      <c r="L72" s="23"/>
      <c r="M72" s="23"/>
      <c r="N72" s="23"/>
      <c r="O72" s="23"/>
      <c r="P72" s="23"/>
      <c r="Q72" s="23">
        <v>84318</v>
      </c>
      <c r="R72" s="23"/>
      <c r="S72" s="23"/>
      <c r="T72" s="23"/>
      <c r="U72" s="23"/>
      <c r="V72" s="23"/>
      <c r="W72" s="23">
        <v>84318</v>
      </c>
      <c r="X72" s="23"/>
      <c r="Y72" s="23"/>
      <c r="Z72" s="23"/>
      <c r="AA72" s="23"/>
      <c r="AB72" s="23">
        <v>84318</v>
      </c>
      <c r="AC72" s="23"/>
      <c r="AD72" s="23"/>
      <c r="AE72" s="23"/>
      <c r="AF72" s="23"/>
      <c r="AG72" s="23"/>
      <c r="AH72" s="23">
        <v>84318</v>
      </c>
      <c r="AI72" s="23"/>
      <c r="AJ72" s="23"/>
      <c r="AK72" s="23"/>
      <c r="AL72" s="22">
        <f t="shared" si="0"/>
        <v>590226</v>
      </c>
      <c r="AM72" s="22"/>
      <c r="AN72" s="22"/>
      <c r="AO72" s="22"/>
    </row>
    <row r="73" spans="2:41" ht="126" customHeight="1" x14ac:dyDescent="0.25">
      <c r="B73" s="24" t="s">
        <v>142</v>
      </c>
      <c r="C73" s="24"/>
      <c r="D73" s="25">
        <v>625648.37</v>
      </c>
      <c r="E73" s="25"/>
      <c r="F73" s="25"/>
      <c r="G73" s="25" t="s">
        <v>96</v>
      </c>
      <c r="H73" s="25"/>
      <c r="I73" s="25"/>
      <c r="J73" s="25"/>
      <c r="K73" s="25" t="s">
        <v>96</v>
      </c>
      <c r="L73" s="25"/>
      <c r="M73" s="25"/>
      <c r="N73" s="25"/>
      <c r="O73" s="25"/>
      <c r="P73" s="25"/>
      <c r="Q73" s="25" t="s">
        <v>96</v>
      </c>
      <c r="R73" s="25"/>
      <c r="S73" s="25"/>
      <c r="T73" s="25"/>
      <c r="U73" s="25"/>
      <c r="V73" s="25"/>
      <c r="W73" s="25" t="s">
        <v>96</v>
      </c>
      <c r="X73" s="25"/>
      <c r="Y73" s="25"/>
      <c r="Z73" s="25"/>
      <c r="AA73" s="25"/>
      <c r="AB73" s="25" t="s">
        <v>96</v>
      </c>
      <c r="AC73" s="25"/>
      <c r="AD73" s="25"/>
      <c r="AE73" s="25"/>
      <c r="AF73" s="25"/>
      <c r="AG73" s="25"/>
      <c r="AH73" s="25" t="s">
        <v>96</v>
      </c>
      <c r="AI73" s="25"/>
      <c r="AJ73" s="25"/>
      <c r="AK73" s="25"/>
      <c r="AL73" s="25">
        <v>625648.37</v>
      </c>
      <c r="AM73" s="25"/>
      <c r="AN73" s="25"/>
      <c r="AO73" s="25"/>
    </row>
    <row r="74" spans="2:41" ht="31.5" customHeight="1" x14ac:dyDescent="0.25">
      <c r="B74" s="11" t="s">
        <v>132</v>
      </c>
      <c r="C74" s="11"/>
      <c r="D74" s="22">
        <v>601973.99</v>
      </c>
      <c r="E74" s="22"/>
      <c r="F74" s="22"/>
      <c r="G74" s="22" t="s">
        <v>96</v>
      </c>
      <c r="H74" s="22"/>
      <c r="I74" s="22"/>
      <c r="J74" s="22"/>
      <c r="K74" s="22" t="s">
        <v>96</v>
      </c>
      <c r="L74" s="22"/>
      <c r="M74" s="22"/>
      <c r="N74" s="22"/>
      <c r="O74" s="22"/>
      <c r="P74" s="22"/>
      <c r="Q74" s="23" t="s">
        <v>96</v>
      </c>
      <c r="R74" s="23"/>
      <c r="S74" s="23"/>
      <c r="T74" s="23"/>
      <c r="U74" s="23"/>
      <c r="V74" s="23"/>
      <c r="W74" s="23" t="s">
        <v>96</v>
      </c>
      <c r="X74" s="23"/>
      <c r="Y74" s="23"/>
      <c r="Z74" s="23"/>
      <c r="AA74" s="23"/>
      <c r="AB74" s="22" t="s">
        <v>96</v>
      </c>
      <c r="AC74" s="22"/>
      <c r="AD74" s="22"/>
      <c r="AE74" s="22"/>
      <c r="AF74" s="22"/>
      <c r="AG74" s="22"/>
      <c r="AH74" s="22" t="s">
        <v>96</v>
      </c>
      <c r="AI74" s="22"/>
      <c r="AJ74" s="22"/>
      <c r="AK74" s="22"/>
      <c r="AL74" s="22">
        <v>601973.99</v>
      </c>
      <c r="AM74" s="22"/>
      <c r="AN74" s="22"/>
      <c r="AO74" s="22"/>
    </row>
    <row r="75" spans="2:41" ht="31.5" customHeight="1" x14ac:dyDescent="0.25">
      <c r="B75" s="11" t="s">
        <v>133</v>
      </c>
      <c r="C75" s="11"/>
      <c r="D75" s="22">
        <v>5062.5</v>
      </c>
      <c r="E75" s="22"/>
      <c r="F75" s="22"/>
      <c r="G75" s="22" t="s">
        <v>96</v>
      </c>
      <c r="H75" s="22"/>
      <c r="I75" s="22"/>
      <c r="J75" s="22"/>
      <c r="K75" s="22" t="s">
        <v>96</v>
      </c>
      <c r="L75" s="22"/>
      <c r="M75" s="22"/>
      <c r="N75" s="22"/>
      <c r="O75" s="22"/>
      <c r="P75" s="22"/>
      <c r="Q75" s="23" t="s">
        <v>96</v>
      </c>
      <c r="R75" s="23"/>
      <c r="S75" s="23"/>
      <c r="T75" s="23"/>
      <c r="U75" s="23"/>
      <c r="V75" s="23"/>
      <c r="W75" s="23" t="s">
        <v>96</v>
      </c>
      <c r="X75" s="23"/>
      <c r="Y75" s="23"/>
      <c r="Z75" s="23"/>
      <c r="AA75" s="23"/>
      <c r="AB75" s="22" t="s">
        <v>96</v>
      </c>
      <c r="AC75" s="22"/>
      <c r="AD75" s="22"/>
      <c r="AE75" s="22"/>
      <c r="AF75" s="22"/>
      <c r="AG75" s="22"/>
      <c r="AH75" s="22" t="s">
        <v>96</v>
      </c>
      <c r="AI75" s="22"/>
      <c r="AJ75" s="22"/>
      <c r="AK75" s="22"/>
      <c r="AL75" s="22">
        <v>5062.5</v>
      </c>
      <c r="AM75" s="22"/>
      <c r="AN75" s="22"/>
      <c r="AO75" s="22"/>
    </row>
    <row r="76" spans="2:41" ht="47.25" customHeight="1" x14ac:dyDescent="0.25">
      <c r="B76" s="11" t="s">
        <v>134</v>
      </c>
      <c r="C76" s="11"/>
      <c r="D76" s="22">
        <v>0</v>
      </c>
      <c r="E76" s="22"/>
      <c r="F76" s="22"/>
      <c r="G76" s="22" t="s">
        <v>96</v>
      </c>
      <c r="H76" s="22"/>
      <c r="I76" s="22"/>
      <c r="J76" s="22"/>
      <c r="K76" s="22" t="s">
        <v>96</v>
      </c>
      <c r="L76" s="22"/>
      <c r="M76" s="22"/>
      <c r="N76" s="22"/>
      <c r="O76" s="22"/>
      <c r="P76" s="22"/>
      <c r="Q76" s="23" t="s">
        <v>96</v>
      </c>
      <c r="R76" s="23"/>
      <c r="S76" s="23"/>
      <c r="T76" s="23"/>
      <c r="U76" s="23"/>
      <c r="V76" s="23"/>
      <c r="W76" s="23" t="s">
        <v>96</v>
      </c>
      <c r="X76" s="23"/>
      <c r="Y76" s="23"/>
      <c r="Z76" s="23"/>
      <c r="AA76" s="23"/>
      <c r="AB76" s="22" t="s">
        <v>96</v>
      </c>
      <c r="AC76" s="22"/>
      <c r="AD76" s="22"/>
      <c r="AE76" s="22"/>
      <c r="AF76" s="22"/>
      <c r="AG76" s="22"/>
      <c r="AH76" s="22" t="s">
        <v>96</v>
      </c>
      <c r="AI76" s="22"/>
      <c r="AJ76" s="22"/>
      <c r="AK76" s="22"/>
      <c r="AL76" s="22">
        <v>0</v>
      </c>
      <c r="AM76" s="22"/>
      <c r="AN76" s="22"/>
      <c r="AO76" s="22"/>
    </row>
    <row r="77" spans="2:41" ht="31.5" customHeight="1" x14ac:dyDescent="0.25">
      <c r="B77" s="11" t="s">
        <v>135</v>
      </c>
      <c r="C77" s="11"/>
      <c r="D77" s="22">
        <v>314531.05</v>
      </c>
      <c r="E77" s="22"/>
      <c r="F77" s="22"/>
      <c r="G77" s="22" t="s">
        <v>96</v>
      </c>
      <c r="H77" s="22"/>
      <c r="I77" s="22"/>
      <c r="J77" s="22"/>
      <c r="K77" s="22" t="s">
        <v>96</v>
      </c>
      <c r="L77" s="22"/>
      <c r="M77" s="22"/>
      <c r="N77" s="22"/>
      <c r="O77" s="22"/>
      <c r="P77" s="22"/>
      <c r="Q77" s="23" t="s">
        <v>96</v>
      </c>
      <c r="R77" s="23"/>
      <c r="S77" s="23"/>
      <c r="T77" s="23"/>
      <c r="U77" s="23"/>
      <c r="V77" s="23"/>
      <c r="W77" s="23" t="s">
        <v>96</v>
      </c>
      <c r="X77" s="23"/>
      <c r="Y77" s="23"/>
      <c r="Z77" s="23"/>
      <c r="AA77" s="23"/>
      <c r="AB77" s="22" t="s">
        <v>96</v>
      </c>
      <c r="AC77" s="22"/>
      <c r="AD77" s="22"/>
      <c r="AE77" s="22"/>
      <c r="AF77" s="22"/>
      <c r="AG77" s="22"/>
      <c r="AH77" s="22" t="s">
        <v>96</v>
      </c>
      <c r="AI77" s="22"/>
      <c r="AJ77" s="22"/>
      <c r="AK77" s="22"/>
      <c r="AL77" s="22">
        <v>314531.05</v>
      </c>
      <c r="AM77" s="22"/>
      <c r="AN77" s="22"/>
      <c r="AO77" s="22"/>
    </row>
    <row r="78" spans="2:41" ht="63" customHeight="1" x14ac:dyDescent="0.25">
      <c r="B78" s="11" t="s">
        <v>136</v>
      </c>
      <c r="C78" s="11"/>
      <c r="D78" s="22">
        <v>0</v>
      </c>
      <c r="E78" s="22"/>
      <c r="F78" s="22"/>
      <c r="G78" s="22" t="s">
        <v>96</v>
      </c>
      <c r="H78" s="22"/>
      <c r="I78" s="22"/>
      <c r="J78" s="22"/>
      <c r="K78" s="22" t="s">
        <v>96</v>
      </c>
      <c r="L78" s="22"/>
      <c r="M78" s="22"/>
      <c r="N78" s="22"/>
      <c r="O78" s="22"/>
      <c r="P78" s="22"/>
      <c r="Q78" s="23" t="s">
        <v>96</v>
      </c>
      <c r="R78" s="23"/>
      <c r="S78" s="23"/>
      <c r="T78" s="23"/>
      <c r="U78" s="23"/>
      <c r="V78" s="23"/>
      <c r="W78" s="23" t="s">
        <v>96</v>
      </c>
      <c r="X78" s="23"/>
      <c r="Y78" s="23"/>
      <c r="Z78" s="23"/>
      <c r="AA78" s="23"/>
      <c r="AB78" s="22" t="s">
        <v>96</v>
      </c>
      <c r="AC78" s="22"/>
      <c r="AD78" s="22"/>
      <c r="AE78" s="22"/>
      <c r="AF78" s="22"/>
      <c r="AG78" s="22"/>
      <c r="AH78" s="22" t="s">
        <v>96</v>
      </c>
      <c r="AI78" s="22"/>
      <c r="AJ78" s="22"/>
      <c r="AK78" s="22"/>
      <c r="AL78" s="22">
        <v>0</v>
      </c>
      <c r="AM78" s="22"/>
      <c r="AN78" s="22"/>
      <c r="AO78" s="22"/>
    </row>
    <row r="79" spans="2:41" ht="78.75" customHeight="1" x14ac:dyDescent="0.25">
      <c r="B79" s="11" t="s">
        <v>137</v>
      </c>
      <c r="C79" s="11"/>
      <c r="D79" s="22">
        <v>0</v>
      </c>
      <c r="E79" s="22"/>
      <c r="F79" s="22"/>
      <c r="G79" s="22" t="s">
        <v>96</v>
      </c>
      <c r="H79" s="22"/>
      <c r="I79" s="22"/>
      <c r="J79" s="22"/>
      <c r="K79" s="22" t="s">
        <v>96</v>
      </c>
      <c r="L79" s="22"/>
      <c r="M79" s="22"/>
      <c r="N79" s="22"/>
      <c r="O79" s="22"/>
      <c r="P79" s="22"/>
      <c r="Q79" s="23" t="s">
        <v>96</v>
      </c>
      <c r="R79" s="23"/>
      <c r="S79" s="23"/>
      <c r="T79" s="23"/>
      <c r="U79" s="23"/>
      <c r="V79" s="23"/>
      <c r="W79" s="23" t="s">
        <v>96</v>
      </c>
      <c r="X79" s="23"/>
      <c r="Y79" s="23"/>
      <c r="Z79" s="23"/>
      <c r="AA79" s="23"/>
      <c r="AB79" s="22" t="s">
        <v>96</v>
      </c>
      <c r="AC79" s="22"/>
      <c r="AD79" s="22"/>
      <c r="AE79" s="22"/>
      <c r="AF79" s="22"/>
      <c r="AG79" s="22"/>
      <c r="AH79" s="22" t="s">
        <v>96</v>
      </c>
      <c r="AI79" s="22"/>
      <c r="AJ79" s="22"/>
      <c r="AK79" s="22"/>
      <c r="AL79" s="22">
        <v>0</v>
      </c>
      <c r="AM79" s="22"/>
      <c r="AN79" s="22"/>
      <c r="AO79" s="22"/>
    </row>
    <row r="80" spans="2:41" ht="31.5" customHeight="1" x14ac:dyDescent="0.25">
      <c r="B80" s="11" t="s">
        <v>138</v>
      </c>
      <c r="C80" s="11"/>
      <c r="D80" s="22">
        <v>338205.43</v>
      </c>
      <c r="E80" s="22"/>
      <c r="F80" s="22"/>
      <c r="G80" s="22" t="s">
        <v>96</v>
      </c>
      <c r="H80" s="22"/>
      <c r="I80" s="22"/>
      <c r="J80" s="22"/>
      <c r="K80" s="22" t="s">
        <v>96</v>
      </c>
      <c r="L80" s="22"/>
      <c r="M80" s="22"/>
      <c r="N80" s="22"/>
      <c r="O80" s="22"/>
      <c r="P80" s="22"/>
      <c r="Q80" s="23" t="s">
        <v>96</v>
      </c>
      <c r="R80" s="23"/>
      <c r="S80" s="23"/>
      <c r="T80" s="23"/>
      <c r="U80" s="23"/>
      <c r="V80" s="23"/>
      <c r="W80" s="23" t="s">
        <v>96</v>
      </c>
      <c r="X80" s="23"/>
      <c r="Y80" s="23"/>
      <c r="Z80" s="23"/>
      <c r="AA80" s="23"/>
      <c r="AB80" s="22" t="s">
        <v>96</v>
      </c>
      <c r="AC80" s="22"/>
      <c r="AD80" s="22"/>
      <c r="AE80" s="22"/>
      <c r="AF80" s="22"/>
      <c r="AG80" s="22"/>
      <c r="AH80" s="22" t="s">
        <v>96</v>
      </c>
      <c r="AI80" s="22"/>
      <c r="AJ80" s="22"/>
      <c r="AK80" s="22"/>
      <c r="AL80" s="22">
        <v>338205.43</v>
      </c>
      <c r="AM80" s="22"/>
      <c r="AN80" s="22"/>
      <c r="AO80" s="22"/>
    </row>
    <row r="81" spans="2:44" ht="15.75" customHeight="1" x14ac:dyDescent="0.25">
      <c r="B81" s="11" t="s">
        <v>139</v>
      </c>
      <c r="C81" s="11"/>
      <c r="D81" s="22">
        <v>0</v>
      </c>
      <c r="E81" s="22"/>
      <c r="F81" s="22"/>
      <c r="G81" s="22" t="s">
        <v>96</v>
      </c>
      <c r="H81" s="22"/>
      <c r="I81" s="22"/>
      <c r="J81" s="22"/>
      <c r="K81" s="22" t="s">
        <v>96</v>
      </c>
      <c r="L81" s="22"/>
      <c r="M81" s="22"/>
      <c r="N81" s="22"/>
      <c r="O81" s="22"/>
      <c r="P81" s="22"/>
      <c r="Q81" s="23" t="s">
        <v>96</v>
      </c>
      <c r="R81" s="23"/>
      <c r="S81" s="23"/>
      <c r="T81" s="23"/>
      <c r="U81" s="23"/>
      <c r="V81" s="23"/>
      <c r="W81" s="23" t="s">
        <v>96</v>
      </c>
      <c r="X81" s="23"/>
      <c r="Y81" s="23"/>
      <c r="Z81" s="23"/>
      <c r="AA81" s="23"/>
      <c r="AB81" s="22" t="s">
        <v>96</v>
      </c>
      <c r="AC81" s="22"/>
      <c r="AD81" s="22"/>
      <c r="AE81" s="22"/>
      <c r="AF81" s="22"/>
      <c r="AG81" s="22"/>
      <c r="AH81" s="22" t="s">
        <v>96</v>
      </c>
      <c r="AI81" s="22"/>
      <c r="AJ81" s="22"/>
      <c r="AK81" s="22"/>
      <c r="AL81" s="22">
        <v>0</v>
      </c>
      <c r="AM81" s="22"/>
      <c r="AN81" s="22"/>
      <c r="AO81" s="22"/>
    </row>
    <row r="82" spans="2:44" ht="15.75" customHeight="1" x14ac:dyDescent="0.25">
      <c r="B82" s="11" t="s">
        <v>140</v>
      </c>
      <c r="C82" s="11"/>
      <c r="D82" s="22">
        <v>0</v>
      </c>
      <c r="E82" s="22"/>
      <c r="F82" s="22"/>
      <c r="G82" s="22" t="s">
        <v>96</v>
      </c>
      <c r="H82" s="22"/>
      <c r="I82" s="22"/>
      <c r="J82" s="22"/>
      <c r="K82" s="22" t="s">
        <v>96</v>
      </c>
      <c r="L82" s="22"/>
      <c r="M82" s="22"/>
      <c r="N82" s="22"/>
      <c r="O82" s="22"/>
      <c r="P82" s="22"/>
      <c r="Q82" s="23" t="s">
        <v>96</v>
      </c>
      <c r="R82" s="23"/>
      <c r="S82" s="23"/>
      <c r="T82" s="23"/>
      <c r="U82" s="23"/>
      <c r="V82" s="23"/>
      <c r="W82" s="23" t="s">
        <v>96</v>
      </c>
      <c r="X82" s="23"/>
      <c r="Y82" s="23"/>
      <c r="Z82" s="23"/>
      <c r="AA82" s="23"/>
      <c r="AB82" s="22" t="s">
        <v>96</v>
      </c>
      <c r="AC82" s="22"/>
      <c r="AD82" s="22"/>
      <c r="AE82" s="22"/>
      <c r="AF82" s="22"/>
      <c r="AG82" s="22"/>
      <c r="AH82" s="22" t="s">
        <v>96</v>
      </c>
      <c r="AI82" s="22"/>
      <c r="AJ82" s="22"/>
      <c r="AK82" s="22"/>
      <c r="AL82" s="22">
        <v>0</v>
      </c>
      <c r="AM82" s="22"/>
      <c r="AN82" s="22"/>
      <c r="AO82" s="22"/>
    </row>
    <row r="83" spans="2:44" ht="47.25" customHeight="1" x14ac:dyDescent="0.25">
      <c r="B83" s="24" t="s">
        <v>143</v>
      </c>
      <c r="C83" s="24"/>
      <c r="D83" s="25">
        <v>2335589</v>
      </c>
      <c r="E83" s="25"/>
      <c r="F83" s="25"/>
      <c r="G83" s="25">
        <v>2623525.62</v>
      </c>
      <c r="H83" s="25"/>
      <c r="I83" s="25"/>
      <c r="J83" s="25"/>
      <c r="K83" s="25">
        <f>K84+(K90-K87)</f>
        <v>1380204.49</v>
      </c>
      <c r="L83" s="25"/>
      <c r="M83" s="25"/>
      <c r="N83" s="25"/>
      <c r="O83" s="25"/>
      <c r="P83" s="25"/>
      <c r="Q83" s="25">
        <f>Q84+(Q90-Q87)</f>
        <v>608544.21</v>
      </c>
      <c r="R83" s="25"/>
      <c r="S83" s="25"/>
      <c r="T83" s="25"/>
      <c r="U83" s="25"/>
      <c r="V83" s="25"/>
      <c r="W83" s="25">
        <f>W84+(W90-W87)</f>
        <v>1189002</v>
      </c>
      <c r="X83" s="25"/>
      <c r="Y83" s="25"/>
      <c r="Z83" s="25"/>
      <c r="AA83" s="25"/>
      <c r="AB83" s="25">
        <f>AB84+(AB90-AB87)</f>
        <v>268650.09999999998</v>
      </c>
      <c r="AC83" s="25"/>
      <c r="AD83" s="25"/>
      <c r="AE83" s="25"/>
      <c r="AF83" s="25"/>
      <c r="AG83" s="25"/>
      <c r="AH83" s="25">
        <f>AH84+(AH90-AH87)</f>
        <v>244097.22</v>
      </c>
      <c r="AI83" s="25"/>
      <c r="AJ83" s="25"/>
      <c r="AK83" s="25"/>
      <c r="AL83" s="25">
        <f>SUM(D83:AK83)</f>
        <v>8649612.6400000006</v>
      </c>
      <c r="AM83" s="25"/>
      <c r="AN83" s="25"/>
      <c r="AO83" s="25"/>
    </row>
    <row r="84" spans="2:44" ht="31.5" customHeight="1" x14ac:dyDescent="0.25">
      <c r="B84" s="11" t="s">
        <v>132</v>
      </c>
      <c r="C84" s="11"/>
      <c r="D84" s="22">
        <v>2040326.42</v>
      </c>
      <c r="E84" s="22"/>
      <c r="F84" s="22"/>
      <c r="G84" s="22">
        <v>2371011.42</v>
      </c>
      <c r="H84" s="22"/>
      <c r="I84" s="22"/>
      <c r="J84" s="22"/>
      <c r="K84" s="22">
        <v>1257310.97</v>
      </c>
      <c r="L84" s="22"/>
      <c r="M84" s="22"/>
      <c r="N84" s="22"/>
      <c r="O84" s="22"/>
      <c r="P84" s="22"/>
      <c r="Q84" s="23">
        <v>571167.34</v>
      </c>
      <c r="R84" s="23"/>
      <c r="S84" s="23"/>
      <c r="T84" s="23"/>
      <c r="U84" s="23"/>
      <c r="V84" s="23"/>
      <c r="W84" s="23">
        <v>1057771.27</v>
      </c>
      <c r="X84" s="23"/>
      <c r="Y84" s="23"/>
      <c r="Z84" s="23"/>
      <c r="AA84" s="23"/>
      <c r="AB84" s="23">
        <v>244097.22</v>
      </c>
      <c r="AC84" s="23"/>
      <c r="AD84" s="23"/>
      <c r="AE84" s="23"/>
      <c r="AF84" s="23"/>
      <c r="AG84" s="23"/>
      <c r="AH84" s="23">
        <v>244097.22</v>
      </c>
      <c r="AI84" s="23"/>
      <c r="AJ84" s="23"/>
      <c r="AK84" s="23"/>
      <c r="AL84" s="23">
        <f t="shared" ref="AL84:AL92" si="1">SUM(D84:AK84)</f>
        <v>7785781.8599999994</v>
      </c>
      <c r="AM84" s="23"/>
      <c r="AN84" s="23"/>
      <c r="AO84" s="23"/>
      <c r="AR84" s="8"/>
    </row>
    <row r="85" spans="2:44" ht="31.5" customHeight="1" x14ac:dyDescent="0.25">
      <c r="B85" s="11" t="s">
        <v>133</v>
      </c>
      <c r="C85" s="11"/>
      <c r="D85" s="22">
        <v>13599.4</v>
      </c>
      <c r="E85" s="22"/>
      <c r="F85" s="22"/>
      <c r="G85" s="22">
        <v>79428.899999999994</v>
      </c>
      <c r="H85" s="22"/>
      <c r="I85" s="22"/>
      <c r="J85" s="22"/>
      <c r="K85" s="22">
        <v>234475.7</v>
      </c>
      <c r="L85" s="22"/>
      <c r="M85" s="22"/>
      <c r="N85" s="22"/>
      <c r="O85" s="22"/>
      <c r="P85" s="22"/>
      <c r="Q85" s="23">
        <v>81414.899999999994</v>
      </c>
      <c r="R85" s="23"/>
      <c r="S85" s="23"/>
      <c r="T85" s="23"/>
      <c r="U85" s="23"/>
      <c r="V85" s="23"/>
      <c r="W85" s="23">
        <v>182982.7</v>
      </c>
      <c r="X85" s="23"/>
      <c r="Y85" s="23"/>
      <c r="Z85" s="23"/>
      <c r="AA85" s="23"/>
      <c r="AB85" s="23">
        <v>0</v>
      </c>
      <c r="AC85" s="23"/>
      <c r="AD85" s="23"/>
      <c r="AE85" s="23"/>
      <c r="AF85" s="23"/>
      <c r="AG85" s="23"/>
      <c r="AH85" s="23">
        <v>0</v>
      </c>
      <c r="AI85" s="23"/>
      <c r="AJ85" s="23"/>
      <c r="AK85" s="23"/>
      <c r="AL85" s="23">
        <f t="shared" si="1"/>
        <v>591901.60000000009</v>
      </c>
      <c r="AM85" s="23"/>
      <c r="AN85" s="23"/>
      <c r="AO85" s="23"/>
    </row>
    <row r="86" spans="2:44" ht="47.25" customHeight="1" x14ac:dyDescent="0.25">
      <c r="B86" s="11" t="s">
        <v>134</v>
      </c>
      <c r="C86" s="11"/>
      <c r="D86" s="22">
        <v>0</v>
      </c>
      <c r="E86" s="22"/>
      <c r="F86" s="22"/>
      <c r="G86" s="22">
        <v>0</v>
      </c>
      <c r="H86" s="22"/>
      <c r="I86" s="22"/>
      <c r="J86" s="22"/>
      <c r="K86" s="22">
        <v>0</v>
      </c>
      <c r="L86" s="22"/>
      <c r="M86" s="22"/>
      <c r="N86" s="22"/>
      <c r="O86" s="22"/>
      <c r="P86" s="22"/>
      <c r="Q86" s="23">
        <v>0</v>
      </c>
      <c r="R86" s="23"/>
      <c r="S86" s="23"/>
      <c r="T86" s="23"/>
      <c r="U86" s="23"/>
      <c r="V86" s="23"/>
      <c r="W86" s="23">
        <v>0</v>
      </c>
      <c r="X86" s="23"/>
      <c r="Y86" s="23"/>
      <c r="Z86" s="23"/>
      <c r="AA86" s="23"/>
      <c r="AB86" s="23">
        <v>0</v>
      </c>
      <c r="AC86" s="23"/>
      <c r="AD86" s="23"/>
      <c r="AE86" s="23"/>
      <c r="AF86" s="23"/>
      <c r="AG86" s="23"/>
      <c r="AH86" s="23">
        <v>0</v>
      </c>
      <c r="AI86" s="23"/>
      <c r="AJ86" s="23"/>
      <c r="AK86" s="23"/>
      <c r="AL86" s="23">
        <f t="shared" si="1"/>
        <v>0</v>
      </c>
      <c r="AM86" s="23"/>
      <c r="AN86" s="23"/>
      <c r="AO86" s="23"/>
    </row>
    <row r="87" spans="2:44" ht="31.5" customHeight="1" x14ac:dyDescent="0.25">
      <c r="B87" s="11" t="s">
        <v>135</v>
      </c>
      <c r="C87" s="11"/>
      <c r="D87" s="22">
        <v>1325757.76</v>
      </c>
      <c r="E87" s="22"/>
      <c r="F87" s="22"/>
      <c r="G87" s="22">
        <v>2005279.24</v>
      </c>
      <c r="H87" s="22"/>
      <c r="I87" s="22"/>
      <c r="J87" s="22"/>
      <c r="K87" s="22">
        <v>1204333.57</v>
      </c>
      <c r="L87" s="22"/>
      <c r="M87" s="22"/>
      <c r="N87" s="22"/>
      <c r="O87" s="22"/>
      <c r="P87" s="22"/>
      <c r="Q87" s="23">
        <v>571167.34</v>
      </c>
      <c r="R87" s="23"/>
      <c r="S87" s="23"/>
      <c r="T87" s="23"/>
      <c r="U87" s="23"/>
      <c r="V87" s="23"/>
      <c r="W87" s="23">
        <v>1057771.27</v>
      </c>
      <c r="X87" s="23"/>
      <c r="Y87" s="23"/>
      <c r="Z87" s="23"/>
      <c r="AA87" s="23"/>
      <c r="AB87" s="23">
        <v>244097.22</v>
      </c>
      <c r="AC87" s="23"/>
      <c r="AD87" s="23"/>
      <c r="AE87" s="23"/>
      <c r="AF87" s="23"/>
      <c r="AG87" s="23"/>
      <c r="AH87" s="23">
        <v>244097.22</v>
      </c>
      <c r="AI87" s="23"/>
      <c r="AJ87" s="23"/>
      <c r="AK87" s="23"/>
      <c r="AL87" s="23">
        <f t="shared" si="1"/>
        <v>6652503.6199999992</v>
      </c>
      <c r="AM87" s="23"/>
      <c r="AN87" s="23"/>
      <c r="AO87" s="23"/>
    </row>
    <row r="88" spans="2:44" ht="63" customHeight="1" x14ac:dyDescent="0.25">
      <c r="B88" s="11" t="s">
        <v>136</v>
      </c>
      <c r="C88" s="11"/>
      <c r="D88" s="22">
        <v>0</v>
      </c>
      <c r="E88" s="22"/>
      <c r="F88" s="22"/>
      <c r="G88" s="22">
        <v>0</v>
      </c>
      <c r="H88" s="22"/>
      <c r="I88" s="22"/>
      <c r="J88" s="22"/>
      <c r="K88" s="22">
        <v>0</v>
      </c>
      <c r="L88" s="22"/>
      <c r="M88" s="22"/>
      <c r="N88" s="22"/>
      <c r="O88" s="22"/>
      <c r="P88" s="22"/>
      <c r="Q88" s="23">
        <v>0</v>
      </c>
      <c r="R88" s="23"/>
      <c r="S88" s="23"/>
      <c r="T88" s="23"/>
      <c r="U88" s="23"/>
      <c r="V88" s="23"/>
      <c r="W88" s="23">
        <v>0</v>
      </c>
      <c r="X88" s="23"/>
      <c r="Y88" s="23"/>
      <c r="Z88" s="23"/>
      <c r="AA88" s="23"/>
      <c r="AB88" s="23">
        <v>0</v>
      </c>
      <c r="AC88" s="23"/>
      <c r="AD88" s="23"/>
      <c r="AE88" s="23"/>
      <c r="AF88" s="23"/>
      <c r="AG88" s="23"/>
      <c r="AH88" s="23">
        <v>0</v>
      </c>
      <c r="AI88" s="23"/>
      <c r="AJ88" s="23"/>
      <c r="AK88" s="23"/>
      <c r="AL88" s="23">
        <f t="shared" si="1"/>
        <v>0</v>
      </c>
      <c r="AM88" s="23"/>
      <c r="AN88" s="23"/>
      <c r="AO88" s="23"/>
    </row>
    <row r="89" spans="2:44" ht="78.75" customHeight="1" x14ac:dyDescent="0.25">
      <c r="B89" s="11" t="s">
        <v>137</v>
      </c>
      <c r="C89" s="11"/>
      <c r="D89" s="22">
        <v>0</v>
      </c>
      <c r="E89" s="22"/>
      <c r="F89" s="22"/>
      <c r="G89" s="22">
        <v>0</v>
      </c>
      <c r="H89" s="22"/>
      <c r="I89" s="22"/>
      <c r="J89" s="22"/>
      <c r="K89" s="22">
        <v>0</v>
      </c>
      <c r="L89" s="22"/>
      <c r="M89" s="22"/>
      <c r="N89" s="22"/>
      <c r="O89" s="22"/>
      <c r="P89" s="22"/>
      <c r="Q89" s="23">
        <v>0</v>
      </c>
      <c r="R89" s="23"/>
      <c r="S89" s="23"/>
      <c r="T89" s="23"/>
      <c r="U89" s="23"/>
      <c r="V89" s="23"/>
      <c r="W89" s="23">
        <v>0</v>
      </c>
      <c r="X89" s="23"/>
      <c r="Y89" s="23"/>
      <c r="Z89" s="23"/>
      <c r="AA89" s="23"/>
      <c r="AB89" s="23">
        <v>0</v>
      </c>
      <c r="AC89" s="23"/>
      <c r="AD89" s="23"/>
      <c r="AE89" s="23"/>
      <c r="AF89" s="23"/>
      <c r="AG89" s="23"/>
      <c r="AH89" s="23">
        <v>0</v>
      </c>
      <c r="AI89" s="23"/>
      <c r="AJ89" s="23"/>
      <c r="AK89" s="23"/>
      <c r="AL89" s="23">
        <f t="shared" si="1"/>
        <v>0</v>
      </c>
      <c r="AM89" s="23"/>
      <c r="AN89" s="23"/>
      <c r="AO89" s="23"/>
    </row>
    <row r="90" spans="2:44" ht="31.5" customHeight="1" x14ac:dyDescent="0.35">
      <c r="B90" s="11" t="s">
        <v>138</v>
      </c>
      <c r="C90" s="11"/>
      <c r="D90" s="22">
        <v>1621020.34</v>
      </c>
      <c r="E90" s="22"/>
      <c r="F90" s="22"/>
      <c r="G90" s="22">
        <v>2257793.44</v>
      </c>
      <c r="H90" s="22"/>
      <c r="I90" s="22"/>
      <c r="J90" s="22"/>
      <c r="K90" s="22">
        <v>1327227.0900000001</v>
      </c>
      <c r="L90" s="22"/>
      <c r="M90" s="22"/>
      <c r="N90" s="22"/>
      <c r="O90" s="22"/>
      <c r="P90" s="22"/>
      <c r="Q90" s="23">
        <v>608544.21</v>
      </c>
      <c r="R90" s="23"/>
      <c r="S90" s="23"/>
      <c r="T90" s="23"/>
      <c r="U90" s="23"/>
      <c r="V90" s="23"/>
      <c r="W90" s="23">
        <v>1189002</v>
      </c>
      <c r="X90" s="23"/>
      <c r="Y90" s="23"/>
      <c r="Z90" s="23"/>
      <c r="AA90" s="23"/>
      <c r="AB90" s="23">
        <v>268650.09999999998</v>
      </c>
      <c r="AC90" s="23"/>
      <c r="AD90" s="23"/>
      <c r="AE90" s="23"/>
      <c r="AF90" s="23"/>
      <c r="AG90" s="23"/>
      <c r="AH90" s="23">
        <f>AH87</f>
        <v>244097.22</v>
      </c>
      <c r="AI90" s="23"/>
      <c r="AJ90" s="23"/>
      <c r="AK90" s="23"/>
      <c r="AL90" s="23">
        <f t="shared" si="1"/>
        <v>7516334.3999999994</v>
      </c>
      <c r="AM90" s="23"/>
      <c r="AN90" s="23"/>
      <c r="AO90" s="23"/>
      <c r="AP90" s="5"/>
    </row>
    <row r="91" spans="2:44" ht="15.75" customHeight="1" x14ac:dyDescent="0.25">
      <c r="B91" s="11" t="s">
        <v>139</v>
      </c>
      <c r="C91" s="11"/>
      <c r="D91" s="22">
        <v>0</v>
      </c>
      <c r="E91" s="22"/>
      <c r="F91" s="22"/>
      <c r="G91" s="22">
        <v>0</v>
      </c>
      <c r="H91" s="22"/>
      <c r="I91" s="22"/>
      <c r="J91" s="22"/>
      <c r="K91" s="22">
        <v>0</v>
      </c>
      <c r="L91" s="22"/>
      <c r="M91" s="22"/>
      <c r="N91" s="22"/>
      <c r="O91" s="22"/>
      <c r="P91" s="22"/>
      <c r="Q91" s="23">
        <v>0</v>
      </c>
      <c r="R91" s="23"/>
      <c r="S91" s="23"/>
      <c r="T91" s="23"/>
      <c r="U91" s="23"/>
      <c r="V91" s="23"/>
      <c r="W91" s="23">
        <v>0</v>
      </c>
      <c r="X91" s="23"/>
      <c r="Y91" s="23"/>
      <c r="Z91" s="23"/>
      <c r="AA91" s="23"/>
      <c r="AB91" s="22">
        <v>0</v>
      </c>
      <c r="AC91" s="22"/>
      <c r="AD91" s="22"/>
      <c r="AE91" s="22"/>
      <c r="AF91" s="22"/>
      <c r="AG91" s="22"/>
      <c r="AH91" s="22">
        <v>0</v>
      </c>
      <c r="AI91" s="22"/>
      <c r="AJ91" s="22"/>
      <c r="AK91" s="22"/>
      <c r="AL91" s="23">
        <f t="shared" si="1"/>
        <v>0</v>
      </c>
      <c r="AM91" s="23"/>
      <c r="AN91" s="23"/>
      <c r="AO91" s="23"/>
    </row>
    <row r="92" spans="2:44" ht="15.75" customHeight="1" x14ac:dyDescent="0.25">
      <c r="B92" s="11" t="s">
        <v>140</v>
      </c>
      <c r="C92" s="11"/>
      <c r="D92" s="22">
        <v>0</v>
      </c>
      <c r="E92" s="22"/>
      <c r="F92" s="22"/>
      <c r="G92" s="22">
        <v>0</v>
      </c>
      <c r="H92" s="22"/>
      <c r="I92" s="22"/>
      <c r="J92" s="22"/>
      <c r="K92" s="22">
        <v>0</v>
      </c>
      <c r="L92" s="22"/>
      <c r="M92" s="22"/>
      <c r="N92" s="22"/>
      <c r="O92" s="22"/>
      <c r="P92" s="22"/>
      <c r="Q92" s="23">
        <v>0</v>
      </c>
      <c r="R92" s="23"/>
      <c r="S92" s="23"/>
      <c r="T92" s="23"/>
      <c r="U92" s="23"/>
      <c r="V92" s="23"/>
      <c r="W92" s="23">
        <v>0</v>
      </c>
      <c r="X92" s="23"/>
      <c r="Y92" s="23"/>
      <c r="Z92" s="23"/>
      <c r="AA92" s="23"/>
      <c r="AB92" s="22">
        <v>0</v>
      </c>
      <c r="AC92" s="22"/>
      <c r="AD92" s="22"/>
      <c r="AE92" s="22"/>
      <c r="AF92" s="22"/>
      <c r="AG92" s="22"/>
      <c r="AH92" s="22">
        <v>0</v>
      </c>
      <c r="AI92" s="22"/>
      <c r="AJ92" s="22"/>
      <c r="AK92" s="22"/>
      <c r="AL92" s="23">
        <f t="shared" si="1"/>
        <v>0</v>
      </c>
      <c r="AM92" s="23"/>
      <c r="AN92" s="23"/>
      <c r="AO92" s="23"/>
      <c r="AR92" s="8"/>
    </row>
    <row r="93" spans="2:44" ht="47.25" customHeight="1" x14ac:dyDescent="0.25">
      <c r="B93" s="24" t="s">
        <v>144</v>
      </c>
      <c r="C93" s="24"/>
      <c r="D93" s="25">
        <v>1134849.51</v>
      </c>
      <c r="E93" s="25"/>
      <c r="F93" s="25"/>
      <c r="G93" s="25">
        <v>1547937.75</v>
      </c>
      <c r="H93" s="25"/>
      <c r="I93" s="25"/>
      <c r="J93" s="25"/>
      <c r="K93" s="26">
        <f>K94+(K100-K97)</f>
        <v>1855120.49</v>
      </c>
      <c r="L93" s="27"/>
      <c r="M93" s="27"/>
      <c r="N93" s="27"/>
      <c r="O93" s="27"/>
      <c r="P93" s="28"/>
      <c r="Q93" s="25">
        <f>Q94+(Q100-Q97)</f>
        <v>1779474.34</v>
      </c>
      <c r="R93" s="25"/>
      <c r="S93" s="25"/>
      <c r="T93" s="25"/>
      <c r="U93" s="25"/>
      <c r="V93" s="25"/>
      <c r="W93" s="25">
        <f>W94+(W100-W97)</f>
        <v>1755282.98</v>
      </c>
      <c r="X93" s="25"/>
      <c r="Y93" s="25"/>
      <c r="Z93" s="25"/>
      <c r="AA93" s="25"/>
      <c r="AB93" s="25">
        <f>AB94+(AB100-AB97)</f>
        <v>1745786.61</v>
      </c>
      <c r="AC93" s="25"/>
      <c r="AD93" s="25"/>
      <c r="AE93" s="25"/>
      <c r="AF93" s="25"/>
      <c r="AG93" s="25"/>
      <c r="AH93" s="25">
        <f>AH94+(AH100-AH97)</f>
        <v>1744768.52</v>
      </c>
      <c r="AI93" s="25"/>
      <c r="AJ93" s="25"/>
      <c r="AK93" s="25"/>
      <c r="AL93" s="25">
        <f>SUM(D93:AK93)</f>
        <v>11563220.199999999</v>
      </c>
      <c r="AM93" s="25"/>
      <c r="AN93" s="25"/>
      <c r="AO93" s="25"/>
    </row>
    <row r="94" spans="2:44" ht="31.5" customHeight="1" x14ac:dyDescent="0.25">
      <c r="B94" s="13" t="s">
        <v>132</v>
      </c>
      <c r="C94" s="13"/>
      <c r="D94" s="23">
        <v>1133541.8500000001</v>
      </c>
      <c r="E94" s="23"/>
      <c r="F94" s="23"/>
      <c r="G94" s="23">
        <v>1546696.12</v>
      </c>
      <c r="H94" s="23"/>
      <c r="I94" s="23"/>
      <c r="J94" s="23"/>
      <c r="K94" s="23">
        <v>1853647.36</v>
      </c>
      <c r="L94" s="23"/>
      <c r="M94" s="23"/>
      <c r="N94" s="23"/>
      <c r="O94" s="23"/>
      <c r="P94" s="23"/>
      <c r="Q94" s="23">
        <v>1778697.99</v>
      </c>
      <c r="R94" s="23"/>
      <c r="S94" s="23"/>
      <c r="T94" s="23"/>
      <c r="U94" s="23"/>
      <c r="V94" s="23"/>
      <c r="W94" s="23">
        <v>1753004.67</v>
      </c>
      <c r="X94" s="23"/>
      <c r="Y94" s="23"/>
      <c r="Z94" s="23"/>
      <c r="AA94" s="23"/>
      <c r="AB94" s="23">
        <v>1744768.52</v>
      </c>
      <c r="AC94" s="23"/>
      <c r="AD94" s="23"/>
      <c r="AE94" s="23"/>
      <c r="AF94" s="23"/>
      <c r="AG94" s="23"/>
      <c r="AH94" s="29">
        <f t="shared" ref="AH94:AH102" si="2">AB94</f>
        <v>1744768.52</v>
      </c>
      <c r="AI94" s="29"/>
      <c r="AJ94" s="29"/>
      <c r="AK94" s="29"/>
      <c r="AL94" s="23">
        <f t="shared" ref="AL94:AL102" si="3">SUM(D94:AK94)</f>
        <v>11555125.029999999</v>
      </c>
      <c r="AM94" s="23"/>
      <c r="AN94" s="23"/>
      <c r="AO94" s="23"/>
    </row>
    <row r="95" spans="2:44" ht="31.5" customHeight="1" x14ac:dyDescent="0.25">
      <c r="B95" s="13" t="s">
        <v>133</v>
      </c>
      <c r="C95" s="13"/>
      <c r="D95" s="23">
        <v>0</v>
      </c>
      <c r="E95" s="23"/>
      <c r="F95" s="23"/>
      <c r="G95" s="23">
        <v>1501.4</v>
      </c>
      <c r="H95" s="23"/>
      <c r="I95" s="23"/>
      <c r="J95" s="23"/>
      <c r="K95" s="23">
        <v>10728.4</v>
      </c>
      <c r="L95" s="23"/>
      <c r="M95" s="23"/>
      <c r="N95" s="23"/>
      <c r="O95" s="23"/>
      <c r="P95" s="23"/>
      <c r="Q95" s="23">
        <v>9858.2000000000007</v>
      </c>
      <c r="R95" s="23"/>
      <c r="S95" s="23"/>
      <c r="T95" s="23"/>
      <c r="U95" s="23"/>
      <c r="V95" s="23"/>
      <c r="W95" s="23">
        <v>9208</v>
      </c>
      <c r="X95" s="23"/>
      <c r="Y95" s="23"/>
      <c r="Z95" s="23"/>
      <c r="AA95" s="23"/>
      <c r="AB95" s="23">
        <v>0</v>
      </c>
      <c r="AC95" s="23"/>
      <c r="AD95" s="23"/>
      <c r="AE95" s="23"/>
      <c r="AF95" s="23"/>
      <c r="AG95" s="23"/>
      <c r="AH95" s="29">
        <f t="shared" si="2"/>
        <v>0</v>
      </c>
      <c r="AI95" s="29"/>
      <c r="AJ95" s="29"/>
      <c r="AK95" s="29"/>
      <c r="AL95" s="23">
        <f t="shared" si="3"/>
        <v>31296</v>
      </c>
      <c r="AM95" s="23"/>
      <c r="AN95" s="23"/>
      <c r="AO95" s="23"/>
    </row>
    <row r="96" spans="2:44" ht="47.25" customHeight="1" x14ac:dyDescent="0.25">
      <c r="B96" s="13" t="s">
        <v>134</v>
      </c>
      <c r="C96" s="13"/>
      <c r="D96" s="23">
        <v>0</v>
      </c>
      <c r="E96" s="23"/>
      <c r="F96" s="23"/>
      <c r="G96" s="23">
        <v>0</v>
      </c>
      <c r="H96" s="23"/>
      <c r="I96" s="23"/>
      <c r="J96" s="23"/>
      <c r="K96" s="23">
        <v>0</v>
      </c>
      <c r="L96" s="23"/>
      <c r="M96" s="23"/>
      <c r="N96" s="23"/>
      <c r="O96" s="23"/>
      <c r="P96" s="23"/>
      <c r="Q96" s="23">
        <v>0</v>
      </c>
      <c r="R96" s="23"/>
      <c r="S96" s="23"/>
      <c r="T96" s="23"/>
      <c r="U96" s="23"/>
      <c r="V96" s="23"/>
      <c r="W96" s="23">
        <v>0</v>
      </c>
      <c r="X96" s="23"/>
      <c r="Y96" s="23"/>
      <c r="Z96" s="23"/>
      <c r="AA96" s="23"/>
      <c r="AB96" s="23">
        <v>0</v>
      </c>
      <c r="AC96" s="23"/>
      <c r="AD96" s="23"/>
      <c r="AE96" s="23"/>
      <c r="AF96" s="23"/>
      <c r="AG96" s="23"/>
      <c r="AH96" s="29">
        <f t="shared" si="2"/>
        <v>0</v>
      </c>
      <c r="AI96" s="29"/>
      <c r="AJ96" s="29"/>
      <c r="AK96" s="29"/>
      <c r="AL96" s="23">
        <f t="shared" si="3"/>
        <v>0</v>
      </c>
      <c r="AM96" s="23"/>
      <c r="AN96" s="23"/>
      <c r="AO96" s="23"/>
    </row>
    <row r="97" spans="2:41" ht="31.5" customHeight="1" x14ac:dyDescent="0.25">
      <c r="B97" s="13" t="s">
        <v>135</v>
      </c>
      <c r="C97" s="13"/>
      <c r="D97" s="23">
        <v>11250</v>
      </c>
      <c r="E97" s="23"/>
      <c r="F97" s="23"/>
      <c r="G97" s="23">
        <v>11555.8</v>
      </c>
      <c r="H97" s="23"/>
      <c r="I97" s="23"/>
      <c r="J97" s="23"/>
      <c r="K97" s="23">
        <v>13154.47</v>
      </c>
      <c r="L97" s="23"/>
      <c r="M97" s="23"/>
      <c r="N97" s="23"/>
      <c r="O97" s="23"/>
      <c r="P97" s="23"/>
      <c r="Q97" s="23">
        <f>4056.82+1957.21</f>
        <v>6014.0300000000007</v>
      </c>
      <c r="R97" s="23"/>
      <c r="S97" s="23"/>
      <c r="T97" s="23"/>
      <c r="U97" s="23"/>
      <c r="V97" s="23"/>
      <c r="W97" s="23">
        <f>10125+2006.5</f>
        <v>12131.5</v>
      </c>
      <c r="X97" s="23"/>
      <c r="Y97" s="23"/>
      <c r="Z97" s="23"/>
      <c r="AA97" s="23"/>
      <c r="AB97" s="23">
        <v>10125</v>
      </c>
      <c r="AC97" s="23"/>
      <c r="AD97" s="23"/>
      <c r="AE97" s="23"/>
      <c r="AF97" s="23"/>
      <c r="AG97" s="23"/>
      <c r="AH97" s="29">
        <f t="shared" si="2"/>
        <v>10125</v>
      </c>
      <c r="AI97" s="29"/>
      <c r="AJ97" s="29"/>
      <c r="AK97" s="29"/>
      <c r="AL97" s="23">
        <f t="shared" si="3"/>
        <v>74355.799999999988</v>
      </c>
      <c r="AM97" s="23"/>
      <c r="AN97" s="23"/>
      <c r="AO97" s="23"/>
    </row>
    <row r="98" spans="2:41" ht="63" customHeight="1" x14ac:dyDescent="0.25">
      <c r="B98" s="13" t="s">
        <v>136</v>
      </c>
      <c r="C98" s="13"/>
      <c r="D98" s="23">
        <v>0</v>
      </c>
      <c r="E98" s="23"/>
      <c r="F98" s="23"/>
      <c r="G98" s="23">
        <v>0</v>
      </c>
      <c r="H98" s="23"/>
      <c r="I98" s="23"/>
      <c r="J98" s="23"/>
      <c r="K98" s="23">
        <v>0</v>
      </c>
      <c r="L98" s="23"/>
      <c r="M98" s="23"/>
      <c r="N98" s="23"/>
      <c r="O98" s="23"/>
      <c r="P98" s="23"/>
      <c r="Q98" s="23">
        <v>0</v>
      </c>
      <c r="R98" s="23"/>
      <c r="S98" s="23"/>
      <c r="T98" s="23"/>
      <c r="U98" s="23"/>
      <c r="V98" s="23"/>
      <c r="W98" s="23">
        <v>0</v>
      </c>
      <c r="X98" s="23"/>
      <c r="Y98" s="23"/>
      <c r="Z98" s="23"/>
      <c r="AA98" s="23"/>
      <c r="AB98" s="23">
        <v>0</v>
      </c>
      <c r="AC98" s="23"/>
      <c r="AD98" s="23"/>
      <c r="AE98" s="23"/>
      <c r="AF98" s="23"/>
      <c r="AG98" s="23"/>
      <c r="AH98" s="29">
        <f t="shared" si="2"/>
        <v>0</v>
      </c>
      <c r="AI98" s="29"/>
      <c r="AJ98" s="29"/>
      <c r="AK98" s="29"/>
      <c r="AL98" s="23">
        <f t="shared" si="3"/>
        <v>0</v>
      </c>
      <c r="AM98" s="23"/>
      <c r="AN98" s="23"/>
      <c r="AO98" s="23"/>
    </row>
    <row r="99" spans="2:41" ht="78.75" customHeight="1" x14ac:dyDescent="0.25">
      <c r="B99" s="13" t="s">
        <v>137</v>
      </c>
      <c r="C99" s="13"/>
      <c r="D99" s="23">
        <v>0</v>
      </c>
      <c r="E99" s="23"/>
      <c r="F99" s="23"/>
      <c r="G99" s="23">
        <v>0</v>
      </c>
      <c r="H99" s="23"/>
      <c r="I99" s="23"/>
      <c r="J99" s="23"/>
      <c r="K99" s="23">
        <v>0</v>
      </c>
      <c r="L99" s="23"/>
      <c r="M99" s="23"/>
      <c r="N99" s="23"/>
      <c r="O99" s="23"/>
      <c r="P99" s="23"/>
      <c r="Q99" s="23">
        <v>0</v>
      </c>
      <c r="R99" s="23"/>
      <c r="S99" s="23"/>
      <c r="T99" s="23"/>
      <c r="U99" s="23"/>
      <c r="V99" s="23"/>
      <c r="W99" s="23">
        <v>0</v>
      </c>
      <c r="X99" s="23"/>
      <c r="Y99" s="23"/>
      <c r="Z99" s="23"/>
      <c r="AA99" s="23"/>
      <c r="AB99" s="23">
        <v>0</v>
      </c>
      <c r="AC99" s="23"/>
      <c r="AD99" s="23"/>
      <c r="AE99" s="23"/>
      <c r="AF99" s="23"/>
      <c r="AG99" s="23"/>
      <c r="AH99" s="29">
        <f t="shared" si="2"/>
        <v>0</v>
      </c>
      <c r="AI99" s="29"/>
      <c r="AJ99" s="29"/>
      <c r="AK99" s="29"/>
      <c r="AL99" s="23">
        <f t="shared" si="3"/>
        <v>0</v>
      </c>
      <c r="AM99" s="23"/>
      <c r="AN99" s="23"/>
      <c r="AO99" s="23"/>
    </row>
    <row r="100" spans="2:41" ht="31.5" customHeight="1" x14ac:dyDescent="0.25">
      <c r="B100" s="13" t="s">
        <v>138</v>
      </c>
      <c r="C100" s="13"/>
      <c r="D100" s="23">
        <v>12557.66</v>
      </c>
      <c r="E100" s="23"/>
      <c r="F100" s="23"/>
      <c r="G100" s="23">
        <v>12797.43</v>
      </c>
      <c r="H100" s="23"/>
      <c r="I100" s="23"/>
      <c r="J100" s="23"/>
      <c r="K100" s="23">
        <v>14627.6</v>
      </c>
      <c r="L100" s="23"/>
      <c r="M100" s="23"/>
      <c r="N100" s="23"/>
      <c r="O100" s="23"/>
      <c r="P100" s="23"/>
      <c r="Q100" s="23">
        <f>Q97+558.88+217.47</f>
        <v>6790.380000000001</v>
      </c>
      <c r="R100" s="23"/>
      <c r="S100" s="23"/>
      <c r="T100" s="23"/>
      <c r="U100" s="23"/>
      <c r="V100" s="23"/>
      <c r="W100" s="23">
        <f>W97+2103.83+174.48</f>
        <v>14409.81</v>
      </c>
      <c r="X100" s="23"/>
      <c r="Y100" s="23"/>
      <c r="Z100" s="23"/>
      <c r="AA100" s="23"/>
      <c r="AB100" s="23">
        <f>AB97+1018.09</f>
        <v>11143.09</v>
      </c>
      <c r="AC100" s="23"/>
      <c r="AD100" s="23"/>
      <c r="AE100" s="23"/>
      <c r="AF100" s="23"/>
      <c r="AG100" s="23"/>
      <c r="AH100" s="29">
        <f>AH97</f>
        <v>10125</v>
      </c>
      <c r="AI100" s="29"/>
      <c r="AJ100" s="29"/>
      <c r="AK100" s="29"/>
      <c r="AL100" s="23">
        <f t="shared" si="3"/>
        <v>82450.97</v>
      </c>
      <c r="AM100" s="23"/>
      <c r="AN100" s="23"/>
      <c r="AO100" s="23"/>
    </row>
    <row r="101" spans="2:41" ht="15.75" customHeight="1" x14ac:dyDescent="0.25">
      <c r="B101" s="13" t="s">
        <v>139</v>
      </c>
      <c r="C101" s="13"/>
      <c r="D101" s="23">
        <v>0</v>
      </c>
      <c r="E101" s="23"/>
      <c r="F101" s="23"/>
      <c r="G101" s="23">
        <v>0</v>
      </c>
      <c r="H101" s="23"/>
      <c r="I101" s="23"/>
      <c r="J101" s="23"/>
      <c r="K101" s="23">
        <v>0</v>
      </c>
      <c r="L101" s="23"/>
      <c r="M101" s="23"/>
      <c r="N101" s="23"/>
      <c r="O101" s="23"/>
      <c r="P101" s="23"/>
      <c r="Q101" s="23">
        <v>0</v>
      </c>
      <c r="R101" s="23"/>
      <c r="S101" s="23"/>
      <c r="T101" s="23"/>
      <c r="U101" s="23"/>
      <c r="V101" s="23"/>
      <c r="W101" s="23">
        <v>0</v>
      </c>
      <c r="X101" s="23"/>
      <c r="Y101" s="23"/>
      <c r="Z101" s="23"/>
      <c r="AA101" s="23"/>
      <c r="AB101" s="23">
        <v>0</v>
      </c>
      <c r="AC101" s="23"/>
      <c r="AD101" s="23"/>
      <c r="AE101" s="23"/>
      <c r="AF101" s="23"/>
      <c r="AG101" s="23"/>
      <c r="AH101" s="29">
        <f t="shared" si="2"/>
        <v>0</v>
      </c>
      <c r="AI101" s="29"/>
      <c r="AJ101" s="29"/>
      <c r="AK101" s="29"/>
      <c r="AL101" s="23">
        <f t="shared" si="3"/>
        <v>0</v>
      </c>
      <c r="AM101" s="23"/>
      <c r="AN101" s="23"/>
      <c r="AO101" s="23"/>
    </row>
    <row r="102" spans="2:41" ht="15.75" customHeight="1" x14ac:dyDescent="0.25">
      <c r="B102" s="13" t="s">
        <v>140</v>
      </c>
      <c r="C102" s="13"/>
      <c r="D102" s="23">
        <v>0</v>
      </c>
      <c r="E102" s="23"/>
      <c r="F102" s="23"/>
      <c r="G102" s="23">
        <v>0</v>
      </c>
      <c r="H102" s="23"/>
      <c r="I102" s="23"/>
      <c r="J102" s="23"/>
      <c r="K102" s="23">
        <v>0</v>
      </c>
      <c r="L102" s="23"/>
      <c r="M102" s="23"/>
      <c r="N102" s="23"/>
      <c r="O102" s="23"/>
      <c r="P102" s="23"/>
      <c r="Q102" s="23">
        <v>0</v>
      </c>
      <c r="R102" s="23"/>
      <c r="S102" s="23"/>
      <c r="T102" s="23"/>
      <c r="U102" s="23"/>
      <c r="V102" s="23"/>
      <c r="W102" s="23">
        <v>0</v>
      </c>
      <c r="X102" s="23"/>
      <c r="Y102" s="23"/>
      <c r="Z102" s="23"/>
      <c r="AA102" s="23"/>
      <c r="AB102" s="23">
        <v>0</v>
      </c>
      <c r="AC102" s="23"/>
      <c r="AD102" s="23"/>
      <c r="AE102" s="23"/>
      <c r="AF102" s="23"/>
      <c r="AG102" s="23"/>
      <c r="AH102" s="29">
        <f t="shared" si="2"/>
        <v>0</v>
      </c>
      <c r="AI102" s="29"/>
      <c r="AJ102" s="29"/>
      <c r="AK102" s="29"/>
      <c r="AL102" s="23">
        <f t="shared" si="3"/>
        <v>0</v>
      </c>
      <c r="AM102" s="23"/>
      <c r="AN102" s="23"/>
      <c r="AO102" s="23"/>
    </row>
    <row r="103" spans="2:41" ht="63" customHeight="1" x14ac:dyDescent="0.25">
      <c r="B103" s="24" t="s">
        <v>145</v>
      </c>
      <c r="C103" s="24"/>
      <c r="D103" s="25">
        <v>106418.91</v>
      </c>
      <c r="E103" s="25"/>
      <c r="F103" s="25"/>
      <c r="G103" s="25">
        <v>110253.25</v>
      </c>
      <c r="H103" s="25"/>
      <c r="I103" s="25"/>
      <c r="J103" s="25"/>
      <c r="K103" s="25">
        <v>107748.68</v>
      </c>
      <c r="L103" s="25"/>
      <c r="M103" s="25"/>
      <c r="N103" s="25"/>
      <c r="O103" s="25"/>
      <c r="P103" s="25"/>
      <c r="Q103" s="25">
        <f>Q104</f>
        <v>26826.58</v>
      </c>
      <c r="R103" s="25"/>
      <c r="S103" s="25"/>
      <c r="T103" s="25"/>
      <c r="U103" s="25"/>
      <c r="V103" s="25"/>
      <c r="W103" s="25">
        <f>W104</f>
        <v>55764.68</v>
      </c>
      <c r="X103" s="25"/>
      <c r="Y103" s="25"/>
      <c r="Z103" s="25"/>
      <c r="AA103" s="25"/>
      <c r="AB103" s="25">
        <f>AB104</f>
        <v>56592.78</v>
      </c>
      <c r="AC103" s="25"/>
      <c r="AD103" s="25"/>
      <c r="AE103" s="25"/>
      <c r="AF103" s="25"/>
      <c r="AG103" s="25"/>
      <c r="AH103" s="25">
        <f>AH104</f>
        <v>56592.78</v>
      </c>
      <c r="AI103" s="25"/>
      <c r="AJ103" s="25"/>
      <c r="AK103" s="25"/>
      <c r="AL103" s="25">
        <f>D103+G103+K103+Q103+W103+AB103+AH103</f>
        <v>520197.66000000003</v>
      </c>
      <c r="AM103" s="25"/>
      <c r="AN103" s="25"/>
      <c r="AO103" s="25"/>
    </row>
    <row r="104" spans="2:41" ht="31.5" customHeight="1" x14ac:dyDescent="0.25">
      <c r="B104" s="13" t="s">
        <v>132</v>
      </c>
      <c r="C104" s="13"/>
      <c r="D104" s="23">
        <v>106418.91</v>
      </c>
      <c r="E104" s="23"/>
      <c r="F104" s="23"/>
      <c r="G104" s="23">
        <v>110253.25</v>
      </c>
      <c r="H104" s="23"/>
      <c r="I104" s="23"/>
      <c r="J104" s="23"/>
      <c r="K104" s="23">
        <v>107748.68</v>
      </c>
      <c r="L104" s="23"/>
      <c r="M104" s="23"/>
      <c r="N104" s="23"/>
      <c r="O104" s="23"/>
      <c r="P104" s="23"/>
      <c r="Q104" s="23">
        <f>46753.18-21866.6+1940</f>
        <v>26826.58</v>
      </c>
      <c r="R104" s="23"/>
      <c r="S104" s="23"/>
      <c r="T104" s="23"/>
      <c r="U104" s="23"/>
      <c r="V104" s="23"/>
      <c r="W104" s="23">
        <v>55764.68</v>
      </c>
      <c r="X104" s="23"/>
      <c r="Y104" s="23"/>
      <c r="Z104" s="23"/>
      <c r="AA104" s="23"/>
      <c r="AB104" s="23">
        <v>56592.78</v>
      </c>
      <c r="AC104" s="23"/>
      <c r="AD104" s="23"/>
      <c r="AE104" s="23"/>
      <c r="AF104" s="23"/>
      <c r="AG104" s="23"/>
      <c r="AH104" s="23">
        <v>56592.78</v>
      </c>
      <c r="AI104" s="23"/>
      <c r="AJ104" s="23"/>
      <c r="AK104" s="23"/>
      <c r="AL104" s="29">
        <f>D104+G104+K104+Q104+W104+AB104+AH104</f>
        <v>520197.66000000003</v>
      </c>
      <c r="AM104" s="29"/>
      <c r="AN104" s="29"/>
      <c r="AO104" s="29"/>
    </row>
    <row r="105" spans="2:41" ht="31.5" customHeight="1" x14ac:dyDescent="0.25">
      <c r="B105" s="13" t="s">
        <v>133</v>
      </c>
      <c r="C105" s="13"/>
      <c r="D105" s="23">
        <v>0</v>
      </c>
      <c r="E105" s="23"/>
      <c r="F105" s="23"/>
      <c r="G105" s="23">
        <v>0</v>
      </c>
      <c r="H105" s="23"/>
      <c r="I105" s="23"/>
      <c r="J105" s="23"/>
      <c r="K105" s="23">
        <v>0</v>
      </c>
      <c r="L105" s="23"/>
      <c r="M105" s="23"/>
      <c r="N105" s="23"/>
      <c r="O105" s="23"/>
      <c r="P105" s="23"/>
      <c r="Q105" s="23">
        <v>0</v>
      </c>
      <c r="R105" s="23"/>
      <c r="S105" s="23"/>
      <c r="T105" s="23"/>
      <c r="U105" s="23"/>
      <c r="V105" s="23"/>
      <c r="W105" s="23">
        <v>0</v>
      </c>
      <c r="X105" s="23"/>
      <c r="Y105" s="23"/>
      <c r="Z105" s="23"/>
      <c r="AA105" s="23"/>
      <c r="AB105" s="23">
        <v>0</v>
      </c>
      <c r="AC105" s="23"/>
      <c r="AD105" s="23"/>
      <c r="AE105" s="23"/>
      <c r="AF105" s="23"/>
      <c r="AG105" s="23"/>
      <c r="AH105" s="23">
        <v>0</v>
      </c>
      <c r="AI105" s="23"/>
      <c r="AJ105" s="23"/>
      <c r="AK105" s="23"/>
      <c r="AL105" s="23">
        <v>0</v>
      </c>
      <c r="AM105" s="23"/>
      <c r="AN105" s="23"/>
      <c r="AO105" s="23"/>
    </row>
    <row r="106" spans="2:41" ht="47.25" customHeight="1" x14ac:dyDescent="0.25">
      <c r="B106" s="13" t="s">
        <v>134</v>
      </c>
      <c r="C106" s="13"/>
      <c r="D106" s="23">
        <v>0</v>
      </c>
      <c r="E106" s="23"/>
      <c r="F106" s="23"/>
      <c r="G106" s="23">
        <v>0</v>
      </c>
      <c r="H106" s="23"/>
      <c r="I106" s="23"/>
      <c r="J106" s="23"/>
      <c r="K106" s="23">
        <v>0</v>
      </c>
      <c r="L106" s="23"/>
      <c r="M106" s="23"/>
      <c r="N106" s="23"/>
      <c r="O106" s="23"/>
      <c r="P106" s="23"/>
      <c r="Q106" s="23">
        <v>0</v>
      </c>
      <c r="R106" s="23"/>
      <c r="S106" s="23"/>
      <c r="T106" s="23"/>
      <c r="U106" s="23"/>
      <c r="V106" s="23"/>
      <c r="W106" s="23">
        <v>0</v>
      </c>
      <c r="X106" s="23"/>
      <c r="Y106" s="23"/>
      <c r="Z106" s="23"/>
      <c r="AA106" s="23"/>
      <c r="AB106" s="23">
        <v>0</v>
      </c>
      <c r="AC106" s="23"/>
      <c r="AD106" s="23"/>
      <c r="AE106" s="23"/>
      <c r="AF106" s="23"/>
      <c r="AG106" s="23"/>
      <c r="AH106" s="23">
        <v>0</v>
      </c>
      <c r="AI106" s="23"/>
      <c r="AJ106" s="23"/>
      <c r="AK106" s="23"/>
      <c r="AL106" s="23">
        <v>0</v>
      </c>
      <c r="AM106" s="23"/>
      <c r="AN106" s="23"/>
      <c r="AO106" s="23"/>
    </row>
    <row r="107" spans="2:41" ht="31.5" customHeight="1" x14ac:dyDescent="0.25">
      <c r="B107" s="13" t="s">
        <v>135</v>
      </c>
      <c r="C107" s="13"/>
      <c r="D107" s="23">
        <v>0</v>
      </c>
      <c r="E107" s="23"/>
      <c r="F107" s="23"/>
      <c r="G107" s="23">
        <v>0</v>
      </c>
      <c r="H107" s="23"/>
      <c r="I107" s="23"/>
      <c r="J107" s="23"/>
      <c r="K107" s="23">
        <v>0</v>
      </c>
      <c r="L107" s="23"/>
      <c r="M107" s="23"/>
      <c r="N107" s="23"/>
      <c r="O107" s="23"/>
      <c r="P107" s="23"/>
      <c r="Q107" s="23">
        <v>0</v>
      </c>
      <c r="R107" s="23"/>
      <c r="S107" s="23"/>
      <c r="T107" s="23"/>
      <c r="U107" s="23"/>
      <c r="V107" s="23"/>
      <c r="W107" s="23">
        <v>0</v>
      </c>
      <c r="X107" s="23"/>
      <c r="Y107" s="23"/>
      <c r="Z107" s="23"/>
      <c r="AA107" s="23"/>
      <c r="AB107" s="23">
        <v>0</v>
      </c>
      <c r="AC107" s="23"/>
      <c r="AD107" s="23"/>
      <c r="AE107" s="23"/>
      <c r="AF107" s="23"/>
      <c r="AG107" s="23"/>
      <c r="AH107" s="23">
        <v>0</v>
      </c>
      <c r="AI107" s="23"/>
      <c r="AJ107" s="23"/>
      <c r="AK107" s="23"/>
      <c r="AL107" s="23">
        <v>0</v>
      </c>
      <c r="AM107" s="23"/>
      <c r="AN107" s="23"/>
      <c r="AO107" s="23"/>
    </row>
    <row r="108" spans="2:41" ht="63" customHeight="1" x14ac:dyDescent="0.25">
      <c r="B108" s="13" t="s">
        <v>136</v>
      </c>
      <c r="C108" s="13"/>
      <c r="D108" s="23">
        <v>0</v>
      </c>
      <c r="E108" s="23"/>
      <c r="F108" s="23"/>
      <c r="G108" s="23">
        <v>0</v>
      </c>
      <c r="H108" s="23"/>
      <c r="I108" s="23"/>
      <c r="J108" s="23"/>
      <c r="K108" s="23">
        <v>0</v>
      </c>
      <c r="L108" s="23"/>
      <c r="M108" s="23"/>
      <c r="N108" s="23"/>
      <c r="O108" s="23"/>
      <c r="P108" s="23"/>
      <c r="Q108" s="23">
        <v>0</v>
      </c>
      <c r="R108" s="23"/>
      <c r="S108" s="23"/>
      <c r="T108" s="23"/>
      <c r="U108" s="23"/>
      <c r="V108" s="23"/>
      <c r="W108" s="23">
        <v>0</v>
      </c>
      <c r="X108" s="23"/>
      <c r="Y108" s="23"/>
      <c r="Z108" s="23"/>
      <c r="AA108" s="23"/>
      <c r="AB108" s="23">
        <v>0</v>
      </c>
      <c r="AC108" s="23"/>
      <c r="AD108" s="23"/>
      <c r="AE108" s="23"/>
      <c r="AF108" s="23"/>
      <c r="AG108" s="23"/>
      <c r="AH108" s="23">
        <v>0</v>
      </c>
      <c r="AI108" s="23"/>
      <c r="AJ108" s="23"/>
      <c r="AK108" s="23"/>
      <c r="AL108" s="23">
        <v>0</v>
      </c>
      <c r="AM108" s="23"/>
      <c r="AN108" s="23"/>
      <c r="AO108" s="23"/>
    </row>
    <row r="109" spans="2:41" ht="78.75" customHeight="1" x14ac:dyDescent="0.25">
      <c r="B109" s="13" t="s">
        <v>137</v>
      </c>
      <c r="C109" s="13"/>
      <c r="D109" s="23">
        <v>0</v>
      </c>
      <c r="E109" s="23"/>
      <c r="F109" s="23"/>
      <c r="G109" s="23">
        <v>0</v>
      </c>
      <c r="H109" s="23"/>
      <c r="I109" s="23"/>
      <c r="J109" s="23"/>
      <c r="K109" s="23">
        <v>0</v>
      </c>
      <c r="L109" s="23"/>
      <c r="M109" s="23"/>
      <c r="N109" s="23"/>
      <c r="O109" s="23"/>
      <c r="P109" s="23"/>
      <c r="Q109" s="23">
        <v>0</v>
      </c>
      <c r="R109" s="23"/>
      <c r="S109" s="23"/>
      <c r="T109" s="23"/>
      <c r="U109" s="23"/>
      <c r="V109" s="23"/>
      <c r="W109" s="23">
        <v>0</v>
      </c>
      <c r="X109" s="23"/>
      <c r="Y109" s="23"/>
      <c r="Z109" s="23"/>
      <c r="AA109" s="23"/>
      <c r="AB109" s="23">
        <v>0</v>
      </c>
      <c r="AC109" s="23"/>
      <c r="AD109" s="23"/>
      <c r="AE109" s="23"/>
      <c r="AF109" s="23"/>
      <c r="AG109" s="23"/>
      <c r="AH109" s="23">
        <v>0</v>
      </c>
      <c r="AI109" s="23"/>
      <c r="AJ109" s="23"/>
      <c r="AK109" s="23"/>
      <c r="AL109" s="23">
        <v>0</v>
      </c>
      <c r="AM109" s="23"/>
      <c r="AN109" s="23"/>
      <c r="AO109" s="23"/>
    </row>
    <row r="110" spans="2:41" ht="31.5" customHeight="1" x14ac:dyDescent="0.25">
      <c r="B110" s="13" t="s">
        <v>138</v>
      </c>
      <c r="C110" s="13"/>
      <c r="D110" s="23">
        <v>0</v>
      </c>
      <c r="E110" s="23"/>
      <c r="F110" s="23"/>
      <c r="G110" s="23">
        <v>0</v>
      </c>
      <c r="H110" s="23"/>
      <c r="I110" s="23"/>
      <c r="J110" s="23"/>
      <c r="K110" s="23">
        <v>0</v>
      </c>
      <c r="L110" s="23"/>
      <c r="M110" s="23"/>
      <c r="N110" s="23"/>
      <c r="O110" s="23"/>
      <c r="P110" s="23"/>
      <c r="Q110" s="23">
        <v>0</v>
      </c>
      <c r="R110" s="23"/>
      <c r="S110" s="23"/>
      <c r="T110" s="23"/>
      <c r="U110" s="23"/>
      <c r="V110" s="23"/>
      <c r="W110" s="23">
        <v>0</v>
      </c>
      <c r="X110" s="23"/>
      <c r="Y110" s="23"/>
      <c r="Z110" s="23"/>
      <c r="AA110" s="23"/>
      <c r="AB110" s="23">
        <v>0</v>
      </c>
      <c r="AC110" s="23"/>
      <c r="AD110" s="23"/>
      <c r="AE110" s="23"/>
      <c r="AF110" s="23"/>
      <c r="AG110" s="23"/>
      <c r="AH110" s="23">
        <v>0</v>
      </c>
      <c r="AI110" s="23"/>
      <c r="AJ110" s="23"/>
      <c r="AK110" s="23"/>
      <c r="AL110" s="23">
        <v>0</v>
      </c>
      <c r="AM110" s="23"/>
      <c r="AN110" s="23"/>
      <c r="AO110" s="23"/>
    </row>
    <row r="111" spans="2:41" ht="15.75" customHeight="1" x14ac:dyDescent="0.25">
      <c r="B111" s="13" t="s">
        <v>139</v>
      </c>
      <c r="C111" s="13"/>
      <c r="D111" s="23">
        <v>0</v>
      </c>
      <c r="E111" s="23"/>
      <c r="F111" s="23"/>
      <c r="G111" s="23">
        <v>0</v>
      </c>
      <c r="H111" s="23"/>
      <c r="I111" s="23"/>
      <c r="J111" s="23"/>
      <c r="K111" s="23">
        <v>0</v>
      </c>
      <c r="L111" s="23"/>
      <c r="M111" s="23"/>
      <c r="N111" s="23"/>
      <c r="O111" s="23"/>
      <c r="P111" s="23"/>
      <c r="Q111" s="23">
        <v>0</v>
      </c>
      <c r="R111" s="23"/>
      <c r="S111" s="23"/>
      <c r="T111" s="23"/>
      <c r="U111" s="23"/>
      <c r="V111" s="23"/>
      <c r="W111" s="23">
        <v>0</v>
      </c>
      <c r="X111" s="23"/>
      <c r="Y111" s="23"/>
      <c r="Z111" s="23"/>
      <c r="AA111" s="23"/>
      <c r="AB111" s="23">
        <v>0</v>
      </c>
      <c r="AC111" s="23"/>
      <c r="AD111" s="23"/>
      <c r="AE111" s="23"/>
      <c r="AF111" s="23"/>
      <c r="AG111" s="23"/>
      <c r="AH111" s="23">
        <v>0</v>
      </c>
      <c r="AI111" s="23"/>
      <c r="AJ111" s="23"/>
      <c r="AK111" s="23"/>
      <c r="AL111" s="23">
        <v>0</v>
      </c>
      <c r="AM111" s="23"/>
      <c r="AN111" s="23"/>
      <c r="AO111" s="23"/>
    </row>
    <row r="112" spans="2:41" ht="15.75" customHeight="1" x14ac:dyDescent="0.25">
      <c r="B112" s="13" t="s">
        <v>140</v>
      </c>
      <c r="C112" s="13"/>
      <c r="D112" s="23">
        <v>0</v>
      </c>
      <c r="E112" s="23"/>
      <c r="F112" s="23"/>
      <c r="G112" s="23">
        <v>0</v>
      </c>
      <c r="H112" s="23"/>
      <c r="I112" s="23"/>
      <c r="J112" s="23"/>
      <c r="K112" s="23">
        <v>0</v>
      </c>
      <c r="L112" s="23"/>
      <c r="M112" s="23"/>
      <c r="N112" s="23"/>
      <c r="O112" s="23"/>
      <c r="P112" s="23"/>
      <c r="Q112" s="23">
        <v>0</v>
      </c>
      <c r="R112" s="23"/>
      <c r="S112" s="23"/>
      <c r="T112" s="23"/>
      <c r="U112" s="23"/>
      <c r="V112" s="23"/>
      <c r="W112" s="23">
        <v>0</v>
      </c>
      <c r="X112" s="23"/>
      <c r="Y112" s="23"/>
      <c r="Z112" s="23"/>
      <c r="AA112" s="23"/>
      <c r="AB112" s="23">
        <v>0</v>
      </c>
      <c r="AC112" s="23"/>
      <c r="AD112" s="23"/>
      <c r="AE112" s="23"/>
      <c r="AF112" s="23"/>
      <c r="AG112" s="23"/>
      <c r="AH112" s="23">
        <v>0</v>
      </c>
      <c r="AI112" s="23"/>
      <c r="AJ112" s="23"/>
      <c r="AK112" s="23"/>
      <c r="AL112" s="23">
        <v>0</v>
      </c>
      <c r="AM112" s="23"/>
      <c r="AN112" s="23"/>
      <c r="AO112" s="23"/>
    </row>
    <row r="113" spans="2:10" ht="15" customHeight="1" x14ac:dyDescent="0.25">
      <c r="B113" s="14"/>
      <c r="C113" s="14"/>
      <c r="D113" s="14"/>
      <c r="E113" s="14"/>
      <c r="F113" s="14"/>
      <c r="G113" s="14"/>
      <c r="H113" s="14"/>
      <c r="I113" s="14"/>
      <c r="J113" s="14"/>
    </row>
  </sheetData>
  <mergeCells count="817">
    <mergeCell ref="B113:C113"/>
    <mergeCell ref="D113:F113"/>
    <mergeCell ref="G113:J113"/>
    <mergeCell ref="B112:C112"/>
    <mergeCell ref="D112:F112"/>
    <mergeCell ref="G112:J112"/>
    <mergeCell ref="K112:P112"/>
    <mergeCell ref="Q112:V112"/>
    <mergeCell ref="W112:AA112"/>
    <mergeCell ref="AB112:AG112"/>
    <mergeCell ref="AH112:AK112"/>
    <mergeCell ref="AL112:AO112"/>
    <mergeCell ref="B111:C111"/>
    <mergeCell ref="D111:F111"/>
    <mergeCell ref="G111:J111"/>
    <mergeCell ref="K111:P111"/>
    <mergeCell ref="Q111:V111"/>
    <mergeCell ref="W111:AA111"/>
    <mergeCell ref="AB111:AG111"/>
    <mergeCell ref="AH111:AK111"/>
    <mergeCell ref="AL111:AO111"/>
    <mergeCell ref="B110:C110"/>
    <mergeCell ref="D110:F110"/>
    <mergeCell ref="G110:J110"/>
    <mergeCell ref="K110:P110"/>
    <mergeCell ref="Q110:V110"/>
    <mergeCell ref="W110:AA110"/>
    <mergeCell ref="AB110:AG110"/>
    <mergeCell ref="AH110:AK110"/>
    <mergeCell ref="AL110:AO110"/>
    <mergeCell ref="B109:C109"/>
    <mergeCell ref="D109:F109"/>
    <mergeCell ref="G109:J109"/>
    <mergeCell ref="K109:P109"/>
    <mergeCell ref="Q109:V109"/>
    <mergeCell ref="W109:AA109"/>
    <mergeCell ref="AB109:AG109"/>
    <mergeCell ref="AH109:AK109"/>
    <mergeCell ref="AL109:AO109"/>
    <mergeCell ref="B108:C108"/>
    <mergeCell ref="D108:F108"/>
    <mergeCell ref="G108:J108"/>
    <mergeCell ref="K108:P108"/>
    <mergeCell ref="Q108:V108"/>
    <mergeCell ref="W108:AA108"/>
    <mergeCell ref="AB108:AG108"/>
    <mergeCell ref="AH108:AK108"/>
    <mergeCell ref="AL108:AO108"/>
    <mergeCell ref="B107:C107"/>
    <mergeCell ref="D107:F107"/>
    <mergeCell ref="G107:J107"/>
    <mergeCell ref="K107:P107"/>
    <mergeCell ref="Q107:V107"/>
    <mergeCell ref="W107:AA107"/>
    <mergeCell ref="AB107:AG107"/>
    <mergeCell ref="AH107:AK107"/>
    <mergeCell ref="AL107:AO107"/>
    <mergeCell ref="B106:C106"/>
    <mergeCell ref="D106:F106"/>
    <mergeCell ref="G106:J106"/>
    <mergeCell ref="K106:P106"/>
    <mergeCell ref="Q106:V106"/>
    <mergeCell ref="W106:AA106"/>
    <mergeCell ref="AB106:AG106"/>
    <mergeCell ref="AH106:AK106"/>
    <mergeCell ref="AL106:AO106"/>
    <mergeCell ref="B105:C105"/>
    <mergeCell ref="D105:F105"/>
    <mergeCell ref="G105:J105"/>
    <mergeCell ref="K105:P105"/>
    <mergeCell ref="Q105:V105"/>
    <mergeCell ref="W105:AA105"/>
    <mergeCell ref="AB105:AG105"/>
    <mergeCell ref="AH105:AK105"/>
    <mergeCell ref="AL105:AO105"/>
    <mergeCell ref="B104:C104"/>
    <mergeCell ref="D104:F104"/>
    <mergeCell ref="G104:J104"/>
    <mergeCell ref="K104:P104"/>
    <mergeCell ref="Q104:V104"/>
    <mergeCell ref="W104:AA104"/>
    <mergeCell ref="AB104:AG104"/>
    <mergeCell ref="AH104:AK104"/>
    <mergeCell ref="AL104:AO104"/>
    <mergeCell ref="B103:C103"/>
    <mergeCell ref="D103:F103"/>
    <mergeCell ref="G103:J103"/>
    <mergeCell ref="K103:P103"/>
    <mergeCell ref="Q103:V103"/>
    <mergeCell ref="W103:AA103"/>
    <mergeCell ref="AB103:AG103"/>
    <mergeCell ref="AH103:AK103"/>
    <mergeCell ref="AL103:AO103"/>
    <mergeCell ref="B102:C102"/>
    <mergeCell ref="D102:F102"/>
    <mergeCell ref="G102:J102"/>
    <mergeCell ref="K102:P102"/>
    <mergeCell ref="Q102:V102"/>
    <mergeCell ref="W102:AA102"/>
    <mergeCell ref="AB102:AG102"/>
    <mergeCell ref="AH102:AK102"/>
    <mergeCell ref="AL102:AO102"/>
    <mergeCell ref="B101:C101"/>
    <mergeCell ref="D101:F101"/>
    <mergeCell ref="G101:J101"/>
    <mergeCell ref="K101:P101"/>
    <mergeCell ref="Q101:V101"/>
    <mergeCell ref="W101:AA101"/>
    <mergeCell ref="AB101:AG101"/>
    <mergeCell ref="AH101:AK101"/>
    <mergeCell ref="AL101:AO101"/>
    <mergeCell ref="B100:C100"/>
    <mergeCell ref="D100:F100"/>
    <mergeCell ref="G100:J100"/>
    <mergeCell ref="K100:P100"/>
    <mergeCell ref="Q100:V100"/>
    <mergeCell ref="W100:AA100"/>
    <mergeCell ref="AB100:AG100"/>
    <mergeCell ref="AH100:AK100"/>
    <mergeCell ref="AL100:AO100"/>
    <mergeCell ref="B99:C99"/>
    <mergeCell ref="D99:F99"/>
    <mergeCell ref="G99:J99"/>
    <mergeCell ref="K99:P99"/>
    <mergeCell ref="Q99:V99"/>
    <mergeCell ref="W99:AA99"/>
    <mergeCell ref="AB99:AG99"/>
    <mergeCell ref="AH99:AK99"/>
    <mergeCell ref="AL99:AO99"/>
    <mergeCell ref="B98:C98"/>
    <mergeCell ref="D98:F98"/>
    <mergeCell ref="G98:J98"/>
    <mergeCell ref="K98:P98"/>
    <mergeCell ref="Q98:V98"/>
    <mergeCell ref="W98:AA98"/>
    <mergeCell ref="AB98:AG98"/>
    <mergeCell ref="AH98:AK98"/>
    <mergeCell ref="AL98:AO98"/>
    <mergeCell ref="B97:C97"/>
    <mergeCell ref="D97:F97"/>
    <mergeCell ref="G97:J97"/>
    <mergeCell ref="K97:P97"/>
    <mergeCell ref="Q97:V97"/>
    <mergeCell ref="W97:AA97"/>
    <mergeCell ref="AB97:AG97"/>
    <mergeCell ref="AH97:AK97"/>
    <mergeCell ref="AL97:AO97"/>
    <mergeCell ref="B96:C96"/>
    <mergeCell ref="D96:F96"/>
    <mergeCell ref="G96:J96"/>
    <mergeCell ref="K96:P96"/>
    <mergeCell ref="Q96:V96"/>
    <mergeCell ref="W96:AA96"/>
    <mergeCell ref="AB96:AG96"/>
    <mergeCell ref="AH96:AK96"/>
    <mergeCell ref="AL96:AO96"/>
    <mergeCell ref="B95:C95"/>
    <mergeCell ref="D95:F95"/>
    <mergeCell ref="G95:J95"/>
    <mergeCell ref="K95:P95"/>
    <mergeCell ref="Q95:V95"/>
    <mergeCell ref="W95:AA95"/>
    <mergeCell ref="AB95:AG95"/>
    <mergeCell ref="AH95:AK95"/>
    <mergeCell ref="AL95:AO95"/>
    <mergeCell ref="B94:C94"/>
    <mergeCell ref="D94:F94"/>
    <mergeCell ref="G94:J94"/>
    <mergeCell ref="K94:P94"/>
    <mergeCell ref="Q94:V94"/>
    <mergeCell ref="W94:AA94"/>
    <mergeCell ref="AB94:AG94"/>
    <mergeCell ref="AH94:AK94"/>
    <mergeCell ref="AL94:AO94"/>
    <mergeCell ref="B93:C93"/>
    <mergeCell ref="D93:F93"/>
    <mergeCell ref="G93:J93"/>
    <mergeCell ref="K93:P93"/>
    <mergeCell ref="Q93:V93"/>
    <mergeCell ref="W93:AA93"/>
    <mergeCell ref="AB93:AG93"/>
    <mergeCell ref="AH93:AK93"/>
    <mergeCell ref="AL93:AO93"/>
    <mergeCell ref="B92:C92"/>
    <mergeCell ref="D92:F92"/>
    <mergeCell ref="G92:J92"/>
    <mergeCell ref="K92:P92"/>
    <mergeCell ref="Q92:V92"/>
    <mergeCell ref="W92:AA92"/>
    <mergeCell ref="AB92:AG92"/>
    <mergeCell ref="AH92:AK92"/>
    <mergeCell ref="AL92:AO92"/>
    <mergeCell ref="B91:C91"/>
    <mergeCell ref="D91:F91"/>
    <mergeCell ref="G91:J91"/>
    <mergeCell ref="K91:P91"/>
    <mergeCell ref="Q91:V91"/>
    <mergeCell ref="W91:AA91"/>
    <mergeCell ref="AB91:AG91"/>
    <mergeCell ref="AH91:AK91"/>
    <mergeCell ref="AL91:AO91"/>
    <mergeCell ref="B90:C90"/>
    <mergeCell ref="D90:F90"/>
    <mergeCell ref="G90:J90"/>
    <mergeCell ref="K90:P90"/>
    <mergeCell ref="Q90:V90"/>
    <mergeCell ref="W90:AA90"/>
    <mergeCell ref="AB90:AG90"/>
    <mergeCell ref="AH90:AK90"/>
    <mergeCell ref="AL90:AO90"/>
    <mergeCell ref="B89:C89"/>
    <mergeCell ref="D89:F89"/>
    <mergeCell ref="G89:J89"/>
    <mergeCell ref="K89:P89"/>
    <mergeCell ref="Q89:V89"/>
    <mergeCell ref="W89:AA89"/>
    <mergeCell ref="AB89:AG89"/>
    <mergeCell ref="AH89:AK89"/>
    <mergeCell ref="AL89:AO89"/>
    <mergeCell ref="B88:C88"/>
    <mergeCell ref="D88:F88"/>
    <mergeCell ref="G88:J88"/>
    <mergeCell ref="K88:P88"/>
    <mergeCell ref="Q88:V88"/>
    <mergeCell ref="W88:AA88"/>
    <mergeCell ref="AB88:AG88"/>
    <mergeCell ref="AH88:AK88"/>
    <mergeCell ref="AL88:AO88"/>
    <mergeCell ref="B87:C87"/>
    <mergeCell ref="D87:F87"/>
    <mergeCell ref="G87:J87"/>
    <mergeCell ref="K87:P87"/>
    <mergeCell ref="Q87:V87"/>
    <mergeCell ref="W87:AA87"/>
    <mergeCell ref="AB87:AG87"/>
    <mergeCell ref="AH87:AK87"/>
    <mergeCell ref="AL87:AO87"/>
    <mergeCell ref="B86:C86"/>
    <mergeCell ref="D86:F86"/>
    <mergeCell ref="G86:J86"/>
    <mergeCell ref="K86:P86"/>
    <mergeCell ref="Q86:V86"/>
    <mergeCell ref="W86:AA86"/>
    <mergeCell ref="AB86:AG86"/>
    <mergeCell ref="AH86:AK86"/>
    <mergeCell ref="AL86:AO86"/>
    <mergeCell ref="B85:C85"/>
    <mergeCell ref="D85:F85"/>
    <mergeCell ref="G85:J85"/>
    <mergeCell ref="K85:P85"/>
    <mergeCell ref="Q85:V85"/>
    <mergeCell ref="W85:AA85"/>
    <mergeCell ref="AB85:AG85"/>
    <mergeCell ref="AH85:AK85"/>
    <mergeCell ref="AL85:AO85"/>
    <mergeCell ref="B84:C84"/>
    <mergeCell ref="D84:F84"/>
    <mergeCell ref="G84:J84"/>
    <mergeCell ref="K84:P84"/>
    <mergeCell ref="Q84:V84"/>
    <mergeCell ref="W84:AA84"/>
    <mergeCell ref="AB84:AG84"/>
    <mergeCell ref="AH84:AK84"/>
    <mergeCell ref="AL84:AO84"/>
    <mergeCell ref="B83:C83"/>
    <mergeCell ref="D83:F83"/>
    <mergeCell ref="G83:J83"/>
    <mergeCell ref="K83:P83"/>
    <mergeCell ref="Q83:V83"/>
    <mergeCell ref="W83:AA83"/>
    <mergeCell ref="AB83:AG83"/>
    <mergeCell ref="AH83:AK83"/>
    <mergeCell ref="AL83:AO83"/>
    <mergeCell ref="B82:C82"/>
    <mergeCell ref="D82:F82"/>
    <mergeCell ref="G82:J82"/>
    <mergeCell ref="K82:P82"/>
    <mergeCell ref="Q82:V82"/>
    <mergeCell ref="W82:AA82"/>
    <mergeCell ref="AB82:AG82"/>
    <mergeCell ref="AH82:AK82"/>
    <mergeCell ref="AL82:AO82"/>
    <mergeCell ref="B81:C81"/>
    <mergeCell ref="D81:F81"/>
    <mergeCell ref="G81:J81"/>
    <mergeCell ref="K81:P81"/>
    <mergeCell ref="Q81:V81"/>
    <mergeCell ref="W81:AA81"/>
    <mergeCell ref="AB81:AG81"/>
    <mergeCell ref="AH81:AK81"/>
    <mergeCell ref="AL81:AO81"/>
    <mergeCell ref="B80:C80"/>
    <mergeCell ref="D80:F80"/>
    <mergeCell ref="G80:J80"/>
    <mergeCell ref="K80:P80"/>
    <mergeCell ref="Q80:V80"/>
    <mergeCell ref="W80:AA80"/>
    <mergeCell ref="AB80:AG80"/>
    <mergeCell ref="AH80:AK80"/>
    <mergeCell ref="AL80:AO80"/>
    <mergeCell ref="B79:C79"/>
    <mergeCell ref="D79:F79"/>
    <mergeCell ref="G79:J79"/>
    <mergeCell ref="K79:P79"/>
    <mergeCell ref="Q79:V79"/>
    <mergeCell ref="W79:AA79"/>
    <mergeCell ref="AB79:AG79"/>
    <mergeCell ref="AH79:AK79"/>
    <mergeCell ref="AL79:AO79"/>
    <mergeCell ref="B78:C78"/>
    <mergeCell ref="D78:F78"/>
    <mergeCell ref="G78:J78"/>
    <mergeCell ref="K78:P78"/>
    <mergeCell ref="Q78:V78"/>
    <mergeCell ref="W78:AA78"/>
    <mergeCell ref="AB78:AG78"/>
    <mergeCell ref="AH78:AK78"/>
    <mergeCell ref="AL78:AO78"/>
    <mergeCell ref="B77:C77"/>
    <mergeCell ref="D77:F77"/>
    <mergeCell ref="G77:J77"/>
    <mergeCell ref="K77:P77"/>
    <mergeCell ref="Q77:V77"/>
    <mergeCell ref="W77:AA77"/>
    <mergeCell ref="AB77:AG77"/>
    <mergeCell ref="AH77:AK77"/>
    <mergeCell ref="AL77:AO77"/>
    <mergeCell ref="B76:C76"/>
    <mergeCell ref="D76:F76"/>
    <mergeCell ref="G76:J76"/>
    <mergeCell ref="K76:P76"/>
    <mergeCell ref="Q76:V76"/>
    <mergeCell ref="W76:AA76"/>
    <mergeCell ref="AB76:AG76"/>
    <mergeCell ref="AH76:AK76"/>
    <mergeCell ref="AL76:AO76"/>
    <mergeCell ref="B75:C75"/>
    <mergeCell ref="D75:F75"/>
    <mergeCell ref="G75:J75"/>
    <mergeCell ref="K75:P75"/>
    <mergeCell ref="Q75:V75"/>
    <mergeCell ref="W75:AA75"/>
    <mergeCell ref="AB75:AG75"/>
    <mergeCell ref="AH75:AK75"/>
    <mergeCell ref="AL75:AO75"/>
    <mergeCell ref="B74:C74"/>
    <mergeCell ref="D74:F74"/>
    <mergeCell ref="G74:J74"/>
    <mergeCell ref="K74:P74"/>
    <mergeCell ref="Q74:V74"/>
    <mergeCell ref="W74:AA74"/>
    <mergeCell ref="AB74:AG74"/>
    <mergeCell ref="AH74:AK74"/>
    <mergeCell ref="AL74:AO74"/>
    <mergeCell ref="B73:C73"/>
    <mergeCell ref="D73:F73"/>
    <mergeCell ref="G73:J73"/>
    <mergeCell ref="K73:P73"/>
    <mergeCell ref="Q73:V73"/>
    <mergeCell ref="W73:AA73"/>
    <mergeCell ref="AB73:AG73"/>
    <mergeCell ref="AH73:AK73"/>
    <mergeCell ref="AL73:AO73"/>
    <mergeCell ref="B72:C72"/>
    <mergeCell ref="D72:F72"/>
    <mergeCell ref="G72:J72"/>
    <mergeCell ref="K72:P72"/>
    <mergeCell ref="Q72:V72"/>
    <mergeCell ref="W72:AA72"/>
    <mergeCell ref="AB72:AG72"/>
    <mergeCell ref="AH72:AK72"/>
    <mergeCell ref="AL72:AO72"/>
    <mergeCell ref="B71:C71"/>
    <mergeCell ref="D71:F71"/>
    <mergeCell ref="G71:J71"/>
    <mergeCell ref="K71:P71"/>
    <mergeCell ref="Q71:V71"/>
    <mergeCell ref="W71:AA71"/>
    <mergeCell ref="AB71:AG71"/>
    <mergeCell ref="AH71:AK71"/>
    <mergeCell ref="AL71:AO71"/>
    <mergeCell ref="B70:C70"/>
    <mergeCell ref="D70:F70"/>
    <mergeCell ref="G70:J70"/>
    <mergeCell ref="K70:P70"/>
    <mergeCell ref="Q70:V70"/>
    <mergeCell ref="W70:AA70"/>
    <mergeCell ref="AB70:AG70"/>
    <mergeCell ref="AH70:AK70"/>
    <mergeCell ref="AL70:AO70"/>
    <mergeCell ref="B69:C69"/>
    <mergeCell ref="D69:F69"/>
    <mergeCell ref="G69:J69"/>
    <mergeCell ref="K69:P69"/>
    <mergeCell ref="Q69:V69"/>
    <mergeCell ref="W69:AA69"/>
    <mergeCell ref="AB69:AG69"/>
    <mergeCell ref="AH69:AK69"/>
    <mergeCell ref="AL69:AO69"/>
    <mergeCell ref="B68:C68"/>
    <mergeCell ref="D68:F68"/>
    <mergeCell ref="G68:J68"/>
    <mergeCell ref="K68:P68"/>
    <mergeCell ref="Q68:V68"/>
    <mergeCell ref="W68:AA68"/>
    <mergeCell ref="AB68:AG68"/>
    <mergeCell ref="AH68:AK68"/>
    <mergeCell ref="AL68:AO68"/>
    <mergeCell ref="B67:C67"/>
    <mergeCell ref="D67:F67"/>
    <mergeCell ref="G67:J67"/>
    <mergeCell ref="K67:P67"/>
    <mergeCell ref="Q67:V67"/>
    <mergeCell ref="W67:AA67"/>
    <mergeCell ref="AB67:AG67"/>
    <mergeCell ref="AH67:AK67"/>
    <mergeCell ref="AL67:AO67"/>
    <mergeCell ref="B66:C66"/>
    <mergeCell ref="D66:F66"/>
    <mergeCell ref="G66:J66"/>
    <mergeCell ref="K66:P66"/>
    <mergeCell ref="Q66:V66"/>
    <mergeCell ref="W66:AA66"/>
    <mergeCell ref="AB66:AG66"/>
    <mergeCell ref="AH66:AK66"/>
    <mergeCell ref="AL66:AO66"/>
    <mergeCell ref="B65:C65"/>
    <mergeCell ref="D65:F65"/>
    <mergeCell ref="G65:J65"/>
    <mergeCell ref="K65:P65"/>
    <mergeCell ref="Q65:V65"/>
    <mergeCell ref="W65:AA65"/>
    <mergeCell ref="AB65:AG65"/>
    <mergeCell ref="AH65:AK65"/>
    <mergeCell ref="AL65:AO65"/>
    <mergeCell ref="B64:C64"/>
    <mergeCell ref="D64:F64"/>
    <mergeCell ref="G64:J64"/>
    <mergeCell ref="K64:P64"/>
    <mergeCell ref="Q64:V64"/>
    <mergeCell ref="W64:AA64"/>
    <mergeCell ref="AB64:AG64"/>
    <mergeCell ref="AH64:AK64"/>
    <mergeCell ref="AL64:AO64"/>
    <mergeCell ref="B63:C63"/>
    <mergeCell ref="D63:F63"/>
    <mergeCell ref="G63:J63"/>
    <mergeCell ref="K63:P63"/>
    <mergeCell ref="Q63:V63"/>
    <mergeCell ref="W63:AA63"/>
    <mergeCell ref="AB63:AG63"/>
    <mergeCell ref="AH63:AK63"/>
    <mergeCell ref="AL63:AO63"/>
    <mergeCell ref="B62:C62"/>
    <mergeCell ref="D62:F62"/>
    <mergeCell ref="G62:J62"/>
    <mergeCell ref="K62:P62"/>
    <mergeCell ref="Q62:V62"/>
    <mergeCell ref="W62:AA62"/>
    <mergeCell ref="AB62:AG62"/>
    <mergeCell ref="AH62:AK62"/>
    <mergeCell ref="AL62:AO62"/>
    <mergeCell ref="B61:C61"/>
    <mergeCell ref="D61:F61"/>
    <mergeCell ref="G61:J61"/>
    <mergeCell ref="K61:P61"/>
    <mergeCell ref="Q61:V61"/>
    <mergeCell ref="W61:AA61"/>
    <mergeCell ref="AB61:AG61"/>
    <mergeCell ref="AH61:AK61"/>
    <mergeCell ref="AL61:AO61"/>
    <mergeCell ref="B59:C60"/>
    <mergeCell ref="D59:AO59"/>
    <mergeCell ref="D60:F60"/>
    <mergeCell ref="G60:J60"/>
    <mergeCell ref="K60:P60"/>
    <mergeCell ref="Q60:V60"/>
    <mergeCell ref="W60:AA60"/>
    <mergeCell ref="AB60:AG60"/>
    <mergeCell ref="AH60:AK60"/>
    <mergeCell ref="AL60:AO60"/>
    <mergeCell ref="C55:H55"/>
    <mergeCell ref="I55:AE55"/>
    <mergeCell ref="AF55:AO55"/>
    <mergeCell ref="C56:H56"/>
    <mergeCell ref="I56:S56"/>
    <mergeCell ref="T56:AE56"/>
    <mergeCell ref="AF56:AO56"/>
    <mergeCell ref="B57:AO57"/>
    <mergeCell ref="B58:C58"/>
    <mergeCell ref="D58:AK58"/>
    <mergeCell ref="AL58:AO58"/>
    <mergeCell ref="C51:H51"/>
    <mergeCell ref="I51:AE51"/>
    <mergeCell ref="AF51:AO51"/>
    <mergeCell ref="C52:H52"/>
    <mergeCell ref="I52:AE52"/>
    <mergeCell ref="AF52:AO52"/>
    <mergeCell ref="C53:AO53"/>
    <mergeCell ref="C54:S54"/>
    <mergeCell ref="T54:AO54"/>
    <mergeCell ref="C47:H47"/>
    <mergeCell ref="I47:AE47"/>
    <mergeCell ref="AF47:AO47"/>
    <mergeCell ref="C48:H48"/>
    <mergeCell ref="I48:AE48"/>
    <mergeCell ref="AF48:AO48"/>
    <mergeCell ref="C49:AO49"/>
    <mergeCell ref="C50:S50"/>
    <mergeCell ref="T50:AO50"/>
    <mergeCell ref="C42:H42"/>
    <mergeCell ref="I42:AE42"/>
    <mergeCell ref="AF42:AO42"/>
    <mergeCell ref="C43:H43"/>
    <mergeCell ref="I43:AE43"/>
    <mergeCell ref="AF43:AO43"/>
    <mergeCell ref="C44:AO44"/>
    <mergeCell ref="C45:AO45"/>
    <mergeCell ref="C46:S46"/>
    <mergeCell ref="T46:AO46"/>
    <mergeCell ref="AD39:AF39"/>
    <mergeCell ref="AG39:AH39"/>
    <mergeCell ref="AI39:AJ39"/>
    <mergeCell ref="AK39:AL39"/>
    <mergeCell ref="AM39:AN39"/>
    <mergeCell ref="B40:AO40"/>
    <mergeCell ref="C41:H41"/>
    <mergeCell ref="I41:S41"/>
    <mergeCell ref="T41:AE41"/>
    <mergeCell ref="AF41:AO41"/>
    <mergeCell ref="C39:D39"/>
    <mergeCell ref="E39:G39"/>
    <mergeCell ref="H39:L39"/>
    <mergeCell ref="M39:N39"/>
    <mergeCell ref="O39:Q39"/>
    <mergeCell ref="R39:T39"/>
    <mergeCell ref="U39:W39"/>
    <mergeCell ref="X39:Y39"/>
    <mergeCell ref="Z39:AC39"/>
    <mergeCell ref="AD38:AF38"/>
    <mergeCell ref="AG38:AH38"/>
    <mergeCell ref="AI38:AJ38"/>
    <mergeCell ref="AK38:AL38"/>
    <mergeCell ref="AM38:AN38"/>
    <mergeCell ref="C37:D37"/>
    <mergeCell ref="E37:G37"/>
    <mergeCell ref="H37:L37"/>
    <mergeCell ref="M37:N37"/>
    <mergeCell ref="O37:Q37"/>
    <mergeCell ref="C38:D38"/>
    <mergeCell ref="E38:G38"/>
    <mergeCell ref="H38:L38"/>
    <mergeCell ref="M38:N38"/>
    <mergeCell ref="O38:Q38"/>
    <mergeCell ref="R38:T38"/>
    <mergeCell ref="U38:W38"/>
    <mergeCell ref="X38:Y38"/>
    <mergeCell ref="Z38:AC38"/>
    <mergeCell ref="R37:T37"/>
    <mergeCell ref="U37:W37"/>
    <mergeCell ref="X37:Y37"/>
    <mergeCell ref="Z37:AC37"/>
    <mergeCell ref="AD37:AF37"/>
    <mergeCell ref="AD35:AF35"/>
    <mergeCell ref="AG35:AH35"/>
    <mergeCell ref="AI35:AJ35"/>
    <mergeCell ref="AK35:AL35"/>
    <mergeCell ref="AM35:AN35"/>
    <mergeCell ref="AD36:AF36"/>
    <mergeCell ref="AG36:AH36"/>
    <mergeCell ref="AI36:AJ36"/>
    <mergeCell ref="AK36:AL36"/>
    <mergeCell ref="AM36:AN36"/>
    <mergeCell ref="AG37:AH37"/>
    <mergeCell ref="AI37:AJ37"/>
    <mergeCell ref="AK37:AL37"/>
    <mergeCell ref="AM37:AN37"/>
    <mergeCell ref="C36:D36"/>
    <mergeCell ref="E36:G36"/>
    <mergeCell ref="H36:L36"/>
    <mergeCell ref="M36:N36"/>
    <mergeCell ref="O36:Q36"/>
    <mergeCell ref="R36:T36"/>
    <mergeCell ref="U36:W36"/>
    <mergeCell ref="X36:Y36"/>
    <mergeCell ref="Z36:AC36"/>
    <mergeCell ref="C35:D35"/>
    <mergeCell ref="E35:G35"/>
    <mergeCell ref="H35:L35"/>
    <mergeCell ref="M35:N35"/>
    <mergeCell ref="O35:Q35"/>
    <mergeCell ref="R35:T35"/>
    <mergeCell ref="U35:W35"/>
    <mergeCell ref="X35:Y35"/>
    <mergeCell ref="Z35:AC35"/>
    <mergeCell ref="C33:AO33"/>
    <mergeCell ref="C34:D34"/>
    <mergeCell ref="E34:G34"/>
    <mergeCell ref="H34:L34"/>
    <mergeCell ref="M34:N34"/>
    <mergeCell ref="O34:Q34"/>
    <mergeCell ref="R34:T34"/>
    <mergeCell ref="U34:W34"/>
    <mergeCell ref="X34:Y34"/>
    <mergeCell ref="Z34:AC34"/>
    <mergeCell ref="AD34:AF34"/>
    <mergeCell ref="AG34:AH34"/>
    <mergeCell ref="AI34:AJ34"/>
    <mergeCell ref="AK34:AL34"/>
    <mergeCell ref="AM34:AN34"/>
    <mergeCell ref="O32:Q32"/>
    <mergeCell ref="R32:T32"/>
    <mergeCell ref="U32:W32"/>
    <mergeCell ref="X32:Y32"/>
    <mergeCell ref="Z32:AC32"/>
    <mergeCell ref="B30:B31"/>
    <mergeCell ref="C30:D31"/>
    <mergeCell ref="E30:G31"/>
    <mergeCell ref="H30:L31"/>
    <mergeCell ref="M30:AN30"/>
    <mergeCell ref="AD32:AF32"/>
    <mergeCell ref="AG32:AH32"/>
    <mergeCell ref="AI32:AJ32"/>
    <mergeCell ref="AK32:AL32"/>
    <mergeCell ref="AM32:AN32"/>
    <mergeCell ref="C32:D32"/>
    <mergeCell ref="E32:G32"/>
    <mergeCell ref="H32:L32"/>
    <mergeCell ref="M32:N32"/>
    <mergeCell ref="AO30:AO31"/>
    <mergeCell ref="M31:N31"/>
    <mergeCell ref="O31:Q31"/>
    <mergeCell ref="R31:T31"/>
    <mergeCell ref="U31:W31"/>
    <mergeCell ref="X31:Y31"/>
    <mergeCell ref="Z31:AC31"/>
    <mergeCell ref="AD31:AF31"/>
    <mergeCell ref="AG31:AH31"/>
    <mergeCell ref="AI31:AJ31"/>
    <mergeCell ref="AK31:AL31"/>
    <mergeCell ref="AM31:AN31"/>
    <mergeCell ref="AE27:AI27"/>
    <mergeCell ref="AJ27:AM27"/>
    <mergeCell ref="AN27:AO27"/>
    <mergeCell ref="B28:AO28"/>
    <mergeCell ref="C29:D29"/>
    <mergeCell ref="E29:G29"/>
    <mergeCell ref="H29:L29"/>
    <mergeCell ref="M29:N29"/>
    <mergeCell ref="O29:Q29"/>
    <mergeCell ref="R29:T29"/>
    <mergeCell ref="U29:W29"/>
    <mergeCell ref="X29:Y29"/>
    <mergeCell ref="Z29:AC29"/>
    <mergeCell ref="AD29:AF29"/>
    <mergeCell ref="AG29:AH29"/>
    <mergeCell ref="AI29:AJ29"/>
    <mergeCell ref="AK29:AL29"/>
    <mergeCell ref="AM29:AN29"/>
    <mergeCell ref="C27:D27"/>
    <mergeCell ref="F27:G27"/>
    <mergeCell ref="H27:I27"/>
    <mergeCell ref="J27:K27"/>
    <mergeCell ref="L27:M27"/>
    <mergeCell ref="N27:O27"/>
    <mergeCell ref="P27:R27"/>
    <mergeCell ref="S27:U27"/>
    <mergeCell ref="V27:X27"/>
    <mergeCell ref="Y25:Z25"/>
    <mergeCell ref="AA25:AB25"/>
    <mergeCell ref="AC25:AD25"/>
    <mergeCell ref="P25:R25"/>
    <mergeCell ref="S25:U25"/>
    <mergeCell ref="V25:X25"/>
    <mergeCell ref="Y27:Z27"/>
    <mergeCell ref="AA27:AB27"/>
    <mergeCell ref="AC27:AD27"/>
    <mergeCell ref="AE25:AI25"/>
    <mergeCell ref="AJ25:AM25"/>
    <mergeCell ref="AN25:AO25"/>
    <mergeCell ref="C26:D26"/>
    <mergeCell ref="F26:G26"/>
    <mergeCell ref="H26:I26"/>
    <mergeCell ref="J26:K26"/>
    <mergeCell ref="L26:M26"/>
    <mergeCell ref="N26:O26"/>
    <mergeCell ref="P26:R26"/>
    <mergeCell ref="S26:U26"/>
    <mergeCell ref="V26:X26"/>
    <mergeCell ref="Y26:Z26"/>
    <mergeCell ref="AA26:AB26"/>
    <mergeCell ref="AC26:AD26"/>
    <mergeCell ref="AE26:AI26"/>
    <mergeCell ref="AJ26:AM26"/>
    <mergeCell ref="AN26:AO26"/>
    <mergeCell ref="C25:D25"/>
    <mergeCell ref="F25:G25"/>
    <mergeCell ref="H25:I25"/>
    <mergeCell ref="J25:K25"/>
    <mergeCell ref="L25:M25"/>
    <mergeCell ref="N25:O25"/>
    <mergeCell ref="AE23:AI23"/>
    <mergeCell ref="AJ23:AM23"/>
    <mergeCell ref="AN23:AO23"/>
    <mergeCell ref="C24:D24"/>
    <mergeCell ref="F24:G24"/>
    <mergeCell ref="H24:I24"/>
    <mergeCell ref="J24:K24"/>
    <mergeCell ref="L24:M24"/>
    <mergeCell ref="N24:O24"/>
    <mergeCell ref="P24:R24"/>
    <mergeCell ref="S24:U24"/>
    <mergeCell ref="V24:X24"/>
    <mergeCell ref="Y24:Z24"/>
    <mergeCell ref="AA24:AB24"/>
    <mergeCell ref="AC24:AD24"/>
    <mergeCell ref="AE24:AI24"/>
    <mergeCell ref="AJ24:AM24"/>
    <mergeCell ref="AN24:AO24"/>
    <mergeCell ref="C23:D23"/>
    <mergeCell ref="F23:G23"/>
    <mergeCell ref="H23:I23"/>
    <mergeCell ref="J23:K23"/>
    <mergeCell ref="L23:M23"/>
    <mergeCell ref="N23:O23"/>
    <mergeCell ref="P23:R23"/>
    <mergeCell ref="S23:U23"/>
    <mergeCell ref="V23:X23"/>
    <mergeCell ref="Y20:Z20"/>
    <mergeCell ref="AA20:AB20"/>
    <mergeCell ref="AC20:AD20"/>
    <mergeCell ref="N20:O20"/>
    <mergeCell ref="P20:R20"/>
    <mergeCell ref="S20:U20"/>
    <mergeCell ref="V20:X20"/>
    <mergeCell ref="Y23:Z23"/>
    <mergeCell ref="AA23:AB23"/>
    <mergeCell ref="AC23:AD23"/>
    <mergeCell ref="AE20:AI20"/>
    <mergeCell ref="AJ20:AM20"/>
    <mergeCell ref="AN20:AO20"/>
    <mergeCell ref="B21:AO21"/>
    <mergeCell ref="C22:D22"/>
    <mergeCell ref="F22:G22"/>
    <mergeCell ref="H22:I22"/>
    <mergeCell ref="J22:K22"/>
    <mergeCell ref="L22:M22"/>
    <mergeCell ref="N22:O22"/>
    <mergeCell ref="P22:R22"/>
    <mergeCell ref="S22:U22"/>
    <mergeCell ref="V22:X22"/>
    <mergeCell ref="Y22:Z22"/>
    <mergeCell ref="AA22:AB22"/>
    <mergeCell ref="AC22:AD22"/>
    <mergeCell ref="AE22:AI22"/>
    <mergeCell ref="AJ22:AM22"/>
    <mergeCell ref="AN22:AO22"/>
    <mergeCell ref="C20:D20"/>
    <mergeCell ref="F20:G20"/>
    <mergeCell ref="H20:I20"/>
    <mergeCell ref="J20:K20"/>
    <mergeCell ref="L20:M20"/>
    <mergeCell ref="AN18:AO19"/>
    <mergeCell ref="J19:K19"/>
    <mergeCell ref="L19:M19"/>
    <mergeCell ref="N19:O19"/>
    <mergeCell ref="P19:R19"/>
    <mergeCell ref="S19:U19"/>
    <mergeCell ref="V19:X19"/>
    <mergeCell ref="Y19:Z19"/>
    <mergeCell ref="AA19:AB19"/>
    <mergeCell ref="AC19:AD19"/>
    <mergeCell ref="B18:B19"/>
    <mergeCell ref="C18:D19"/>
    <mergeCell ref="E18:E19"/>
    <mergeCell ref="F18:G19"/>
    <mergeCell ref="H18:I19"/>
    <mergeCell ref="J18:M18"/>
    <mergeCell ref="N18:AD18"/>
    <mergeCell ref="AE18:AI19"/>
    <mergeCell ref="AJ18:AM19"/>
    <mergeCell ref="B13:Q13"/>
    <mergeCell ref="R13:AO13"/>
    <mergeCell ref="B14:Q14"/>
    <mergeCell ref="R14:AO14"/>
    <mergeCell ref="B15:Q15"/>
    <mergeCell ref="R15:AO15"/>
    <mergeCell ref="B16:AO16"/>
    <mergeCell ref="C17:D17"/>
    <mergeCell ref="F17:G17"/>
    <mergeCell ref="H17:I17"/>
    <mergeCell ref="J17:K17"/>
    <mergeCell ref="L17:M17"/>
    <mergeCell ref="N17:AD17"/>
    <mergeCell ref="AE17:AI17"/>
    <mergeCell ref="AJ17:AM17"/>
    <mergeCell ref="AN17:AO17"/>
    <mergeCell ref="B8:Q8"/>
    <mergeCell ref="R8:AO8"/>
    <mergeCell ref="B9:Q9"/>
    <mergeCell ref="R9:AO9"/>
    <mergeCell ref="B10:Q10"/>
    <mergeCell ref="R10:AO10"/>
    <mergeCell ref="R11:AO11"/>
    <mergeCell ref="B11:Q11"/>
    <mergeCell ref="B12:Q12"/>
    <mergeCell ref="R12:AO12"/>
    <mergeCell ref="B1:AO1"/>
    <mergeCell ref="B2:AO2"/>
    <mergeCell ref="B3:AO3"/>
    <mergeCell ref="B4:Q4"/>
    <mergeCell ref="R4:AO4"/>
    <mergeCell ref="B5:AO5"/>
    <mergeCell ref="B6:Q6"/>
    <mergeCell ref="R6:AO6"/>
    <mergeCell ref="B7:Q7"/>
    <mergeCell ref="R7:AO7"/>
  </mergeCells>
  <pageMargins left="0.19685039370078741" right="0.19685039370078741" top="0.59055118110236227" bottom="0.19685039370078741" header="0.51181102362204722" footer="0.51181102362204722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Рыженкова Елена Николаевна</cp:lastModifiedBy>
  <cp:lastPrinted>2026-08-25T10:58:20Z</cp:lastPrinted>
  <dcterms:created xsi:type="dcterms:W3CDTF">2026-07-31T12:04:05Z</dcterms:created>
  <dcterms:modified xsi:type="dcterms:W3CDTF">2026-08-28T06:10:21Z</dcterms:modified>
</cp:coreProperties>
</file>