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525" windowWidth="25575" windowHeight="10230"/>
  </bookViews>
  <sheets>
    <sheet name="Результат" sheetId="1" r:id="rId1"/>
  </sheets>
  <calcPr calcId="152511"/>
</workbook>
</file>

<file path=xl/calcChain.xml><?xml version="1.0" encoding="utf-8"?>
<calcChain xmlns="http://schemas.openxmlformats.org/spreadsheetml/2006/main">
  <c r="W138" i="1" l="1"/>
  <c r="Q138" i="1"/>
  <c r="AI315" i="1"/>
  <c r="AB315" i="1"/>
  <c r="W315" i="1"/>
  <c r="Q315" i="1"/>
  <c r="Q299" i="1"/>
  <c r="AI305" i="1"/>
  <c r="AB305" i="1"/>
  <c r="W305" i="1"/>
  <c r="Q302" i="1"/>
  <c r="Q305" i="1" s="1"/>
  <c r="Q249" i="1"/>
  <c r="Q259" i="1"/>
  <c r="AP68" i="1" l="1"/>
  <c r="AP69" i="1"/>
  <c r="AP70" i="1"/>
  <c r="AP67" i="1"/>
  <c r="AP63" i="1"/>
  <c r="AP64" i="1"/>
  <c r="AP65" i="1"/>
  <c r="AP62" i="1"/>
  <c r="AP61" i="1"/>
  <c r="Q218" i="1" l="1"/>
  <c r="AI268" i="1" l="1"/>
  <c r="AB268" i="1"/>
  <c r="W268" i="1"/>
  <c r="Q268" i="1"/>
  <c r="AB141" i="1" l="1"/>
  <c r="Q141" i="1"/>
  <c r="Q258" i="1" l="1"/>
  <c r="AI298" i="1"/>
  <c r="AB298" i="1"/>
  <c r="W298" i="1"/>
  <c r="Q298" i="1"/>
  <c r="Q368" i="1" l="1"/>
  <c r="AI138" i="1"/>
  <c r="AI139" i="1"/>
  <c r="AI140" i="1"/>
  <c r="AI141" i="1"/>
  <c r="AI142" i="1"/>
  <c r="AI143" i="1"/>
  <c r="AI144" i="1"/>
  <c r="AI145" i="1"/>
  <c r="AI146" i="1"/>
  <c r="AB138" i="1"/>
  <c r="AB139" i="1"/>
  <c r="AB140" i="1"/>
  <c r="AB142" i="1"/>
  <c r="AB143" i="1"/>
  <c r="AM143" i="1" s="1"/>
  <c r="AB144" i="1"/>
  <c r="W139" i="1"/>
  <c r="W140" i="1"/>
  <c r="W141" i="1"/>
  <c r="W142" i="1"/>
  <c r="W143" i="1"/>
  <c r="W144" i="1"/>
  <c r="Q140" i="1"/>
  <c r="AM140" i="1" s="1"/>
  <c r="Q142" i="1"/>
  <c r="Q143" i="1"/>
  <c r="Q144" i="1"/>
  <c r="Q139" i="1"/>
  <c r="AM139" i="1" s="1"/>
  <c r="Q358" i="1"/>
  <c r="Q348" i="1"/>
  <c r="Q338" i="1"/>
  <c r="Q328" i="1"/>
  <c r="Q318" i="1"/>
  <c r="Q308" i="1"/>
  <c r="Q248" i="1"/>
  <c r="Q238" i="1"/>
  <c r="Q228" i="1"/>
  <c r="Q188" i="1"/>
  <c r="AM145" i="1"/>
  <c r="AM146" i="1"/>
  <c r="AM147" i="1"/>
  <c r="AM189" i="1"/>
  <c r="AM190" i="1"/>
  <c r="AM191" i="1"/>
  <c r="AM192" i="1"/>
  <c r="AM193" i="1"/>
  <c r="AM194" i="1"/>
  <c r="AM195" i="1"/>
  <c r="AM196" i="1"/>
  <c r="AM197" i="1"/>
  <c r="AI188" i="1"/>
  <c r="AM188" i="1" s="1"/>
  <c r="AB188" i="1"/>
  <c r="W188" i="1"/>
  <c r="AM199" i="1"/>
  <c r="AM200" i="1"/>
  <c r="AM201" i="1"/>
  <c r="AM202" i="1"/>
  <c r="AM203" i="1"/>
  <c r="AM204" i="1"/>
  <c r="AM205" i="1"/>
  <c r="AM206" i="1"/>
  <c r="AM207" i="1"/>
  <c r="AI198" i="1"/>
  <c r="AM198" i="1" s="1"/>
  <c r="AB198" i="1"/>
  <c r="W198" i="1"/>
  <c r="Q198" i="1"/>
  <c r="AM217" i="1"/>
  <c r="AM216" i="1"/>
  <c r="AM215" i="1"/>
  <c r="AM214" i="1"/>
  <c r="AM213" i="1"/>
  <c r="AM212" i="1"/>
  <c r="AM211" i="1"/>
  <c r="AM210" i="1"/>
  <c r="AM209" i="1"/>
  <c r="AI208" i="1"/>
  <c r="AB208" i="1"/>
  <c r="W208" i="1"/>
  <c r="Q208" i="1"/>
  <c r="AM208" i="1" s="1"/>
  <c r="AM219" i="1"/>
  <c r="AM220" i="1"/>
  <c r="AM221" i="1"/>
  <c r="AM222" i="1"/>
  <c r="AM223" i="1"/>
  <c r="AM224" i="1"/>
  <c r="AM225" i="1"/>
  <c r="AM226" i="1"/>
  <c r="AM227" i="1"/>
  <c r="AI218" i="1"/>
  <c r="AB218" i="1"/>
  <c r="W218" i="1"/>
  <c r="AM218" i="1" s="1"/>
  <c r="AM229" i="1"/>
  <c r="AM230" i="1"/>
  <c r="AM231" i="1"/>
  <c r="AM232" i="1"/>
  <c r="AM233" i="1"/>
  <c r="AM234" i="1"/>
  <c r="AM235" i="1"/>
  <c r="AM236" i="1"/>
  <c r="AM237" i="1"/>
  <c r="AI228" i="1"/>
  <c r="AM228" i="1" s="1"/>
  <c r="AB228" i="1"/>
  <c r="W228" i="1"/>
  <c r="AM239" i="1"/>
  <c r="AM240" i="1"/>
  <c r="AM241" i="1"/>
  <c r="AM242" i="1"/>
  <c r="AM243" i="1"/>
  <c r="AM244" i="1"/>
  <c r="AM245" i="1"/>
  <c r="AM246" i="1"/>
  <c r="AM247" i="1"/>
  <c r="AI238" i="1"/>
  <c r="AB238" i="1"/>
  <c r="W238" i="1"/>
  <c r="AM238" i="1"/>
  <c r="AM249" i="1"/>
  <c r="AM250" i="1"/>
  <c r="AM251" i="1"/>
  <c r="AM252" i="1"/>
  <c r="AM253" i="1"/>
  <c r="AM254" i="1"/>
  <c r="AM255" i="1"/>
  <c r="AM256" i="1"/>
  <c r="AM257" i="1"/>
  <c r="AI248" i="1"/>
  <c r="AB248" i="1"/>
  <c r="W248" i="1"/>
  <c r="AM267" i="1"/>
  <c r="AM266" i="1"/>
  <c r="AM265" i="1"/>
  <c r="AM264" i="1"/>
  <c r="AM263" i="1"/>
  <c r="AM262" i="1"/>
  <c r="AM261" i="1"/>
  <c r="AM260" i="1"/>
  <c r="AM259" i="1"/>
  <c r="AI258" i="1"/>
  <c r="AB258" i="1"/>
  <c r="W258" i="1"/>
  <c r="AM269" i="1"/>
  <c r="AM268" i="1"/>
  <c r="AM299" i="1"/>
  <c r="AM300" i="1"/>
  <c r="AM301" i="1"/>
  <c r="AM302" i="1"/>
  <c r="AM303" i="1"/>
  <c r="AM304" i="1"/>
  <c r="AM305" i="1"/>
  <c r="AM306" i="1"/>
  <c r="AM307" i="1"/>
  <c r="AM309" i="1"/>
  <c r="AM310" i="1"/>
  <c r="AM311" i="1"/>
  <c r="AM312" i="1"/>
  <c r="AM313" i="1"/>
  <c r="AM314" i="1"/>
  <c r="AM315" i="1"/>
  <c r="AM316" i="1"/>
  <c r="AM317" i="1"/>
  <c r="AI308" i="1"/>
  <c r="AB308" i="1"/>
  <c r="W308" i="1"/>
  <c r="AM319" i="1"/>
  <c r="AM320" i="1"/>
  <c r="AM321" i="1"/>
  <c r="AM322" i="1"/>
  <c r="AM323" i="1"/>
  <c r="AM324" i="1"/>
  <c r="AM325" i="1"/>
  <c r="AM326" i="1"/>
  <c r="AM327" i="1"/>
  <c r="AI318" i="1"/>
  <c r="AB318" i="1"/>
  <c r="W318" i="1"/>
  <c r="AM329" i="1"/>
  <c r="AM330" i="1"/>
  <c r="AM331" i="1"/>
  <c r="AM332" i="1"/>
  <c r="AM333" i="1"/>
  <c r="AM334" i="1"/>
  <c r="AM335" i="1"/>
  <c r="AM336" i="1"/>
  <c r="AM337" i="1"/>
  <c r="AI328" i="1"/>
  <c r="AB328" i="1"/>
  <c r="W328" i="1"/>
  <c r="AM340" i="1"/>
  <c r="AM341" i="1"/>
  <c r="AM342" i="1"/>
  <c r="AM343" i="1"/>
  <c r="AM344" i="1"/>
  <c r="AM345" i="1"/>
  <c r="AM346" i="1"/>
  <c r="AM347" i="1"/>
  <c r="AM339" i="1"/>
  <c r="AI338" i="1"/>
  <c r="AM338" i="1" s="1"/>
  <c r="AB338" i="1"/>
  <c r="W338" i="1"/>
  <c r="AI348" i="1"/>
  <c r="AB348" i="1"/>
  <c r="W348" i="1"/>
  <c r="AM349" i="1"/>
  <c r="AM350" i="1"/>
  <c r="AM351" i="1"/>
  <c r="AM352" i="1"/>
  <c r="AM353" i="1"/>
  <c r="AM354" i="1"/>
  <c r="AM355" i="1"/>
  <c r="AM356" i="1"/>
  <c r="AM357" i="1"/>
  <c r="AM359" i="1"/>
  <c r="W358" i="1"/>
  <c r="AM365" i="1"/>
  <c r="AM364" i="1"/>
  <c r="AM363" i="1"/>
  <c r="AM362" i="1"/>
  <c r="AM361" i="1"/>
  <c r="AM360" i="1"/>
  <c r="AI358" i="1"/>
  <c r="AB358" i="1"/>
  <c r="AM370" i="1"/>
  <c r="AM375" i="1"/>
  <c r="AM372" i="1"/>
  <c r="AM369" i="1"/>
  <c r="AI368" i="1"/>
  <c r="AB368" i="1"/>
  <c r="W368" i="1"/>
  <c r="AM328" i="1" l="1"/>
  <c r="AM318" i="1"/>
  <c r="AM248" i="1"/>
  <c r="AI137" i="1"/>
  <c r="AM258" i="1"/>
  <c r="AM358" i="1"/>
  <c r="AM298" i="1"/>
  <c r="AM308" i="1"/>
  <c r="W137" i="1"/>
  <c r="AB137" i="1"/>
  <c r="AM348" i="1"/>
  <c r="AM144" i="1"/>
  <c r="AM141" i="1"/>
  <c r="AM368" i="1"/>
  <c r="Q137" i="1"/>
  <c r="AM142" i="1"/>
  <c r="AM138" i="1"/>
  <c r="AM137" i="1" l="1"/>
  <c r="R35" i="1" s="1"/>
</calcChain>
</file>

<file path=xl/sharedStrings.xml><?xml version="1.0" encoding="utf-8"?>
<sst xmlns="http://schemas.openxmlformats.org/spreadsheetml/2006/main" count="1119" uniqueCount="264">
  <si>
    <t>Документ подписан</t>
  </si>
  <si>
    <t>ЭЛЕКТРОННОЙ ПОДПИСЬЮ</t>
  </si>
  <si>
    <t xml:space="preserve">    Куратор ГП - Кялин Александр Сергеевич</t>
  </si>
  <si>
    <t>СВЕДЕНИЯ О СЕРТИФИКАТЕ ЭП</t>
  </si>
  <si>
    <t xml:space="preserve">    Сертификат: 009c0242371273382a8471f7080934970b</t>
  </si>
  <si>
    <t xml:space="preserve">    Владелец: КЯЛИН АЛЕКСАНДР СЕРГЕЕВИЧ</t>
  </si>
  <si>
    <t xml:space="preserve">    Действителен: с 11.11.2025 по 04.02.2027</t>
  </si>
  <si>
    <t xml:space="preserve">    Дата подписания: 06.07.2026</t>
  </si>
  <si>
    <t xml:space="preserve">    Ответственный исполнитель ГП - Горшков Антон Александрович</t>
  </si>
  <si>
    <t xml:space="preserve">    Сертификат: 0097892ccc5a25a6da07c41daceade2a4a</t>
  </si>
  <si>
    <t xml:space="preserve">    Владелец: Горшков Антон Александрович</t>
  </si>
  <si>
    <t xml:space="preserve">    Действителен: с 22.04.2025 по 16.07.2026</t>
  </si>
  <si>
    <t xml:space="preserve">    Дата утверждения паспорта: 06.07.2026</t>
  </si>
  <si>
    <t>государственной программы</t>
  </si>
  <si>
    <t>«Современное образование Ленинградской области»</t>
  </si>
  <si>
    <t>1. Основные положения</t>
  </si>
  <si>
    <t>Куратор государственной программы</t>
  </si>
  <si>
    <t>Кялин Александр Сергеевич</t>
  </si>
  <si>
    <t>Ответственный исполнитель государственной программы</t>
  </si>
  <si>
    <t>Горшков Антон Александрович</t>
  </si>
  <si>
    <t>Период реализации государственной программы</t>
  </si>
  <si>
    <t>Этап I: 2022 - 2023
Этап II: 2024 - 2030</t>
  </si>
  <si>
    <t>Цели государственной программы</t>
  </si>
  <si>
    <t>Цель 1 " Уровень образования в Ленинградской области в 2030 году составит 75,07 проц.
"</t>
  </si>
  <si>
    <t>Цель 2 "Эффективность системы выявления, поддержки и развития способностей и талантов у детей и молодежи в Ленинградской области в 2030 году составит 50,23 проц."</t>
  </si>
  <si>
    <t>Направления (подпрограммы) государственной программы</t>
  </si>
  <si>
    <t/>
  </si>
  <si>
    <t>Связь с национальными целями развития Российской Федерации/ государственной программой Российской Федерации</t>
  </si>
  <si>
    <t>Реализация потенциала каждого человека, развитие его талантов, воспитание патриотичной и социально ответственной личности/
Развитие образования</t>
  </si>
  <si>
    <t>2. Показатели государственной программы</t>
  </si>
  <si>
    <t>№ п/п</t>
  </si>
  <si>
    <t>Наименование показателя</t>
  </si>
  <si>
    <t>Уровень показателя</t>
  </si>
  <si>
    <t>Признак возрастания/ убывания</t>
  </si>
  <si>
    <t>Единица измерения
(по ОКЕИ)</t>
  </si>
  <si>
    <t>Базовое значение</t>
  </si>
  <si>
    <t>Значение показателя по годам</t>
  </si>
  <si>
    <t>Документ</t>
  </si>
  <si>
    <t>Ответственный за достижение показателя</t>
  </si>
  <si>
    <t>Связь с показателями национальных целей</t>
  </si>
  <si>
    <t>значение</t>
  </si>
  <si>
    <t>год</t>
  </si>
  <si>
    <t>Цель государственной программы « Уровень образования в Ленинградской области в 2030 году составит 75,07 проц.
»</t>
  </si>
  <si>
    <t>1.</t>
  </si>
  <si>
    <t>Удельный вес численности обучающихся, занимающихся в одну смену, в общей численности обучающихся в общеобразовательных организациях</t>
  </si>
  <si>
    <t>ГП</t>
  </si>
  <si>
    <t>Возрастание</t>
  </si>
  <si>
    <t>Процент</t>
  </si>
  <si>
    <t>99,1</t>
  </si>
  <si>
    <t>99,2</t>
  </si>
  <si>
    <t>99,3</t>
  </si>
  <si>
    <t>99,4</t>
  </si>
  <si>
    <t>Распоряжение "Об утверждении Методики расчета показателей государственной программы Ленинградской области «Современное образование Ленинградской области» и ее структурных элементов
" КОМИТЕТ ОБЩЕГО И ПРОФЕССИОНАЛЬНОГО ОБРАЗОВАНИЯ ЛЕНИНГРАДСКОЙ ОБЛАСТИ от 22.06.2026 № 1708-р</t>
  </si>
  <si>
    <t>2.</t>
  </si>
  <si>
    <t>Доступность дошкольного образования для детей дошкольного возраста</t>
  </si>
  <si>
    <t>КОМИТЕТ ОБЩЕГО И ПРОФЕССИОНАЛЬНОГО ОБРАЗОВАНИЯ ЛЕНИНГРАДСКОЙ ОБЛАСТИ</t>
  </si>
  <si>
    <t>Создание к 2030 году условий для воспитания гармонично развитой, патриотичной и социально ответственной личности на основе традиционных российских духовно-нравственных и культурно-исторических ценностей.</t>
  </si>
  <si>
    <t>100</t>
  </si>
  <si>
    <t>Приказ "ОБ УТВЕРЖДЕНИИ МЕТОДИКИ РАСЧЕТА ЦЕЛЕВОГО ПОКАЗАТЕЛЯ "ДОСТУПНОСТЬ ДОШКОЛЬНОГО ОБРАЗОВАНИЯ ДЛЯ ДЕТЕЙ В ВОЗРАСТЕ ОТ ПОЛУТОРА ДО ТРЕХ
ЛЕТ" ФЕДЕРАЛЬНОГО ПРОЕКТА "СОДЕЙСТВИЕ ЗАНЯТОСТИ
ЖЕНЩИН - СОЗДАНИЕ УСЛОВИЙ ДОШКОЛЬНОГО ОБРАЗОВАНИЯ ДЛЯ ДЕТЕЙ
В ВОЗРАСТЕ ДО ТРЕХ ЛЕТ" НАЦИОНАЛЬНОГО ПРОЕКТА "ДЕМОГРАФИЯ"
" МИНИСТЕРСТВО ПРОСВЕЩЕНИЯ РОССИЙСКОЙ ФЕДЕРАЦИИ от 25.12.2019 № 726.
Распоряжение "Об утверждении Методики расчета показателей государственной программы Ленинградской области «Современное образование Ленинградской области» и ее структурных элементов
" КОМИТЕТ ОБЩЕГО И ПРОФЕССИОНАЛЬНОГО ОБРАЗОВАНИЯ ЛЕНИНГРАДСКОЙ ОБЛАСТИ от 22.06.2026 № 1708-р</t>
  </si>
  <si>
    <t>3.</t>
  </si>
  <si>
    <t>Доля детей дошкольного возраста, охваченных дошкольным образованием за счет расширения форм организации дошкольного образования, в общей численности детей, получающих услугу</t>
  </si>
  <si>
    <t>8</t>
  </si>
  <si>
    <t>12</t>
  </si>
  <si>
    <t>13</t>
  </si>
  <si>
    <t>14</t>
  </si>
  <si>
    <t>15</t>
  </si>
  <si>
    <t>Распоряжение "Об утверждении Методики расчета показателей государственной 
программы Ленинградской области «Современное образование Ленинградской области» и ее структурных элементов
" КОМИТЕТ ОБЩЕГО И ПРОФЕССИОНАЛЬНОГО ОБРАЗОВАНИЯ ЛЕНИНГРАДСКОЙ ОБЛАСТИ от 22.06.2026 № 1708-р</t>
  </si>
  <si>
    <t>4.</t>
  </si>
  <si>
    <t>Доля обучающихся в общеобразовательных организациях, которым предоставлены условия обучения, соответствующие современным требованиям (в общей численности  обучающихся по основным программам общего образования)</t>
  </si>
  <si>
    <t>99,8</t>
  </si>
  <si>
    <t>99,9</t>
  </si>
  <si>
    <t>5.</t>
  </si>
  <si>
    <t>Количество созданных мест для обеспечения 100% детей всех возрастных категорий, у которых желаемой датой зачисления указано 1 сентября текущего учебного года</t>
  </si>
  <si>
    <t>Место</t>
  </si>
  <si>
    <t>3 095</t>
  </si>
  <si>
    <t>-</t>
  </si>
  <si>
    <t>3 389</t>
  </si>
  <si>
    <t>1 230</t>
  </si>
  <si>
    <t>1 685</t>
  </si>
  <si>
    <t>850</t>
  </si>
  <si>
    <t>Цель государственной программы «Эффективность системы выявления, поддержки и развития способностей и талантов у детей и молодежи в Ленинградской области в 2030 году составит 50,23 проц.»</t>
  </si>
  <si>
    <t>Доля детей в возрасте от 5 до 18 лет, охваченных дополнительным образованием</t>
  </si>
  <si>
    <t>88,1</t>
  </si>
  <si>
    <t>83,5</t>
  </si>
  <si>
    <t>84,04</t>
  </si>
  <si>
    <t>84,34</t>
  </si>
  <si>
    <t>84,64</t>
  </si>
  <si>
    <t>84,94</t>
  </si>
  <si>
    <t>85,44</t>
  </si>
  <si>
    <t>Постановление "«Об утверждении Плана мероприятий по реализации Стратегии социально-экономического развития Ленинградской области до 2036 года и признании утратившими силу полностью или частично отдельных постановлений Правительства Ленинградской области»" ПРАВИТЕЛЬСТВО ЛЕНИНГРАДСКОЙ ОБЛАСТИ от 20.10.2025 № 881.
Приказ ""Об утверждении методик расчета показателей государственной программы Российской Федерации "Развитие образования" и федерального проекта "Все лучшее детям" национального проекта "Молодежь и дети" (вместе с "Методикой расчета показателя "Доля зданий общеобразовательных организаций, в которых проведен капитальный ремонт, от общего количества зданий общеобразовательных организаций" федерального проекта "Все лучшее детям" национального проекта "Молодежь и дети", "Методикой расчета показателей "Доля детей в возрасте от 5 до 18 лет, охваченных услугами дополнительного образования" федерального проекта "Все лучшее детям" национального проекта "Молодежь и дети" и "Доля детей в возрасте от 5 до 18 лет, охваченных дополнительным образованием" государственной программы Российской Федерации "Развитие образования", "Методикой расчета показателей "Доля детей и молодежи в возрасте от 7 до 35 лет, у которых выявлены выдающиеся способности и таланты"" МИНИСТЕРСТВО ПРОСВЕЩЕНИЯ РОССИЙСКОЙ ФЕДЕРАЦИИ от 13.12.2024 № 883.
Распоряжение "Об утверждении Федерального плана статистических работ (пункт 2.14.Ю4.2)
" ПРАВИТЕЛЬСТВО РОССИЙСКОЙ ФЕДЕРАЦИИ от 06.05.2008 № 671-р</t>
  </si>
  <si>
    <t>Доля обучающихся по программам дополнительного образования, участвующих в олимпиадах и конкурсах регионального, федерального, международного уровня, в общей численности обучающихся по программам дополнительного образования</t>
  </si>
  <si>
    <t>Обеспечение к 2030 году функционирования эффективной системы выявления, поддержки и развития способностей и талантов детей и молодежи, основанной на принципах ответственности, справедливости, всеобщности и направленной на самоопределение и профессиональную ориентацию 100 процентов обучающихся.</t>
  </si>
  <si>
    <t>Доля детей, охваченных мерами социальной поддержки</t>
  </si>
  <si>
    <t>Доля выпускников образовательных организаций, реализующих программы среднего профессионального образования, занятых по виду деятельности и полученным компетенциям</t>
  </si>
  <si>
    <t>ГП РФ, ГП</t>
  </si>
  <si>
    <t>Создание к 2030 году условий для воспитания гармонично развитой, патриотичной и социально ответственной личности на основе традиционных российских духовно-нравственных и культурно-исторических ценностей.
Обеспечение к 2030 году функционирования эффективной системы выявления, поддержки и развития способностей и талантов детей и молодежи, основанной на принципах ответственности, справедливости, всеобщности и направленной на самоопределение и профессиональную ориентацию 100 процентов обучающихся.</t>
  </si>
  <si>
    <t>62,4</t>
  </si>
  <si>
    <t>62,7</t>
  </si>
  <si>
    <t>62,8</t>
  </si>
  <si>
    <t>62,9</t>
  </si>
  <si>
    <t>63</t>
  </si>
  <si>
    <t>63,1</t>
  </si>
  <si>
    <t>63,2</t>
  </si>
  <si>
    <t>63,3</t>
  </si>
  <si>
    <t>Протокол "Федеральный проект "Молодые профессионалы"" ПРАВИТЕЛЬСТВО РОССИЙСКОЙ ФЕДЕРАЦИИ от 07.12.2018 № 3.
Постановление Правительства РФ "Постановление Правительства РФ от 26.12.2017 №1642 «Об утверждении государственной программы Российской Федерации «Развитие образования»
" ПРАВИТЕЛЬСТВО РОССИЙСКОЙ ФЕДЕРАЦИИ от  № № 1642.
Постановление "«Об утверждении Плана мероприятий по реализации Стратегии социально-экономического развития Ленинградской области до 2036 года и признании утратившими силу полностью или частично отдельных постановлений Правительства Ленинградской области»" ПРАВИТЕЛЬСТВО ЛЕНИНГРАДСКОЙ ОБЛАСТИ от 20.10.2025 № 881.
Приказ "Об утверждении методики расчета показателя «Доля выпускников
образовательных организаций, реализующих программы среднего
профессионального образования, занятых по виду деятельности и полученным
компетенциям» государственной программы Российской Федерации «Развитие
образования»
" МИНИСТЕРСТВО ПРОСВЕЩЕНИЯ РОССИЙСКОЙ ФЕДЕРАЦИИ от 21.04.2026 № 286</t>
  </si>
  <si>
    <t>Создание к 2030 году эффективной системы подготовки, профессиональной переподготовки и повышения квалификации кадров для приоритетных отраслей экономики исходя из прогноза потребности в них.</t>
  </si>
  <si>
    <t>Цели/показатели государственной программы</t>
  </si>
  <si>
    <t>Плановые значения по месяцам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</si>
  <si>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</si>
  <si>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</si>
  <si>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</si>
  <si>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</si>
  <si>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</si>
  <si>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</si>
  <si>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</si>
  <si>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</si>
  <si>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</si>
  <si>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</si>
  <si>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</si>
  <si>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1.1.</t>
  </si>
  <si>
    <t>X</t>
  </si>
  <si>
    <t>1.2.</t>
  </si>
  <si>
    <t>1.3.</t>
  </si>
  <si>
    <t>1.4.</t>
  </si>
  <si>
    <t>1.5.</t>
  </si>
  <si>
    <t>2.1.</t>
  </si>
  <si>
    <t>2.2.</t>
  </si>
  <si>
    <t>2.3.</t>
  </si>
  <si>
    <t>2.4.</t>
  </si>
  <si>
    <t>4. Структура государственной программы</t>
  </si>
  <si>
    <t>№
п/п</t>
  </si>
  <si>
    <t>Задачи структурного элемента</t>
  </si>
  <si>
    <t>Краткое описание ожидаемых
эффектов от реализации задачи
структурного элемента</t>
  </si>
  <si>
    <t>Связь
с показателями</t>
  </si>
  <si>
    <t>Структурные элементы, не входящие в направления (подпрограммы)</t>
  </si>
  <si>
    <t>Региональный проект "Цифровые платформы в отраслях социальной сферы (Ленинградская область)"
Кялин Александр Сергеевич</t>
  </si>
  <si>
    <t>Ответственный за реализацию:
КОМИТЕТ ОБЩЕГО И ПРОФЕССИОНАЛЬНОГО ОБРАЗОВАНИЯ ЛЕНИНГРАДСКОЙ ОБЛАСТИ</t>
  </si>
  <si>
    <t>Срок реализации:
2025 - 2030</t>
  </si>
  <si>
    <t>1.1</t>
  </si>
  <si>
    <t>Обеспечено массовое внедрение цифровых сервисов взаимодействия с гражданами на базе созданных цифровых платформ в отраслях экономики и социальной сферы для исключения административных барьеров и повышения удовлетворенности качеством предоставления услуг в электронном виде</t>
  </si>
  <si>
    <t>Учителя общеобразовательных организаций Ленинградской области обеспечены  планшетами на базе отечественной мобильной операционной системы для организации защищенного доступа к цифровым образовательным сервисам и цифровому образовательному контенту</t>
  </si>
  <si>
    <t>Региональный проект "Россия - страна возможностей (Ленинградская область)"
Патраев Константин Николаевич</t>
  </si>
  <si>
    <t>Ответственный за реализацию:
КОМИТЕТ ПО МОЛОДЕЖНОЙ ПОЛИТИКЕ ЛЕНИНГРАДСКОЙ ОБЛАСТИ</t>
  </si>
  <si>
    <t>2.1</t>
  </si>
  <si>
    <t>Мероприятиями по профессиональной самореализации к 2030 году охвачены не менее 75% детей и молодежи</t>
  </si>
  <si>
    <t>В Ленинградской области организованы и проведены образовательные заезды для молодых деятелей культуры и искусств "Таврида" в составе арт-кластера "Таврида", создана законодательная основа для развития молодежного, в том числе школьного и студенческого инициативного бюджетирования и реализована программа комплексного развития молодежной политики в Ленинградской области  "Регион для молодых"</t>
  </si>
  <si>
    <t>Доля детей в возрасте от 5 до 18 лет, охваченных дополнительным образованием
Доля обучающихся по программам дополнительного образования, участвующих в олимпиадах и конкурсах регионального, федерального, международного уровня, в общей численности обучающихся по программам дополнительного образования
Доля выпускников образовательных организаций, реализующих программы среднего профессионального образования, занятых по виду деятельности и полученным компетенциям</t>
  </si>
  <si>
    <t>Региональный проект "Мы вместе (Воспитание гармонично развитой личности) (Ленинградская область)"
Патраев Константин Николаевич</t>
  </si>
  <si>
    <t>3.1</t>
  </si>
  <si>
    <t>Не менее 45% молодых людей к 2030 году вовлеченных в добровольческую и общественную деятельность</t>
  </si>
  <si>
    <t>В Ленинградской области проведены массовые мероприятия, направленные на увеличение численности детей и молодежи в возрасте до 35 лет, вовлеченных в социально-активную деятельность через патриотические проекты</t>
  </si>
  <si>
    <t>Доля детей в возрасте от 5 до 18 лет, охваченных дополнительным образованием
Доля обучающихся по программам дополнительного образования, участвующих в олимпиадах и конкурсах регионального, федерального, международного уровня, в общей численности обучающихся по программам дополнительного образования</t>
  </si>
  <si>
    <t>3.2</t>
  </si>
  <si>
    <t>К 2030 году созданы условия для воспитания гармонично развитой, патриотичной и социально ответственной личности на основе традиционных российских духовно-нравственных и культурно-исторических ценностей</t>
  </si>
  <si>
    <t>В Ленинградской области проведена информационная и рекламная кампания, в том числе размещены рекламные ролики на ТВ и в информационно-телекоммуникационной сети "Интернет" и реализованы практики поддержки добровольчества (волонтерства) по итогам проведения ежегодного конкурса на реализацию практик поддержки и развития добровольчества (волонтерства) "Регион добрых дел"</t>
  </si>
  <si>
    <t>Доступность дошкольного образования для детей дошкольного возраста
Доля обучающихся в общеобразовательных организациях, которым предоставлены условия обучения, соответствующие современным требованиям (в общей численности  обучающихся по основным программам общего образования)
Доля детей в возрасте от 5 до 18 лет, охваченных дополнительным образованием
Доля обучающихся по программам дополнительного образования, участвующих в олимпиадах и конкурсах регионального, федерального, международного уровня, в общей численности обучающихся по программам дополнительного образования
Доля выпускников образовательных организаций, реализующих программы среднего профессионального образования, занятых по виду деятельности и полученным компетенциям</t>
  </si>
  <si>
    <t>Региональный проект "Все лучшее детям (Ленинградская область)"
Кялин Александр Сергеевич</t>
  </si>
  <si>
    <t>4.1</t>
  </si>
  <si>
    <t>Создано единое образовательное и воспитательное пространство, направленное на выявление, поддержку и развитие способностей и талантов, самоопределение и профессиональную ориентацию детей и молодежи на основе принципов ответственности, справедливости, всеобщности</t>
  </si>
  <si>
    <t>В 100% общеобразовательных организаций Ленинградской области оснащены предметные кабинеты средствами обучения и воспитания для реализации учебных предметов ОБЗР и Труд (Технология). Реализованы мероприятия по по модернизации школьных систем образования, предусматривающие капитальный ремонт и оборудование зданий общеобразовательных организаций.</t>
  </si>
  <si>
    <t>Удельный вес численности обучающихся, занимающихся в одну смену, в общей численности обучающихся в общеобразовательных организациях
Доступность дошкольного образования для детей дошкольного возраста
Доля обучающихся в общеобразовательных организациях, которым предоставлены условия обучения, соответствующие современным требованиям (в общей численности  обучающихся по основным программам общего образования)
Доля детей в возрасте от 5 до 18 лет, охваченных дополнительным образованием
Доля обучающихся по программам дополнительного образования, участвующих в олимпиадах и конкурсах регионального, федерального, международного уровня, в общей численности обучающихся по программам дополнительного образования
Доля детей, охваченных мерами социальной поддержки</t>
  </si>
  <si>
    <t>Региональный проект "Педагоги и наставники (Ленинградская область)"
Кялин Александр Сергеевич</t>
  </si>
  <si>
    <t>5.1</t>
  </si>
  <si>
    <t>Снижен кадровый дефицит учителей в общеобразовательных организациях</t>
  </si>
  <si>
    <t>Замещены вакантные должности учителей общеобразовательных организаций в рамках реализации программы «Земский учитель». Оказаны меры социальной поддержки советникам директоров по воспитанию и взаимодействию с детскими общественными объединениями, а также классным руководителям (кураторам)</t>
  </si>
  <si>
    <t>Удельный вес численности обучающихся, занимающихся в одну смену, в общей численности обучающихся в общеобразовательных организациях
Доля обучающихся в общеобразовательных организациях, которым предоставлены условия обучения, соответствующие современным требованиям (в общей численности  обучающихся по основным программам общего образования)</t>
  </si>
  <si>
    <t>Региональный проект "Профессионалитет (Ленинградская область)"
Кялин Александр Сергеевич</t>
  </si>
  <si>
    <t>6.1</t>
  </si>
  <si>
    <t>В учреждениях среднего профессионального образования  проведена государственная аттестация в форме демонстрационного экзамена профильного уровня. Обучающиеся 6-11 классов охвачены комплексом профориентационных мероприятий в рамках Единой модели профориентации.  Выпускники  прошедшие обучение по программам "Профессионалитета" маршрутизированы на предприятия и в организации кластера.</t>
  </si>
  <si>
    <t>Доступность дошкольного образования для детей дошкольного возраста
Доля детей в возрасте от 5 до 18 лет, охваченных дополнительным образованием
Доля обучающихся по программам дополнительного образования, участвующих в олимпиадах и конкурсах регионального, федерального, международного уровня, в общей численности обучающихся по программам дополнительного образования
Доля выпускников образовательных организаций, реализующих программы среднего профессионального образования, занятых по виду деятельности и полученным компетенциям</t>
  </si>
  <si>
    <t>Региональный проект "Отраслевой проект «Сохранение и развитие материально-технической базы дошкольного образования»"
Горшков Антон Александрович</t>
  </si>
  <si>
    <t>Срок реализации:
2024 - 2030</t>
  </si>
  <si>
    <t>7.1</t>
  </si>
  <si>
    <t>Обновление и развитие инфраструктуры дошкольного образования</t>
  </si>
  <si>
    <t>Создание новых мест для организации дошкольного образования детей и повышение уровня материально-технической базы образовательных организаций в целях обеспечения возможности реализации образовательных программ дошкольного образования в условиях, отвечающих современным требованиям.
Увеличение количества детей, обучающихся на современных, вновь созданных местах в дошкольных образовательных организациях</t>
  </si>
  <si>
    <t>Доступность дошкольного образования для детей дошкольного возраста
Количество созданных мест для обеспечения 100% детей всех возрастных категорий, у которых желаемой датой зачисления указано 1 сентября текущего учебного года</t>
  </si>
  <si>
    <t>Региональный проект "Отраслевой проект «Сохранение и развитие материально-технической базы общего и дополнительного образования»"
Горшков Антон Александрович</t>
  </si>
  <si>
    <t>8.1</t>
  </si>
  <si>
    <t>Обновление и развитие инфраструктуры общего и дополнительного образования</t>
  </si>
  <si>
    <t>Создание новых мест для организации общего образования детей и повышение уровня материально-технической базы образовательных организаций в целях обеспечения возможности реализации образовательных программ общего и дополнительного образования в условиях, отвечающих современным требованиям.
Увеличение количества детей, обучающихся на современных, вновь созданных местах в общеобразовательных организациях и организациях дополнительного образования</t>
  </si>
  <si>
    <t>Удельный вес численности обучающихся, занимающихся в одну смену, в общей численности обучающихся в общеобразовательных организациях
Доля обучающихся в общеобразовательных организациях, которым предоставлены условия обучения, соответствующие современным требованиям (в общей численности  обучающихся по основным программам общего образования)
Доля детей в возрасте от 5 до 18 лет, охваченных дополнительным образованием</t>
  </si>
  <si>
    <t>Региональный проект "Отраслевой проект «Сохранение и развитие материально-технической базы профессионального образования»"
Горшков Антон Александрович</t>
  </si>
  <si>
    <t>9.1</t>
  </si>
  <si>
    <t>Обновление и развитие инфраструктуры профессионального образования</t>
  </si>
  <si>
    <t>Повышение уровня материально-технической базы профессиональных образовательных организаций в целях обеспечения возможности реализации образовательных программ в условиях, отвечающих современным требованиям.
Создание ресурсов для подготовки квалифицированных кадров по наиболее востребованным и перспективным профессиям</t>
  </si>
  <si>
    <t>Региональный проект "Приоритетный проект «Эффективный учет и анализ потребления коммунальных ресурсов Ленинградской области»"
Марков Роман Иванович</t>
  </si>
  <si>
    <t>Ответственный за реализацию:
КОМИТЕТ ПО ТОПЛИВНО-ЭНЕРГЕТИЧЕСКОМУ КОМПЛЕКСУ ЛЕНИНГРАДСКОЙ ОБЛАСТИ</t>
  </si>
  <si>
    <t>Срок реализации:
2022 - 2026</t>
  </si>
  <si>
    <t>Комплекс процессных мероприятий "Обеспечение реализации программ дошкольного образования"</t>
  </si>
  <si>
    <t>11.1</t>
  </si>
  <si>
    <t>Внедрение гибких образовательных программ дошкольного образования, в том числе адаптивных</t>
  </si>
  <si>
    <t>Реализация прав граждан на получение общедоступного и бесплатного дошкольного образования</t>
  </si>
  <si>
    <t>Доступность дошкольного образования для детей дошкольного возраста
Доля детей дошкольного возраста, охваченных дошкольным образованием за счет расширения форм организации дошкольного образования, в общей численности детей, получающих услугу
Количество созданных мест для обеспечения 100% детей всех возрастных категорий, у которых желаемой датой зачисления указано 1 сентября текущего учебного года</t>
  </si>
  <si>
    <t>Комплекс процессных мероприятий "Обеспечение реализации программ общего и дополнительного образования"</t>
  </si>
  <si>
    <t>12.1</t>
  </si>
  <si>
    <t>Внедрение гибких образовательных программ общего и дополнительного образования, в том числе адаптивных</t>
  </si>
  <si>
    <t>Реализация прав граждан на получение общедоступного и бесплатного начального общего, основного общего, среднего общего и дополнительного образования</t>
  </si>
  <si>
    <t>Удельный вес численности обучающихся, занимающихся в одну смену, в общей численности обучающихся в общеобразовательных организациях
Доля обучающихся в общеобразовательных организациях, которым предоставлены условия обучения, соответствующие современным требованиям (в общей численности  обучающихся по основным программам общего образования)
Доля детей в возрасте от 5 до 18 лет, охваченных дополнительным образованием
Доля обучающихся по программам дополнительного образования, участвующих в олимпиадах и конкурсах регионального, федерального, международного уровня, в общей численности обучающихся по программам дополнительного образования</t>
  </si>
  <si>
    <t>Комплекс процессных мероприятий "Обеспечение реализации программ профессионального образования"</t>
  </si>
  <si>
    <t>13.1</t>
  </si>
  <si>
    <t>Внедрение гибких образовательных программ профессионального обучения, среднего профессионального и высшего образования, в том числе адаптивных</t>
  </si>
  <si>
    <t>Обеспечение доступности и престижа профессионального образования, подготовка квалифицированных рабочих, служащих и специалистов по всем основным направлениям общественно полезной деятельности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</si>
  <si>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</si>
  <si>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14.1</t>
  </si>
  <si>
    <t>Развитие единой системы научно-методического сопровождения педагогических работников и управленческих кадров</t>
  </si>
  <si>
    <t>Обеспечение возможности для непрерывного и планомерного повышения квалификации педагогических работников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</si>
  <si>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образования"</t>
  </si>
  <si>
    <t>15.1</t>
  </si>
  <si>
    <t>Обеспечение студентов, обучающихся по программам профессионального образования, студентов и аспирантов, обучающихся по программам высшего образования, мерами социальной поддержки</t>
  </si>
  <si>
    <t>Реализация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</t>
  </si>
  <si>
    <t>Комплекс процессных мероприятий "Развитие системы оценки и контроля качества образования"</t>
  </si>
  <si>
    <t>16.1</t>
  </si>
  <si>
    <t>Создание региональных оценочных инструментов для проведения внутри регионального анализа оценки качества образования</t>
  </si>
  <si>
    <t>Соответствие образовательной деятельности образовательным стандартам, требованиям и(или) потребностям физических или юридических лиц, в интересах которых осуществляется образовательная деятельность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</si>
  <si>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</si>
  <si>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17.1</t>
  </si>
  <si>
    <t>Обеспечение учащихся, обучающихся по программам начального общего, основного общего, среднего общего образования, мерами социальной поддержки</t>
  </si>
  <si>
    <t>Реализация социальных гарантий учащимся, обучающимся по программам начального общего, основного общего, среднего общего образования</t>
  </si>
  <si>
    <t>Комплекс процессных мероприятий "Обеспечение отдыха, оздоровления, занятости детей, подростков и молодежи"</t>
  </si>
  <si>
    <t>18.1</t>
  </si>
  <si>
    <t>Создание условий для отдыха, оздоровления, занятости детей, подростков и молодежи</t>
  </si>
  <si>
    <t>Обеспечение прав детей на отдых и оздоровление, реализация различных видов отдыха, оздоровления, занятости детей, подростков и молодежи</t>
  </si>
  <si>
    <t>5. Финансовое обеспечение государственной программы</t>
  </si>
  <si>
    <t>Наименование государственной программы, структурного элемента/источник финансового обеспечения</t>
  </si>
  <si>
    <t>Объем финансового обеспечения по годам реализации, тыс. рублей</t>
  </si>
  <si>
    <t>Всего</t>
  </si>
  <si>
    <t>Государственная программа "Современное образование Ленинградской области"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</si>
  <si>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</si>
  <si>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</si>
  <si>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</si>
  <si>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</si>
  <si>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</si>
  <si>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</si>
  <si>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</si>
  <si>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</si>
  <si>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</si>
  <si>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Объемы налоговых расходов</t>
  </si>
  <si>
    <t>Региональный проект "Современная школа (Ленинградская область)" (всего), в том числе:</t>
  </si>
  <si>
    <t>Региональный проект "Успех каждого ребенка (Ленинградская область)" (всего), в том числе:</t>
  </si>
  <si>
    <t>Региональный проект "Цифровая образовательная среда (Ленинградская область)" (всего), в том числе:</t>
  </si>
  <si>
    <t>Региональный проект "Патриотическое воспитание граждан Российской Федерации (Ленинградская область)" (всего), в том числе:</t>
  </si>
  <si>
    <t>Региональный проект "Цифровые платформы в отраслях социальной сферы (Ленинградская область)" (всего), в том числе:</t>
  </si>
  <si>
    <t>Региональный проект "Россия - страна возможностей (Ленинградская область)" (всего), в том числе:</t>
  </si>
  <si>
    <t>Региональный проект "Мы вместе (Воспитание гармонично развитой личности) (Ленинградская область)" (всего), в том числе:</t>
  </si>
  <si>
    <t>Региональный проект "Все лучшее детям (Ленинградская область)" (всего), в том числе:</t>
  </si>
  <si>
    <t>Региональный проект "Педагоги и наставники (Ленинградская область)" (всего), в том числе:</t>
  </si>
  <si>
    <t>Региональный проект "Профессионалитет (Ленинградская область)" (всего), в том числе:</t>
  </si>
  <si>
    <t>Региональный проект "Отраслевой проект «Сохранение и развитие материально-технической базы дошкольного образования»" (всего), в том числе:</t>
  </si>
  <si>
    <t>Региональный проект "Отраслевой проект «Сохранение и развитие материально-технической базы общего и дополнительного образования»" (всего), в том числе:</t>
  </si>
  <si>
    <t>Региональный проект "Отраслевой проект «Сохранение и развитие материально-технической базы профессионального образования»" (всего), в том числе:</t>
  </si>
  <si>
    <t>Региональный проект "Приоритетный проект «Создание модели внедрения энергоэффективных технологий на территории Ленинградской области»»" (всего), в том числе:</t>
  </si>
  <si>
    <t>Региональный проект "Приоритетный проект «Эффективный учет и анализ потребления коммунальных ресурсов Ленинградской области»" (всего), в том числе:</t>
  </si>
  <si>
    <t>Комплекс процессных мероприятий "Обеспечение реализации программ дошкольного образования" (всего), в том числе:</t>
  </si>
  <si>
    <t>Комплекс процессных мероприятий "Обеспечение реализации программ общего и дополнительного образования" (всего), в том числе:</t>
  </si>
  <si>
    <t>Комплекс процессных мероприятий "Обеспечение реализации программ профессионального образования" (всего), в том числе: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</si>
  <si>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 (всего), в том числе: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</si>
  <si>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образования" (всего), в том числе:</t>
  </si>
  <si>
    <t>Комплекс процессных мероприятий "Развитие системы оценки и контроля качества образования" (всего), в том числе: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</si>
  <si>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 (всего), в том числе:</t>
  </si>
  <si>
    <t>Комплекс процессных мероприятий "Обеспечение отдыха, оздоровления, занятости детей, подростков и молодежи" (всего), в том числе:</t>
  </si>
  <si>
    <t>Объемы финансового обеспечения за весь период реализации (тыс. рублей)</t>
  </si>
  <si>
    <t>Проект П А С П О Р Т</t>
  </si>
  <si>
    <t>3. Помесячный план достижения показателей государственной программы в 2027 году</t>
  </si>
  <si>
    <t>На конец 2027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</si>
</sst>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2"/>
      <name val="Times New Roman"/>
      <family val="1"/>
      <charset val="204"/>
    </font>
    <font>
      <sz val="11"/>
      <color indexed="8"/>
      <name val="Calibri"/>
      <family val="2"/>
      <charset val="1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1" fillId="0" borderId="0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top"/>
    </xf>
    <xf numFmtId="0" fontId="0" fillId="0" borderId="0" xfId="0" applyFill="1"/>
    <xf numFmtId="0" fontId="1" fillId="0" borderId="2" xfId="0" applyNumberFormat="1" applyFont="1" applyFill="1" applyBorder="1" applyAlignment="1">
      <alignment horizontal="center" vertical="top"/>
    </xf>
    <xf numFmtId="0" fontId="1" fillId="0" borderId="2" xfId="0" applyNumberFormat="1" applyFont="1" applyFill="1" applyBorder="1" applyAlignment="1">
      <alignment horizontal="left" vertical="top" wrapText="1"/>
    </xf>
    <xf numFmtId="0" fontId="1" fillId="0" borderId="4" xfId="0" applyNumberFormat="1" applyFont="1" applyFill="1" applyBorder="1" applyAlignment="1">
      <alignment horizontal="center" vertical="top"/>
    </xf>
    <xf numFmtId="0" fontId="1" fillId="0" borderId="5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/>
    </xf>
    <xf numFmtId="0" fontId="2" fillId="0" borderId="0" xfId="0" applyNumberFormat="1" applyFont="1" applyFill="1" applyBorder="1" applyAlignment="1">
      <alignment horizontal="center"/>
    </xf>
    <xf numFmtId="0" fontId="1" fillId="0" borderId="6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center" vertical="top"/>
    </xf>
    <xf numFmtId="0" fontId="2" fillId="0" borderId="0" xfId="0" applyNumberFormat="1" applyFont="1" applyFill="1" applyBorder="1" applyAlignment="1">
      <alignment horizontal="center" vertical="top"/>
    </xf>
    <xf numFmtId="0" fontId="1" fillId="0" borderId="5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wrapText="1"/>
    </xf>
    <xf numFmtId="0" fontId="1" fillId="0" borderId="0" xfId="0" applyNumberFormat="1" applyFont="1" applyFill="1" applyBorder="1" applyAlignment="1">
      <alignment horizontal="center" vertical="top"/>
    </xf>
    <xf numFmtId="0" fontId="1" fillId="0" borderId="5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4" fontId="1" fillId="0" borderId="5" xfId="0" applyNumberFormat="1" applyFont="1" applyFill="1" applyBorder="1" applyAlignment="1">
      <alignment horizontal="left" vertical="top" wrapText="1"/>
    </xf>
    <xf numFmtId="4" fontId="1" fillId="0" borderId="0" xfId="0" applyNumberFormat="1" applyFont="1" applyFill="1" applyBorder="1" applyAlignment="1">
      <alignment horizontal="center" vertical="top"/>
    </xf>
    <xf numFmtId="0" fontId="1" fillId="0" borderId="5" xfId="0" applyNumberFormat="1" applyFont="1" applyFill="1" applyBorder="1" applyAlignment="1">
      <alignment horizontal="center" vertical="top" wrapText="1"/>
    </xf>
    <xf numFmtId="0" fontId="1" fillId="0" borderId="5" xfId="0" applyNumberFormat="1" applyFont="1" applyFill="1" applyBorder="1" applyAlignment="1">
      <alignment horizontal="center" vertical="top" wrapText="1"/>
    </xf>
    <xf numFmtId="0" fontId="1" fillId="0" borderId="5" xfId="0" applyNumberFormat="1" applyFont="1" applyFill="1" applyBorder="1" applyAlignment="1">
      <alignment horizontal="left" vertical="top" wrapText="1"/>
    </xf>
    <xf numFmtId="0" fontId="5" fillId="0" borderId="5" xfId="0" applyNumberFormat="1" applyFont="1" applyFill="1" applyBorder="1" applyAlignment="1">
      <alignment horizontal="left" vertical="top" wrapText="1"/>
    </xf>
    <xf numFmtId="4" fontId="5" fillId="0" borderId="5" xfId="0" applyNumberFormat="1" applyFont="1" applyFill="1" applyBorder="1" applyAlignment="1">
      <alignment horizontal="center" vertical="top" wrapText="1"/>
    </xf>
    <xf numFmtId="4" fontId="6" fillId="0" borderId="7" xfId="1" applyNumberFormat="1" applyFont="1" applyFill="1" applyBorder="1" applyAlignment="1" applyProtection="1">
      <alignment horizontal="center" vertical="top" wrapText="1"/>
    </xf>
    <xf numFmtId="4" fontId="1" fillId="0" borderId="5" xfId="0" applyNumberFormat="1" applyFont="1" applyFill="1" applyBorder="1" applyAlignment="1">
      <alignment horizontal="center" vertical="top" wrapText="1"/>
    </xf>
    <xf numFmtId="4" fontId="3" fillId="0" borderId="7" xfId="1" applyNumberFormat="1" applyFont="1" applyFill="1" applyBorder="1" applyAlignment="1" applyProtection="1">
      <alignment horizontal="center" vertical="top" wrapText="1"/>
    </xf>
    <xf numFmtId="0" fontId="7" fillId="0" borderId="0" xfId="0" applyFont="1" applyFill="1"/>
    <xf numFmtId="4" fontId="1" fillId="0" borderId="8" xfId="0" applyNumberFormat="1" applyFont="1" applyFill="1" applyBorder="1" applyAlignment="1">
      <alignment horizontal="center" vertical="top" wrapText="1"/>
    </xf>
    <xf numFmtId="4" fontId="1" fillId="0" borderId="9" xfId="0" applyNumberFormat="1" applyFont="1" applyFill="1" applyBorder="1" applyAlignment="1">
      <alignment horizontal="center" vertical="top" wrapText="1"/>
    </xf>
    <xf numFmtId="4" fontId="1" fillId="0" borderId="10" xfId="0" applyNumberFormat="1" applyFont="1" applyFill="1" applyBorder="1" applyAlignment="1">
      <alignment horizontal="center" vertical="top" wrapText="1"/>
    </xf>
    <xf numFmtId="4" fontId="8" fillId="0" borderId="5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Q378"/>
  <sheetViews>
    <sheetView tabSelected="1" topLeftCell="C117" zoomScaleNormal="100" workbookViewId="0">
      <selection activeCell="B138" sqref="A138:XFD138"/>
    </sheetView>
  </sheetViews>
  <sheetFormatPr defaultRowHeight="15" x14ac:dyDescent="0.25"/>
  <cols>
    <col min="1" max="1" width="5.140625" style="3" customWidth="1"/>
    <col min="2" max="2" width="7.7109375" style="3" customWidth="1"/>
    <col min="3" max="3" width="44.7109375" style="3" customWidth="1"/>
    <col min="4" max="4" width="3.7109375" style="3" customWidth="1"/>
    <col min="5" max="5" width="15.42578125" style="3" customWidth="1"/>
    <col min="6" max="6" width="11" style="3" customWidth="1"/>
    <col min="7" max="7" width="4.42578125" style="3" customWidth="1"/>
    <col min="8" max="8" width="6.42578125" style="3" customWidth="1"/>
    <col min="9" max="9" width="9" style="3" customWidth="1"/>
    <col min="10" max="10" width="10.28515625" style="3" customWidth="1"/>
    <col min="11" max="11" width="2.42578125" style="3" customWidth="1"/>
    <col min="12" max="12" width="1.85546875" style="3" customWidth="1"/>
    <col min="13" max="13" width="10.85546875" style="3" customWidth="1"/>
    <col min="14" max="14" width="3.85546875" style="3" customWidth="1"/>
    <col min="15" max="15" width="8.85546875" style="3" customWidth="1"/>
    <col min="16" max="16" width="2.28515625" style="3" customWidth="1"/>
    <col min="17" max="17" width="4" style="3" customWidth="1"/>
    <col min="18" max="18" width="6.42578125" style="3" customWidth="1"/>
    <col min="19" max="19" width="2.42578125" style="3" customWidth="1"/>
    <col min="20" max="20" width="5.42578125" style="3" customWidth="1"/>
    <col min="21" max="21" width="4.85546875" style="3" customWidth="1"/>
    <col min="22" max="22" width="7" style="3" customWidth="1"/>
    <col min="23" max="24" width="2.85546875" style="3" customWidth="1"/>
    <col min="25" max="25" width="11.85546875" style="3" customWidth="1"/>
    <col min="26" max="26" width="0.85546875" style="3" customWidth="1"/>
    <col min="27" max="27" width="11.7109375" style="3" customWidth="1"/>
    <col min="28" max="28" width="1" style="3" customWidth="1"/>
    <col min="29" max="29" width="1.140625" style="3" customWidth="1"/>
    <col min="30" max="30" width="11.5703125" style="3" customWidth="1"/>
    <col min="31" max="31" width="1.140625" style="3" customWidth="1"/>
    <col min="32" max="33" width="2" style="3" customWidth="1"/>
    <col min="34" max="34" width="11.28515625" style="3" customWidth="1"/>
    <col min="35" max="35" width="1.42578125" style="3" customWidth="1"/>
    <col min="36" max="36" width="7.7109375" style="3" customWidth="1"/>
    <col min="37" max="37" width="7" style="3" customWidth="1"/>
    <col min="38" max="38" width="14" style="3" customWidth="1"/>
    <col min="39" max="39" width="0.7109375" style="3" customWidth="1"/>
    <col min="40" max="40" width="3.85546875" style="3" customWidth="1"/>
    <col min="41" max="41" width="10.85546875" style="3" customWidth="1"/>
    <col min="42" max="42" width="9.5703125" style="3" customWidth="1"/>
    <col min="43" max="43" width="5.140625" style="3" customWidth="1"/>
    <col min="44" max="16384" width="9.140625" style="3"/>
  </cols>
  <sheetData>
    <row r="1" spans="2:43" ht="15.75" hidden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2:43" ht="15.75" hidden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4" t="s">
        <v>0</v>
      </c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</row>
    <row r="3" spans="2:43" ht="15.75" hidden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4" t="s">
        <v>1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2:43" ht="15.75" hidden="1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5" t="s">
        <v>2</v>
      </c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2:43" ht="15.75" hidden="1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6"/>
      <c r="AF5" s="6"/>
      <c r="AG5" s="6"/>
      <c r="AH5" s="7" t="s">
        <v>3</v>
      </c>
      <c r="AI5" s="7"/>
      <c r="AJ5" s="7"/>
      <c r="AK5" s="7"/>
      <c r="AL5" s="7"/>
      <c r="AM5" s="7"/>
      <c r="AN5" s="7"/>
      <c r="AO5" s="7"/>
      <c r="AP5" s="7"/>
      <c r="AQ5" s="8"/>
    </row>
    <row r="6" spans="2:43" ht="15.75" hidden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5" t="s">
        <v>4</v>
      </c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</row>
    <row r="7" spans="2:43" ht="15.75" hidden="1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5" t="s">
        <v>5</v>
      </c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</row>
    <row r="8" spans="2:43" ht="15.75" hidden="1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5" t="s">
        <v>6</v>
      </c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</row>
    <row r="9" spans="2:43" ht="15.75" hidden="1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5" t="s">
        <v>7</v>
      </c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</row>
    <row r="10" spans="2:43" ht="15.75" hidden="1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2:43" ht="15.75" hidden="1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4" t="s">
        <v>0</v>
      </c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2:43" ht="15.75" hidden="1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4" t="s">
        <v>1</v>
      </c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2:43" ht="15.75" hidden="1" x14ac:dyDescent="0.25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5" t="s">
        <v>8</v>
      </c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</row>
    <row r="14" spans="2:43" ht="15.75" hidden="1" x14ac:dyDescent="0.25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6"/>
      <c r="AF14" s="6"/>
      <c r="AG14" s="6"/>
      <c r="AH14" s="7" t="s">
        <v>3</v>
      </c>
      <c r="AI14" s="7"/>
      <c r="AJ14" s="7"/>
      <c r="AK14" s="7"/>
      <c r="AL14" s="7"/>
      <c r="AM14" s="7"/>
      <c r="AN14" s="7"/>
      <c r="AO14" s="7"/>
      <c r="AP14" s="7"/>
      <c r="AQ14" s="8"/>
    </row>
    <row r="15" spans="2:43" ht="15.75" hidden="1" x14ac:dyDescent="0.25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5" t="s">
        <v>9</v>
      </c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</row>
    <row r="16" spans="2:43" ht="15.75" hidden="1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5" t="s">
        <v>10</v>
      </c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</row>
    <row r="17" spans="2:43" ht="15.75" hidden="1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5" t="s">
        <v>11</v>
      </c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</row>
    <row r="18" spans="2:43" ht="15.75" hidden="1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5" t="s">
        <v>7</v>
      </c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</row>
    <row r="19" spans="2:43" ht="15.75" hidden="1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</row>
    <row r="20" spans="2:43" ht="15.75" hidden="1" x14ac:dyDescent="0.25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3"/>
    </row>
    <row r="21" spans="2:43" ht="15.75" hidden="1" x14ac:dyDescent="0.25"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4" t="s">
        <v>12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</row>
    <row r="22" spans="2:43" ht="15.75" x14ac:dyDescent="0.25">
      <c r="B22" s="9" t="s">
        <v>261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</row>
    <row r="23" spans="2:43" ht="15.75" x14ac:dyDescent="0.25">
      <c r="B23" s="9" t="s">
        <v>13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</row>
    <row r="24" spans="2:43" ht="15.75" x14ac:dyDescent="0.25">
      <c r="B24" s="15" t="s">
        <v>14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</row>
    <row r="25" spans="2:43" ht="15.75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6"/>
    </row>
    <row r="26" spans="2:43" ht="15.75" x14ac:dyDescent="0.25">
      <c r="B26" s="11" t="s">
        <v>15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</row>
    <row r="27" spans="2:43" ht="15.75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</row>
    <row r="28" spans="2:43" ht="15.75" x14ac:dyDescent="0.25">
      <c r="B28" s="17" t="s">
        <v>16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 t="s">
        <v>17</v>
      </c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</row>
    <row r="29" spans="2:43" ht="15.75" x14ac:dyDescent="0.25">
      <c r="B29" s="17" t="s">
        <v>18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 t="s">
        <v>19</v>
      </c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</row>
    <row r="30" spans="2:43" ht="15.75" x14ac:dyDescent="0.25"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</row>
    <row r="31" spans="2:43" ht="15.75" x14ac:dyDescent="0.25">
      <c r="B31" s="17" t="s">
        <v>20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 t="s">
        <v>21</v>
      </c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</row>
    <row r="32" spans="2:43" ht="15.75" x14ac:dyDescent="0.25">
      <c r="B32" s="17" t="s">
        <v>22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 t="s">
        <v>23</v>
      </c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</row>
    <row r="33" spans="2:43" ht="15.75" x14ac:dyDescent="0.25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 t="s">
        <v>24</v>
      </c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</row>
    <row r="34" spans="2:43" ht="15.75" x14ac:dyDescent="0.25">
      <c r="B34" s="17" t="s">
        <v>25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 t="s">
        <v>26</v>
      </c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</row>
    <row r="35" spans="2:43" ht="15.75" x14ac:dyDescent="0.25">
      <c r="B35" s="17" t="s">
        <v>260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9">
        <f>AM137</f>
        <v>452989338.08100003</v>
      </c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</row>
    <row r="36" spans="2:43" ht="15.75" x14ac:dyDescent="0.25">
      <c r="B36" s="17" t="s">
        <v>27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 t="s">
        <v>28</v>
      </c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</row>
    <row r="37" spans="2:43" ht="15.75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0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</row>
    <row r="38" spans="2:43" ht="15.75" x14ac:dyDescent="0.25">
      <c r="B38" s="11" t="s">
        <v>29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</row>
    <row r="39" spans="2:43" ht="15.75" x14ac:dyDescent="0.25">
      <c r="B39" s="16"/>
      <c r="C39" s="1"/>
      <c r="D39" s="1"/>
      <c r="E39" s="1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</row>
    <row r="40" spans="2:43" ht="15.75" x14ac:dyDescent="0.25">
      <c r="B40" s="21" t="s">
        <v>30</v>
      </c>
      <c r="C40" s="21" t="s">
        <v>31</v>
      </c>
      <c r="D40" s="21"/>
      <c r="E40" s="21" t="s">
        <v>32</v>
      </c>
      <c r="F40" s="21" t="s">
        <v>33</v>
      </c>
      <c r="G40" s="21"/>
      <c r="H40" s="21" t="s">
        <v>34</v>
      </c>
      <c r="I40" s="21"/>
      <c r="J40" s="21" t="s">
        <v>35</v>
      </c>
      <c r="K40" s="21"/>
      <c r="L40" s="21"/>
      <c r="M40" s="21"/>
      <c r="N40" s="21" t="s">
        <v>36</v>
      </c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 t="s">
        <v>37</v>
      </c>
      <c r="AF40" s="21"/>
      <c r="AG40" s="21"/>
      <c r="AH40" s="21"/>
      <c r="AI40" s="21"/>
      <c r="AJ40" s="21"/>
      <c r="AK40" s="21" t="s">
        <v>38</v>
      </c>
      <c r="AL40" s="21"/>
      <c r="AM40" s="21"/>
      <c r="AN40" s="21"/>
      <c r="AO40" s="21" t="s">
        <v>39</v>
      </c>
      <c r="AP40" s="21"/>
      <c r="AQ40" s="21"/>
    </row>
    <row r="41" spans="2:43" ht="15.75" x14ac:dyDescent="0.25">
      <c r="B41" s="21"/>
      <c r="C41" s="21"/>
      <c r="D41" s="21"/>
      <c r="E41" s="21"/>
      <c r="F41" s="21"/>
      <c r="G41" s="21"/>
      <c r="H41" s="21"/>
      <c r="I41" s="21"/>
      <c r="J41" s="21" t="s">
        <v>40</v>
      </c>
      <c r="K41" s="21"/>
      <c r="L41" s="21" t="s">
        <v>41</v>
      </c>
      <c r="M41" s="21"/>
      <c r="N41" s="21">
        <v>2024</v>
      </c>
      <c r="O41" s="21"/>
      <c r="P41" s="21">
        <v>2025</v>
      </c>
      <c r="Q41" s="21"/>
      <c r="R41" s="21"/>
      <c r="S41" s="21">
        <v>2026</v>
      </c>
      <c r="T41" s="21"/>
      <c r="U41" s="21"/>
      <c r="V41" s="21">
        <v>2027</v>
      </c>
      <c r="W41" s="21"/>
      <c r="X41" s="21"/>
      <c r="Y41" s="21">
        <v>2028</v>
      </c>
      <c r="Z41" s="21"/>
      <c r="AA41" s="21">
        <v>2029</v>
      </c>
      <c r="AB41" s="21"/>
      <c r="AC41" s="21">
        <v>2030</v>
      </c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</row>
    <row r="42" spans="2:43" ht="15.75" x14ac:dyDescent="0.25">
      <c r="B42" s="22">
        <v>1</v>
      </c>
      <c r="C42" s="21">
        <v>2</v>
      </c>
      <c r="D42" s="21"/>
      <c r="E42" s="22">
        <v>3</v>
      </c>
      <c r="F42" s="21">
        <v>4</v>
      </c>
      <c r="G42" s="21"/>
      <c r="H42" s="21">
        <v>5</v>
      </c>
      <c r="I42" s="21"/>
      <c r="J42" s="21">
        <v>6</v>
      </c>
      <c r="K42" s="21"/>
      <c r="L42" s="21">
        <v>7</v>
      </c>
      <c r="M42" s="21"/>
      <c r="N42" s="21">
        <v>8</v>
      </c>
      <c r="O42" s="21"/>
      <c r="P42" s="21">
        <v>9</v>
      </c>
      <c r="Q42" s="21"/>
      <c r="R42" s="21"/>
      <c r="S42" s="21">
        <v>10</v>
      </c>
      <c r="T42" s="21"/>
      <c r="U42" s="21"/>
      <c r="V42" s="21">
        <v>11</v>
      </c>
      <c r="W42" s="21"/>
      <c r="X42" s="21"/>
      <c r="Y42" s="21">
        <v>12</v>
      </c>
      <c r="Z42" s="21"/>
      <c r="AA42" s="21">
        <v>13</v>
      </c>
      <c r="AB42" s="21"/>
      <c r="AC42" s="21">
        <v>14</v>
      </c>
      <c r="AD42" s="21"/>
      <c r="AE42" s="21">
        <v>15</v>
      </c>
      <c r="AF42" s="21"/>
      <c r="AG42" s="21"/>
      <c r="AH42" s="21"/>
      <c r="AI42" s="21"/>
      <c r="AJ42" s="21"/>
      <c r="AK42" s="21">
        <v>16</v>
      </c>
      <c r="AL42" s="21"/>
      <c r="AM42" s="21"/>
      <c r="AN42" s="21"/>
      <c r="AO42" s="21">
        <v>17</v>
      </c>
      <c r="AP42" s="21"/>
      <c r="AQ42" s="21"/>
    </row>
    <row r="43" spans="2:43" ht="15.75" x14ac:dyDescent="0.25">
      <c r="B43" s="21" t="s">
        <v>42</v>
      </c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</row>
    <row r="44" spans="2:43" ht="15.75" x14ac:dyDescent="0.25">
      <c r="B44" s="22" t="s">
        <v>43</v>
      </c>
      <c r="C44" s="17" t="s">
        <v>44</v>
      </c>
      <c r="D44" s="17"/>
      <c r="E44" s="22" t="s">
        <v>45</v>
      </c>
      <c r="F44" s="21" t="s">
        <v>46</v>
      </c>
      <c r="G44" s="21"/>
      <c r="H44" s="21" t="s">
        <v>47</v>
      </c>
      <c r="I44" s="21"/>
      <c r="J44" s="21" t="s">
        <v>48</v>
      </c>
      <c r="K44" s="21"/>
      <c r="L44" s="21">
        <v>2022</v>
      </c>
      <c r="M44" s="21"/>
      <c r="N44" s="21" t="s">
        <v>49</v>
      </c>
      <c r="O44" s="21"/>
      <c r="P44" s="21" t="s">
        <v>49</v>
      </c>
      <c r="Q44" s="21"/>
      <c r="R44" s="21"/>
      <c r="S44" s="21" t="s">
        <v>49</v>
      </c>
      <c r="T44" s="21"/>
      <c r="U44" s="21"/>
      <c r="V44" s="21" t="s">
        <v>50</v>
      </c>
      <c r="W44" s="21"/>
      <c r="X44" s="21"/>
      <c r="Y44" s="21" t="s">
        <v>50</v>
      </c>
      <c r="Z44" s="21"/>
      <c r="AA44" s="21" t="s">
        <v>50</v>
      </c>
      <c r="AB44" s="21"/>
      <c r="AC44" s="21" t="s">
        <v>51</v>
      </c>
      <c r="AD44" s="21"/>
      <c r="AE44" s="17" t="s">
        <v>52</v>
      </c>
      <c r="AF44" s="17"/>
      <c r="AG44" s="17"/>
      <c r="AH44" s="17"/>
      <c r="AI44" s="17"/>
      <c r="AJ44" s="17"/>
      <c r="AK44" s="17" t="s">
        <v>55</v>
      </c>
      <c r="AL44" s="17"/>
      <c r="AM44" s="17"/>
      <c r="AN44" s="17"/>
      <c r="AO44" s="17" t="s">
        <v>56</v>
      </c>
      <c r="AP44" s="17"/>
      <c r="AQ44" s="17"/>
    </row>
    <row r="45" spans="2:43" ht="15.75" x14ac:dyDescent="0.25">
      <c r="B45" s="22" t="s">
        <v>53</v>
      </c>
      <c r="C45" s="17" t="s">
        <v>54</v>
      </c>
      <c r="D45" s="17"/>
      <c r="E45" s="22" t="s">
        <v>45</v>
      </c>
      <c r="F45" s="21" t="s">
        <v>46</v>
      </c>
      <c r="G45" s="21"/>
      <c r="H45" s="21" t="s">
        <v>47</v>
      </c>
      <c r="I45" s="21"/>
      <c r="J45" s="21" t="s">
        <v>57</v>
      </c>
      <c r="K45" s="21"/>
      <c r="L45" s="21">
        <v>2022</v>
      </c>
      <c r="M45" s="21"/>
      <c r="N45" s="21" t="s">
        <v>57</v>
      </c>
      <c r="O45" s="21"/>
      <c r="P45" s="21" t="s">
        <v>57</v>
      </c>
      <c r="Q45" s="21"/>
      <c r="R45" s="21"/>
      <c r="S45" s="21" t="s">
        <v>57</v>
      </c>
      <c r="T45" s="21"/>
      <c r="U45" s="21"/>
      <c r="V45" s="21" t="s">
        <v>57</v>
      </c>
      <c r="W45" s="21"/>
      <c r="X45" s="21"/>
      <c r="Y45" s="21" t="s">
        <v>57</v>
      </c>
      <c r="Z45" s="21"/>
      <c r="AA45" s="21" t="s">
        <v>57</v>
      </c>
      <c r="AB45" s="21"/>
      <c r="AC45" s="21" t="s">
        <v>57</v>
      </c>
      <c r="AD45" s="21"/>
      <c r="AE45" s="17" t="s">
        <v>58</v>
      </c>
      <c r="AF45" s="17"/>
      <c r="AG45" s="17"/>
      <c r="AH45" s="17"/>
      <c r="AI45" s="17"/>
      <c r="AJ45" s="17"/>
      <c r="AK45" s="17" t="s">
        <v>55</v>
      </c>
      <c r="AL45" s="17"/>
      <c r="AM45" s="17"/>
      <c r="AN45" s="17"/>
      <c r="AO45" s="17" t="s">
        <v>56</v>
      </c>
      <c r="AP45" s="17"/>
      <c r="AQ45" s="17"/>
    </row>
    <row r="46" spans="2:43" ht="15.75" x14ac:dyDescent="0.25">
      <c r="B46" s="22" t="s">
        <v>59</v>
      </c>
      <c r="C46" s="17" t="s">
        <v>60</v>
      </c>
      <c r="D46" s="17"/>
      <c r="E46" s="22" t="s">
        <v>45</v>
      </c>
      <c r="F46" s="21" t="s">
        <v>46</v>
      </c>
      <c r="G46" s="21"/>
      <c r="H46" s="21" t="s">
        <v>47</v>
      </c>
      <c r="I46" s="21"/>
      <c r="J46" s="21" t="s">
        <v>61</v>
      </c>
      <c r="K46" s="21"/>
      <c r="L46" s="21">
        <v>2022</v>
      </c>
      <c r="M46" s="21"/>
      <c r="N46" s="21" t="s">
        <v>62</v>
      </c>
      <c r="O46" s="21"/>
      <c r="P46" s="21" t="s">
        <v>62</v>
      </c>
      <c r="Q46" s="21"/>
      <c r="R46" s="21"/>
      <c r="S46" s="21" t="s">
        <v>63</v>
      </c>
      <c r="T46" s="21"/>
      <c r="U46" s="21"/>
      <c r="V46" s="21" t="s">
        <v>63</v>
      </c>
      <c r="W46" s="21"/>
      <c r="X46" s="21"/>
      <c r="Y46" s="21" t="s">
        <v>64</v>
      </c>
      <c r="Z46" s="21"/>
      <c r="AA46" s="21" t="s">
        <v>64</v>
      </c>
      <c r="AB46" s="21"/>
      <c r="AC46" s="21" t="s">
        <v>65</v>
      </c>
      <c r="AD46" s="21"/>
      <c r="AE46" s="17" t="s">
        <v>66</v>
      </c>
      <c r="AF46" s="17"/>
      <c r="AG46" s="17"/>
      <c r="AH46" s="17"/>
      <c r="AI46" s="17"/>
      <c r="AJ46" s="17"/>
      <c r="AK46" s="17" t="s">
        <v>55</v>
      </c>
      <c r="AL46" s="17"/>
      <c r="AM46" s="17"/>
      <c r="AN46" s="17"/>
      <c r="AO46" s="17" t="s">
        <v>56</v>
      </c>
      <c r="AP46" s="17"/>
      <c r="AQ46" s="17"/>
    </row>
    <row r="47" spans="2:43" ht="15.75" x14ac:dyDescent="0.25">
      <c r="B47" s="22" t="s">
        <v>67</v>
      </c>
      <c r="C47" s="17" t="s">
        <v>68</v>
      </c>
      <c r="D47" s="17"/>
      <c r="E47" s="22" t="s">
        <v>45</v>
      </c>
      <c r="F47" s="21" t="s">
        <v>46</v>
      </c>
      <c r="G47" s="21"/>
      <c r="H47" s="21" t="s">
        <v>47</v>
      </c>
      <c r="I47" s="21"/>
      <c r="J47" s="21" t="s">
        <v>69</v>
      </c>
      <c r="K47" s="21"/>
      <c r="L47" s="21">
        <v>2022</v>
      </c>
      <c r="M47" s="21"/>
      <c r="N47" s="21" t="s">
        <v>69</v>
      </c>
      <c r="O47" s="21"/>
      <c r="P47" s="21" t="s">
        <v>69</v>
      </c>
      <c r="Q47" s="21"/>
      <c r="R47" s="21"/>
      <c r="S47" s="21" t="s">
        <v>70</v>
      </c>
      <c r="T47" s="21"/>
      <c r="U47" s="21"/>
      <c r="V47" s="21" t="s">
        <v>70</v>
      </c>
      <c r="W47" s="21"/>
      <c r="X47" s="21"/>
      <c r="Y47" s="21" t="s">
        <v>70</v>
      </c>
      <c r="Z47" s="21"/>
      <c r="AA47" s="21" t="s">
        <v>70</v>
      </c>
      <c r="AB47" s="21"/>
      <c r="AC47" s="21" t="s">
        <v>57</v>
      </c>
      <c r="AD47" s="21"/>
      <c r="AE47" s="17" t="s">
        <v>52</v>
      </c>
      <c r="AF47" s="17"/>
      <c r="AG47" s="17"/>
      <c r="AH47" s="17"/>
      <c r="AI47" s="17"/>
      <c r="AJ47" s="17"/>
      <c r="AK47" s="17" t="s">
        <v>55</v>
      </c>
      <c r="AL47" s="17"/>
      <c r="AM47" s="17"/>
      <c r="AN47" s="17"/>
      <c r="AO47" s="17" t="s">
        <v>56</v>
      </c>
      <c r="AP47" s="17"/>
      <c r="AQ47" s="17"/>
    </row>
    <row r="48" spans="2:43" ht="15.75" x14ac:dyDescent="0.25">
      <c r="B48" s="22" t="s">
        <v>71</v>
      </c>
      <c r="C48" s="17" t="s">
        <v>72</v>
      </c>
      <c r="D48" s="17"/>
      <c r="E48" s="22" t="s">
        <v>45</v>
      </c>
      <c r="F48" s="21" t="s">
        <v>46</v>
      </c>
      <c r="G48" s="21"/>
      <c r="H48" s="21" t="s">
        <v>73</v>
      </c>
      <c r="I48" s="21"/>
      <c r="J48" s="21" t="s">
        <v>74</v>
      </c>
      <c r="K48" s="21"/>
      <c r="L48" s="21">
        <v>2024</v>
      </c>
      <c r="M48" s="21"/>
      <c r="N48" s="21" t="s">
        <v>75</v>
      </c>
      <c r="O48" s="21"/>
      <c r="P48" s="21" t="s">
        <v>76</v>
      </c>
      <c r="Q48" s="21"/>
      <c r="R48" s="21"/>
      <c r="S48" s="21" t="s">
        <v>77</v>
      </c>
      <c r="T48" s="21"/>
      <c r="U48" s="21"/>
      <c r="V48" s="21" t="s">
        <v>78</v>
      </c>
      <c r="W48" s="21"/>
      <c r="X48" s="21"/>
      <c r="Y48" s="21" t="s">
        <v>79</v>
      </c>
      <c r="Z48" s="21"/>
      <c r="AA48" s="21" t="s">
        <v>79</v>
      </c>
      <c r="AB48" s="21"/>
      <c r="AC48" s="21" t="s">
        <v>79</v>
      </c>
      <c r="AD48" s="21"/>
      <c r="AE48" s="17" t="s">
        <v>66</v>
      </c>
      <c r="AF48" s="17"/>
      <c r="AG48" s="17"/>
      <c r="AH48" s="17"/>
      <c r="AI48" s="17"/>
      <c r="AJ48" s="17"/>
      <c r="AK48" s="17" t="s">
        <v>55</v>
      </c>
      <c r="AL48" s="17"/>
      <c r="AM48" s="17"/>
      <c r="AN48" s="17"/>
      <c r="AO48" s="17" t="s">
        <v>56</v>
      </c>
      <c r="AP48" s="17"/>
      <c r="AQ48" s="17"/>
    </row>
    <row r="49" spans="2:43" ht="15.75" x14ac:dyDescent="0.25">
      <c r="B49" s="21" t="s">
        <v>80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</row>
    <row r="50" spans="2:43" ht="15.75" x14ac:dyDescent="0.25">
      <c r="B50" s="22" t="s">
        <v>43</v>
      </c>
      <c r="C50" s="17" t="s">
        <v>81</v>
      </c>
      <c r="D50" s="17"/>
      <c r="E50" s="22" t="s">
        <v>45</v>
      </c>
      <c r="F50" s="21" t="s">
        <v>46</v>
      </c>
      <c r="G50" s="21"/>
      <c r="H50" s="21" t="s">
        <v>47</v>
      </c>
      <c r="I50" s="21"/>
      <c r="J50" s="21" t="s">
        <v>82</v>
      </c>
      <c r="K50" s="21"/>
      <c r="L50" s="21">
        <v>2022</v>
      </c>
      <c r="M50" s="21"/>
      <c r="N50" s="21" t="s">
        <v>83</v>
      </c>
      <c r="O50" s="21"/>
      <c r="P50" s="21" t="s">
        <v>83</v>
      </c>
      <c r="Q50" s="21"/>
      <c r="R50" s="21"/>
      <c r="S50" s="21" t="s">
        <v>84</v>
      </c>
      <c r="T50" s="21"/>
      <c r="U50" s="21"/>
      <c r="V50" s="21" t="s">
        <v>85</v>
      </c>
      <c r="W50" s="21"/>
      <c r="X50" s="21"/>
      <c r="Y50" s="21" t="s">
        <v>86</v>
      </c>
      <c r="Z50" s="21"/>
      <c r="AA50" s="21" t="s">
        <v>87</v>
      </c>
      <c r="AB50" s="21"/>
      <c r="AC50" s="21" t="s">
        <v>88</v>
      </c>
      <c r="AD50" s="21"/>
      <c r="AE50" s="17" t="s">
        <v>89</v>
      </c>
      <c r="AF50" s="17"/>
      <c r="AG50" s="17"/>
      <c r="AH50" s="17"/>
      <c r="AI50" s="17"/>
      <c r="AJ50" s="17"/>
      <c r="AK50" s="17" t="s">
        <v>55</v>
      </c>
      <c r="AL50" s="17"/>
      <c r="AM50" s="17"/>
      <c r="AN50" s="17"/>
      <c r="AO50" s="17" t="s">
        <v>91</v>
      </c>
      <c r="AP50" s="17"/>
      <c r="AQ50" s="17"/>
    </row>
    <row r="51" spans="2:43" ht="15.75" x14ac:dyDescent="0.25">
      <c r="B51" s="22" t="s">
        <v>53</v>
      </c>
      <c r="C51" s="17" t="s">
        <v>90</v>
      </c>
      <c r="D51" s="17"/>
      <c r="E51" s="22" t="s">
        <v>45</v>
      </c>
      <c r="F51" s="21" t="s">
        <v>46</v>
      </c>
      <c r="G51" s="21"/>
      <c r="H51" s="21" t="s">
        <v>47</v>
      </c>
      <c r="I51" s="21"/>
      <c r="J51" s="21" t="s">
        <v>57</v>
      </c>
      <c r="K51" s="21"/>
      <c r="L51" s="21">
        <v>2022</v>
      </c>
      <c r="M51" s="21"/>
      <c r="N51" s="21" t="s">
        <v>57</v>
      </c>
      <c r="O51" s="21"/>
      <c r="P51" s="21" t="s">
        <v>57</v>
      </c>
      <c r="Q51" s="21"/>
      <c r="R51" s="21"/>
      <c r="S51" s="21" t="s">
        <v>57</v>
      </c>
      <c r="T51" s="21"/>
      <c r="U51" s="21"/>
      <c r="V51" s="21" t="s">
        <v>57</v>
      </c>
      <c r="W51" s="21"/>
      <c r="X51" s="21"/>
      <c r="Y51" s="21" t="s">
        <v>57</v>
      </c>
      <c r="Z51" s="21"/>
      <c r="AA51" s="21" t="s">
        <v>57</v>
      </c>
      <c r="AB51" s="21"/>
      <c r="AC51" s="21" t="s">
        <v>57</v>
      </c>
      <c r="AD51" s="21"/>
      <c r="AE51" s="17" t="s">
        <v>66</v>
      </c>
      <c r="AF51" s="17"/>
      <c r="AG51" s="17"/>
      <c r="AH51" s="17"/>
      <c r="AI51" s="17"/>
      <c r="AJ51" s="17"/>
      <c r="AK51" s="17" t="s">
        <v>55</v>
      </c>
      <c r="AL51" s="17"/>
      <c r="AM51" s="17"/>
      <c r="AN51" s="17"/>
      <c r="AO51" s="17" t="s">
        <v>91</v>
      </c>
      <c r="AP51" s="17"/>
      <c r="AQ51" s="17"/>
    </row>
    <row r="52" spans="2:43" ht="15.75" x14ac:dyDescent="0.25">
      <c r="B52" s="22" t="s">
        <v>59</v>
      </c>
      <c r="C52" s="17" t="s">
        <v>92</v>
      </c>
      <c r="D52" s="17"/>
      <c r="E52" s="22" t="s">
        <v>45</v>
      </c>
      <c r="F52" s="21" t="s">
        <v>46</v>
      </c>
      <c r="G52" s="21"/>
      <c r="H52" s="21" t="s">
        <v>47</v>
      </c>
      <c r="I52" s="21"/>
      <c r="J52" s="21" t="s">
        <v>57</v>
      </c>
      <c r="K52" s="21"/>
      <c r="L52" s="21">
        <v>2022</v>
      </c>
      <c r="M52" s="21"/>
      <c r="N52" s="21" t="s">
        <v>57</v>
      </c>
      <c r="O52" s="21"/>
      <c r="P52" s="21" t="s">
        <v>57</v>
      </c>
      <c r="Q52" s="21"/>
      <c r="R52" s="21"/>
      <c r="S52" s="21" t="s">
        <v>57</v>
      </c>
      <c r="T52" s="21"/>
      <c r="U52" s="21"/>
      <c r="V52" s="21" t="s">
        <v>57</v>
      </c>
      <c r="W52" s="21"/>
      <c r="X52" s="21"/>
      <c r="Y52" s="21" t="s">
        <v>57</v>
      </c>
      <c r="Z52" s="21"/>
      <c r="AA52" s="21" t="s">
        <v>57</v>
      </c>
      <c r="AB52" s="21"/>
      <c r="AC52" s="21" t="s">
        <v>57</v>
      </c>
      <c r="AD52" s="21"/>
      <c r="AE52" s="17" t="s">
        <v>66</v>
      </c>
      <c r="AF52" s="17"/>
      <c r="AG52" s="17"/>
      <c r="AH52" s="17"/>
      <c r="AI52" s="17"/>
      <c r="AJ52" s="17"/>
      <c r="AK52" s="17" t="s">
        <v>55</v>
      </c>
      <c r="AL52" s="17"/>
      <c r="AM52" s="17"/>
      <c r="AN52" s="17"/>
      <c r="AO52" s="17" t="s">
        <v>95</v>
      </c>
      <c r="AP52" s="17"/>
      <c r="AQ52" s="17"/>
    </row>
    <row r="53" spans="2:43" ht="15.75" x14ac:dyDescent="0.25">
      <c r="B53" s="22" t="s">
        <v>67</v>
      </c>
      <c r="C53" s="17" t="s">
        <v>93</v>
      </c>
      <c r="D53" s="17"/>
      <c r="E53" s="22" t="s">
        <v>94</v>
      </c>
      <c r="F53" s="21" t="s">
        <v>46</v>
      </c>
      <c r="G53" s="21"/>
      <c r="H53" s="21" t="s">
        <v>47</v>
      </c>
      <c r="I53" s="21"/>
      <c r="J53" s="21" t="s">
        <v>96</v>
      </c>
      <c r="K53" s="21"/>
      <c r="L53" s="21">
        <v>2021</v>
      </c>
      <c r="M53" s="21"/>
      <c r="N53" s="21" t="s">
        <v>97</v>
      </c>
      <c r="O53" s="21"/>
      <c r="P53" s="21" t="s">
        <v>98</v>
      </c>
      <c r="Q53" s="21"/>
      <c r="R53" s="21"/>
      <c r="S53" s="21" t="s">
        <v>99</v>
      </c>
      <c r="T53" s="21"/>
      <c r="U53" s="21"/>
      <c r="V53" s="21" t="s">
        <v>100</v>
      </c>
      <c r="W53" s="21"/>
      <c r="X53" s="21"/>
      <c r="Y53" s="21" t="s">
        <v>101</v>
      </c>
      <c r="Z53" s="21"/>
      <c r="AA53" s="21" t="s">
        <v>102</v>
      </c>
      <c r="AB53" s="21"/>
      <c r="AC53" s="21" t="s">
        <v>103</v>
      </c>
      <c r="AD53" s="21"/>
      <c r="AE53" s="17" t="s">
        <v>104</v>
      </c>
      <c r="AF53" s="17"/>
      <c r="AG53" s="17"/>
      <c r="AH53" s="17"/>
      <c r="AI53" s="17"/>
      <c r="AJ53" s="17"/>
      <c r="AK53" s="17" t="s">
        <v>55</v>
      </c>
      <c r="AL53" s="17"/>
      <c r="AM53" s="17"/>
      <c r="AN53" s="17"/>
      <c r="AO53" s="17" t="s">
        <v>105</v>
      </c>
      <c r="AP53" s="17"/>
      <c r="AQ53" s="17"/>
    </row>
    <row r="54" spans="2:43" ht="15.75" x14ac:dyDescent="0.25">
      <c r="B54" s="16"/>
      <c r="C54" s="1"/>
      <c r="D54" s="1"/>
      <c r="E54" s="16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</row>
    <row r="55" spans="2:43" ht="15.75" x14ac:dyDescent="0.25">
      <c r="B55" s="11" t="s">
        <v>262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</row>
    <row r="56" spans="2:43" ht="15.75" x14ac:dyDescent="0.25">
      <c r="B56" s="16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</row>
    <row r="57" spans="2:43" ht="15.75" x14ac:dyDescent="0.25">
      <c r="B57" s="21" t="s">
        <v>30</v>
      </c>
      <c r="C57" s="21" t="s">
        <v>106</v>
      </c>
      <c r="D57" s="21"/>
      <c r="E57" s="21" t="s">
        <v>32</v>
      </c>
      <c r="F57" s="21"/>
      <c r="G57" s="21"/>
      <c r="H57" s="21" t="s">
        <v>34</v>
      </c>
      <c r="I57" s="21"/>
      <c r="J57" s="21"/>
      <c r="K57" s="21"/>
      <c r="L57" s="21"/>
      <c r="M57" s="21" t="s">
        <v>107</v>
      </c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 t="s">
        <v>263</v>
      </c>
      <c r="AQ57" s="21"/>
    </row>
    <row r="58" spans="2:43" ht="15.75" x14ac:dyDescent="0.25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 t="s">
        <v>108</v>
      </c>
      <c r="N58" s="21"/>
      <c r="O58" s="21" t="s">
        <v>109</v>
      </c>
      <c r="P58" s="21"/>
      <c r="Q58" s="21"/>
      <c r="R58" s="21" t="s">
        <v>110</v>
      </c>
      <c r="S58" s="21"/>
      <c r="T58" s="21"/>
      <c r="U58" s="21" t="s">
        <v>111</v>
      </c>
      <c r="V58" s="21"/>
      <c r="W58" s="21"/>
      <c r="X58" s="21" t="s">
        <v>112</v>
      </c>
      <c r="Y58" s="21"/>
      <c r="Z58" s="21" t="s">
        <v>113</v>
      </c>
      <c r="AA58" s="21"/>
      <c r="AB58" s="21"/>
      <c r="AC58" s="21"/>
      <c r="AD58" s="21" t="s">
        <v>114</v>
      </c>
      <c r="AE58" s="21"/>
      <c r="AF58" s="21"/>
      <c r="AG58" s="21" t="s">
        <v>115</v>
      </c>
      <c r="AH58" s="21"/>
      <c r="AI58" s="21"/>
      <c r="AJ58" s="21" t="s">
        <v>116</v>
      </c>
      <c r="AK58" s="21"/>
      <c r="AL58" s="21" t="s">
        <v>117</v>
      </c>
      <c r="AM58" s="21"/>
      <c r="AN58" s="21" t="s">
        <v>118</v>
      </c>
      <c r="AO58" s="21"/>
      <c r="AP58" s="21"/>
      <c r="AQ58" s="21"/>
    </row>
    <row r="59" spans="2:43" ht="15.75" x14ac:dyDescent="0.25">
      <c r="B59" s="22">
        <v>1</v>
      </c>
      <c r="C59" s="21">
        <v>2</v>
      </c>
      <c r="D59" s="21"/>
      <c r="E59" s="21">
        <v>3</v>
      </c>
      <c r="F59" s="21"/>
      <c r="G59" s="21"/>
      <c r="H59" s="21">
        <v>4</v>
      </c>
      <c r="I59" s="21"/>
      <c r="J59" s="21"/>
      <c r="K59" s="21"/>
      <c r="L59" s="21"/>
      <c r="M59" s="21">
        <v>5</v>
      </c>
      <c r="N59" s="21"/>
      <c r="O59" s="21">
        <v>6</v>
      </c>
      <c r="P59" s="21"/>
      <c r="Q59" s="21"/>
      <c r="R59" s="21">
        <v>7</v>
      </c>
      <c r="S59" s="21"/>
      <c r="T59" s="21"/>
      <c r="U59" s="21">
        <v>8</v>
      </c>
      <c r="V59" s="21"/>
      <c r="W59" s="21"/>
      <c r="X59" s="21">
        <v>9</v>
      </c>
      <c r="Y59" s="21"/>
      <c r="Z59" s="21">
        <v>10</v>
      </c>
      <c r="AA59" s="21"/>
      <c r="AB59" s="21"/>
      <c r="AC59" s="21"/>
      <c r="AD59" s="21">
        <v>11</v>
      </c>
      <c r="AE59" s="21"/>
      <c r="AF59" s="21"/>
      <c r="AG59" s="21">
        <v>12</v>
      </c>
      <c r="AH59" s="21"/>
      <c r="AI59" s="21"/>
      <c r="AJ59" s="21">
        <v>13</v>
      </c>
      <c r="AK59" s="21"/>
      <c r="AL59" s="21">
        <v>14</v>
      </c>
      <c r="AM59" s="21"/>
      <c r="AN59" s="21">
        <v>15</v>
      </c>
      <c r="AO59" s="21"/>
      <c r="AP59" s="21">
        <v>16</v>
      </c>
      <c r="AQ59" s="21"/>
    </row>
    <row r="60" spans="2:43" ht="15.75" x14ac:dyDescent="0.25">
      <c r="B60" s="22" t="s">
        <v>43</v>
      </c>
      <c r="C60" s="17" t="s">
        <v>42</v>
      </c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</row>
    <row r="61" spans="2:43" ht="15.75" x14ac:dyDescent="0.25">
      <c r="B61" s="22" t="s">
        <v>119</v>
      </c>
      <c r="C61" s="17" t="s">
        <v>44</v>
      </c>
      <c r="D61" s="17"/>
      <c r="E61" s="21" t="s">
        <v>45</v>
      </c>
      <c r="F61" s="21"/>
      <c r="G61" s="21"/>
      <c r="H61" s="21" t="s">
        <v>47</v>
      </c>
      <c r="I61" s="21"/>
      <c r="J61" s="21"/>
      <c r="K61" s="21"/>
      <c r="L61" s="21"/>
      <c r="M61" s="21" t="s">
        <v>120</v>
      </c>
      <c r="N61" s="21"/>
      <c r="O61" s="21" t="s">
        <v>120</v>
      </c>
      <c r="P61" s="21"/>
      <c r="Q61" s="21"/>
      <c r="R61" s="21" t="s">
        <v>120</v>
      </c>
      <c r="S61" s="21"/>
      <c r="T61" s="21"/>
      <c r="U61" s="21" t="s">
        <v>120</v>
      </c>
      <c r="V61" s="21"/>
      <c r="W61" s="21"/>
      <c r="X61" s="21" t="s">
        <v>120</v>
      </c>
      <c r="Y61" s="21"/>
      <c r="Z61" s="21" t="s">
        <v>120</v>
      </c>
      <c r="AA61" s="21"/>
      <c r="AB61" s="21"/>
      <c r="AC61" s="21"/>
      <c r="AD61" s="21" t="s">
        <v>120</v>
      </c>
      <c r="AE61" s="21"/>
      <c r="AF61" s="21"/>
      <c r="AG61" s="21" t="s">
        <v>120</v>
      </c>
      <c r="AH61" s="21"/>
      <c r="AI61" s="21"/>
      <c r="AJ61" s="21" t="s">
        <v>120</v>
      </c>
      <c r="AK61" s="21"/>
      <c r="AL61" s="21" t="s">
        <v>120</v>
      </c>
      <c r="AM61" s="21"/>
      <c r="AN61" s="21" t="s">
        <v>120</v>
      </c>
      <c r="AO61" s="21"/>
      <c r="AP61" s="21" t="str">
        <f>V44</f>
        <v>99,3</v>
      </c>
      <c r="AQ61" s="21"/>
    </row>
    <row r="62" spans="2:43" ht="15.75" x14ac:dyDescent="0.25">
      <c r="B62" s="22" t="s">
        <v>121</v>
      </c>
      <c r="C62" s="17" t="s">
        <v>54</v>
      </c>
      <c r="D62" s="17"/>
      <c r="E62" s="21" t="s">
        <v>45</v>
      </c>
      <c r="F62" s="21"/>
      <c r="G62" s="21"/>
      <c r="H62" s="21" t="s">
        <v>47</v>
      </c>
      <c r="I62" s="21"/>
      <c r="J62" s="21"/>
      <c r="K62" s="21"/>
      <c r="L62" s="21"/>
      <c r="M62" s="21" t="s">
        <v>120</v>
      </c>
      <c r="N62" s="21"/>
      <c r="O62" s="21" t="s">
        <v>120</v>
      </c>
      <c r="P62" s="21"/>
      <c r="Q62" s="21"/>
      <c r="R62" s="21" t="s">
        <v>120</v>
      </c>
      <c r="S62" s="21"/>
      <c r="T62" s="21"/>
      <c r="U62" s="21" t="s">
        <v>120</v>
      </c>
      <c r="V62" s="21"/>
      <c r="W62" s="21"/>
      <c r="X62" s="21" t="s">
        <v>120</v>
      </c>
      <c r="Y62" s="21"/>
      <c r="Z62" s="21" t="s">
        <v>120</v>
      </c>
      <c r="AA62" s="21"/>
      <c r="AB62" s="21"/>
      <c r="AC62" s="21"/>
      <c r="AD62" s="21" t="s">
        <v>120</v>
      </c>
      <c r="AE62" s="21"/>
      <c r="AF62" s="21"/>
      <c r="AG62" s="21" t="s">
        <v>120</v>
      </c>
      <c r="AH62" s="21"/>
      <c r="AI62" s="21"/>
      <c r="AJ62" s="21" t="s">
        <v>120</v>
      </c>
      <c r="AK62" s="21"/>
      <c r="AL62" s="21" t="s">
        <v>120</v>
      </c>
      <c r="AM62" s="21"/>
      <c r="AN62" s="21" t="s">
        <v>120</v>
      </c>
      <c r="AO62" s="21"/>
      <c r="AP62" s="21" t="str">
        <f>V45</f>
        <v>100</v>
      </c>
      <c r="AQ62" s="21"/>
    </row>
    <row r="63" spans="2:43" ht="15.75" x14ac:dyDescent="0.25">
      <c r="B63" s="22" t="s">
        <v>122</v>
      </c>
      <c r="C63" s="17" t="s">
        <v>60</v>
      </c>
      <c r="D63" s="17"/>
      <c r="E63" s="21" t="s">
        <v>45</v>
      </c>
      <c r="F63" s="21"/>
      <c r="G63" s="21"/>
      <c r="H63" s="21" t="s">
        <v>47</v>
      </c>
      <c r="I63" s="21"/>
      <c r="J63" s="21"/>
      <c r="K63" s="21"/>
      <c r="L63" s="21"/>
      <c r="M63" s="21" t="s">
        <v>120</v>
      </c>
      <c r="N63" s="21"/>
      <c r="O63" s="21" t="s">
        <v>120</v>
      </c>
      <c r="P63" s="21"/>
      <c r="Q63" s="21"/>
      <c r="R63" s="21" t="s">
        <v>120</v>
      </c>
      <c r="S63" s="21"/>
      <c r="T63" s="21"/>
      <c r="U63" s="21" t="s">
        <v>120</v>
      </c>
      <c r="V63" s="21"/>
      <c r="W63" s="21"/>
      <c r="X63" s="21" t="s">
        <v>120</v>
      </c>
      <c r="Y63" s="21"/>
      <c r="Z63" s="21" t="s">
        <v>120</v>
      </c>
      <c r="AA63" s="21"/>
      <c r="AB63" s="21"/>
      <c r="AC63" s="21"/>
      <c r="AD63" s="21" t="s">
        <v>120</v>
      </c>
      <c r="AE63" s="21"/>
      <c r="AF63" s="21"/>
      <c r="AG63" s="21" t="s">
        <v>120</v>
      </c>
      <c r="AH63" s="21"/>
      <c r="AI63" s="21"/>
      <c r="AJ63" s="21" t="s">
        <v>120</v>
      </c>
      <c r="AK63" s="21"/>
      <c r="AL63" s="21" t="s">
        <v>120</v>
      </c>
      <c r="AM63" s="21"/>
      <c r="AN63" s="21" t="s">
        <v>120</v>
      </c>
      <c r="AO63" s="21"/>
      <c r="AP63" s="21" t="str">
        <f t="shared" ref="AP63:AP65" si="0">V46</f>
        <v>13</v>
      </c>
      <c r="AQ63" s="21"/>
    </row>
    <row r="64" spans="2:43" ht="15.75" x14ac:dyDescent="0.25">
      <c r="B64" s="22" t="s">
        <v>123</v>
      </c>
      <c r="C64" s="17" t="s">
        <v>68</v>
      </c>
      <c r="D64" s="17"/>
      <c r="E64" s="21" t="s">
        <v>45</v>
      </c>
      <c r="F64" s="21"/>
      <c r="G64" s="21"/>
      <c r="H64" s="21" t="s">
        <v>47</v>
      </c>
      <c r="I64" s="21"/>
      <c r="J64" s="21"/>
      <c r="K64" s="21"/>
      <c r="L64" s="21"/>
      <c r="M64" s="21" t="s">
        <v>120</v>
      </c>
      <c r="N64" s="21"/>
      <c r="O64" s="21" t="s">
        <v>120</v>
      </c>
      <c r="P64" s="21"/>
      <c r="Q64" s="21"/>
      <c r="R64" s="21" t="s">
        <v>120</v>
      </c>
      <c r="S64" s="21"/>
      <c r="T64" s="21"/>
      <c r="U64" s="21" t="s">
        <v>120</v>
      </c>
      <c r="V64" s="21"/>
      <c r="W64" s="21"/>
      <c r="X64" s="21" t="s">
        <v>120</v>
      </c>
      <c r="Y64" s="21"/>
      <c r="Z64" s="21" t="s">
        <v>120</v>
      </c>
      <c r="AA64" s="21"/>
      <c r="AB64" s="21"/>
      <c r="AC64" s="21"/>
      <c r="AD64" s="21" t="s">
        <v>120</v>
      </c>
      <c r="AE64" s="21"/>
      <c r="AF64" s="21"/>
      <c r="AG64" s="21" t="s">
        <v>120</v>
      </c>
      <c r="AH64" s="21"/>
      <c r="AI64" s="21"/>
      <c r="AJ64" s="21" t="s">
        <v>120</v>
      </c>
      <c r="AK64" s="21"/>
      <c r="AL64" s="21" t="s">
        <v>120</v>
      </c>
      <c r="AM64" s="21"/>
      <c r="AN64" s="21" t="s">
        <v>120</v>
      </c>
      <c r="AO64" s="21"/>
      <c r="AP64" s="21" t="str">
        <f t="shared" si="0"/>
        <v>99,9</v>
      </c>
      <c r="AQ64" s="21"/>
    </row>
    <row r="65" spans="2:43" ht="15.75" x14ac:dyDescent="0.25">
      <c r="B65" s="22" t="s">
        <v>124</v>
      </c>
      <c r="C65" s="17" t="s">
        <v>72</v>
      </c>
      <c r="D65" s="17"/>
      <c r="E65" s="21" t="s">
        <v>45</v>
      </c>
      <c r="F65" s="21"/>
      <c r="G65" s="21"/>
      <c r="H65" s="21" t="s">
        <v>73</v>
      </c>
      <c r="I65" s="21"/>
      <c r="J65" s="21"/>
      <c r="K65" s="21"/>
      <c r="L65" s="21"/>
      <c r="M65" s="21" t="s">
        <v>120</v>
      </c>
      <c r="N65" s="21"/>
      <c r="O65" s="21" t="s">
        <v>120</v>
      </c>
      <c r="P65" s="21"/>
      <c r="Q65" s="21"/>
      <c r="R65" s="21" t="s">
        <v>120</v>
      </c>
      <c r="S65" s="21"/>
      <c r="T65" s="21"/>
      <c r="U65" s="21" t="s">
        <v>120</v>
      </c>
      <c r="V65" s="21"/>
      <c r="W65" s="21"/>
      <c r="X65" s="21" t="s">
        <v>120</v>
      </c>
      <c r="Y65" s="21"/>
      <c r="Z65" s="21" t="s">
        <v>120</v>
      </c>
      <c r="AA65" s="21"/>
      <c r="AB65" s="21"/>
      <c r="AC65" s="21"/>
      <c r="AD65" s="21" t="s">
        <v>120</v>
      </c>
      <c r="AE65" s="21"/>
      <c r="AF65" s="21"/>
      <c r="AG65" s="21" t="s">
        <v>120</v>
      </c>
      <c r="AH65" s="21"/>
      <c r="AI65" s="21"/>
      <c r="AJ65" s="21" t="s">
        <v>120</v>
      </c>
      <c r="AK65" s="21"/>
      <c r="AL65" s="21" t="s">
        <v>120</v>
      </c>
      <c r="AM65" s="21"/>
      <c r="AN65" s="21" t="s">
        <v>120</v>
      </c>
      <c r="AO65" s="21"/>
      <c r="AP65" s="21" t="str">
        <f t="shared" si="0"/>
        <v>1 685</v>
      </c>
      <c r="AQ65" s="21"/>
    </row>
    <row r="66" spans="2:43" ht="15.75" x14ac:dyDescent="0.25">
      <c r="B66" s="22" t="s">
        <v>53</v>
      </c>
      <c r="C66" s="17" t="s">
        <v>80</v>
      </c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</row>
    <row r="67" spans="2:43" ht="15.75" x14ac:dyDescent="0.25">
      <c r="B67" s="22" t="s">
        <v>125</v>
      </c>
      <c r="C67" s="17" t="s">
        <v>81</v>
      </c>
      <c r="D67" s="17"/>
      <c r="E67" s="21" t="s">
        <v>45</v>
      </c>
      <c r="F67" s="21"/>
      <c r="G67" s="21"/>
      <c r="H67" s="21" t="s">
        <v>47</v>
      </c>
      <c r="I67" s="21"/>
      <c r="J67" s="21"/>
      <c r="K67" s="21"/>
      <c r="L67" s="21"/>
      <c r="M67" s="21" t="s">
        <v>120</v>
      </c>
      <c r="N67" s="21"/>
      <c r="O67" s="21" t="s">
        <v>120</v>
      </c>
      <c r="P67" s="21"/>
      <c r="Q67" s="21"/>
      <c r="R67" s="21" t="s">
        <v>120</v>
      </c>
      <c r="S67" s="21"/>
      <c r="T67" s="21"/>
      <c r="U67" s="21" t="s">
        <v>120</v>
      </c>
      <c r="V67" s="21"/>
      <c r="W67" s="21"/>
      <c r="X67" s="21" t="s">
        <v>120</v>
      </c>
      <c r="Y67" s="21"/>
      <c r="Z67" s="21" t="s">
        <v>120</v>
      </c>
      <c r="AA67" s="21"/>
      <c r="AB67" s="21"/>
      <c r="AC67" s="21"/>
      <c r="AD67" s="21" t="s">
        <v>120</v>
      </c>
      <c r="AE67" s="21"/>
      <c r="AF67" s="21"/>
      <c r="AG67" s="21" t="s">
        <v>120</v>
      </c>
      <c r="AH67" s="21"/>
      <c r="AI67" s="21"/>
      <c r="AJ67" s="21" t="s">
        <v>120</v>
      </c>
      <c r="AK67" s="21"/>
      <c r="AL67" s="21" t="s">
        <v>120</v>
      </c>
      <c r="AM67" s="21"/>
      <c r="AN67" s="21" t="s">
        <v>120</v>
      </c>
      <c r="AO67" s="21"/>
      <c r="AP67" s="21" t="str">
        <f>V50</f>
        <v>84,34</v>
      </c>
      <c r="AQ67" s="21"/>
    </row>
    <row r="68" spans="2:43" ht="15.75" x14ac:dyDescent="0.25">
      <c r="B68" s="22" t="s">
        <v>126</v>
      </c>
      <c r="C68" s="17" t="s">
        <v>90</v>
      </c>
      <c r="D68" s="17"/>
      <c r="E68" s="21" t="s">
        <v>45</v>
      </c>
      <c r="F68" s="21"/>
      <c r="G68" s="21"/>
      <c r="H68" s="21" t="s">
        <v>47</v>
      </c>
      <c r="I68" s="21"/>
      <c r="J68" s="21"/>
      <c r="K68" s="21"/>
      <c r="L68" s="21"/>
      <c r="M68" s="21" t="s">
        <v>120</v>
      </c>
      <c r="N68" s="21"/>
      <c r="O68" s="21" t="s">
        <v>120</v>
      </c>
      <c r="P68" s="21"/>
      <c r="Q68" s="21"/>
      <c r="R68" s="21" t="s">
        <v>120</v>
      </c>
      <c r="S68" s="21"/>
      <c r="T68" s="21"/>
      <c r="U68" s="21" t="s">
        <v>120</v>
      </c>
      <c r="V68" s="21"/>
      <c r="W68" s="21"/>
      <c r="X68" s="21" t="s">
        <v>120</v>
      </c>
      <c r="Y68" s="21"/>
      <c r="Z68" s="21" t="s">
        <v>120</v>
      </c>
      <c r="AA68" s="21"/>
      <c r="AB68" s="21"/>
      <c r="AC68" s="21"/>
      <c r="AD68" s="21" t="s">
        <v>120</v>
      </c>
      <c r="AE68" s="21"/>
      <c r="AF68" s="21"/>
      <c r="AG68" s="21" t="s">
        <v>120</v>
      </c>
      <c r="AH68" s="21"/>
      <c r="AI68" s="21"/>
      <c r="AJ68" s="21" t="s">
        <v>120</v>
      </c>
      <c r="AK68" s="21"/>
      <c r="AL68" s="21" t="s">
        <v>120</v>
      </c>
      <c r="AM68" s="21"/>
      <c r="AN68" s="21" t="s">
        <v>120</v>
      </c>
      <c r="AO68" s="21"/>
      <c r="AP68" s="21" t="str">
        <f t="shared" ref="AP68:AP70" si="1">V51</f>
        <v>100</v>
      </c>
      <c r="AQ68" s="21"/>
    </row>
    <row r="69" spans="2:43" ht="15.75" x14ac:dyDescent="0.25">
      <c r="B69" s="22" t="s">
        <v>127</v>
      </c>
      <c r="C69" s="17" t="s">
        <v>92</v>
      </c>
      <c r="D69" s="17"/>
      <c r="E69" s="21" t="s">
        <v>45</v>
      </c>
      <c r="F69" s="21"/>
      <c r="G69" s="21"/>
      <c r="H69" s="21" t="s">
        <v>47</v>
      </c>
      <c r="I69" s="21"/>
      <c r="J69" s="21"/>
      <c r="K69" s="21"/>
      <c r="L69" s="21"/>
      <c r="M69" s="21" t="s">
        <v>120</v>
      </c>
      <c r="N69" s="21"/>
      <c r="O69" s="21" t="s">
        <v>120</v>
      </c>
      <c r="P69" s="21"/>
      <c r="Q69" s="21"/>
      <c r="R69" s="21" t="s">
        <v>120</v>
      </c>
      <c r="S69" s="21"/>
      <c r="T69" s="21"/>
      <c r="U69" s="21" t="s">
        <v>120</v>
      </c>
      <c r="V69" s="21"/>
      <c r="W69" s="21"/>
      <c r="X69" s="21" t="s">
        <v>120</v>
      </c>
      <c r="Y69" s="21"/>
      <c r="Z69" s="21" t="s">
        <v>120</v>
      </c>
      <c r="AA69" s="21"/>
      <c r="AB69" s="21"/>
      <c r="AC69" s="21"/>
      <c r="AD69" s="21" t="s">
        <v>120</v>
      </c>
      <c r="AE69" s="21"/>
      <c r="AF69" s="21"/>
      <c r="AG69" s="21" t="s">
        <v>120</v>
      </c>
      <c r="AH69" s="21"/>
      <c r="AI69" s="21"/>
      <c r="AJ69" s="21" t="s">
        <v>120</v>
      </c>
      <c r="AK69" s="21"/>
      <c r="AL69" s="21" t="s">
        <v>120</v>
      </c>
      <c r="AM69" s="21"/>
      <c r="AN69" s="21" t="s">
        <v>120</v>
      </c>
      <c r="AO69" s="21"/>
      <c r="AP69" s="21" t="str">
        <f t="shared" si="1"/>
        <v>100</v>
      </c>
      <c r="AQ69" s="21"/>
    </row>
    <row r="70" spans="2:43" ht="15.75" x14ac:dyDescent="0.25">
      <c r="B70" s="22" t="s">
        <v>128</v>
      </c>
      <c r="C70" s="17" t="s">
        <v>93</v>
      </c>
      <c r="D70" s="17"/>
      <c r="E70" s="21" t="s">
        <v>94</v>
      </c>
      <c r="F70" s="21"/>
      <c r="G70" s="21"/>
      <c r="H70" s="21" t="s">
        <v>47</v>
      </c>
      <c r="I70" s="21"/>
      <c r="J70" s="21"/>
      <c r="K70" s="21"/>
      <c r="L70" s="21"/>
      <c r="M70" s="21" t="s">
        <v>99</v>
      </c>
      <c r="N70" s="21"/>
      <c r="O70" s="21" t="s">
        <v>99</v>
      </c>
      <c r="P70" s="21"/>
      <c r="Q70" s="21"/>
      <c r="R70" s="21" t="s">
        <v>99</v>
      </c>
      <c r="S70" s="21"/>
      <c r="T70" s="21"/>
      <c r="U70" s="21" t="s">
        <v>99</v>
      </c>
      <c r="V70" s="21"/>
      <c r="W70" s="21"/>
      <c r="X70" s="21" t="s">
        <v>99</v>
      </c>
      <c r="Y70" s="21"/>
      <c r="Z70" s="21" t="s">
        <v>99</v>
      </c>
      <c r="AA70" s="21"/>
      <c r="AB70" s="21"/>
      <c r="AC70" s="21"/>
      <c r="AD70" s="21" t="s">
        <v>99</v>
      </c>
      <c r="AE70" s="21"/>
      <c r="AF70" s="21"/>
      <c r="AG70" s="21" t="s">
        <v>99</v>
      </c>
      <c r="AH70" s="21"/>
      <c r="AI70" s="21"/>
      <c r="AJ70" s="21" t="s">
        <v>99</v>
      </c>
      <c r="AK70" s="21"/>
      <c r="AL70" s="21" t="s">
        <v>99</v>
      </c>
      <c r="AM70" s="21"/>
      <c r="AN70" s="21" t="s">
        <v>99</v>
      </c>
      <c r="AO70" s="21"/>
      <c r="AP70" s="21" t="str">
        <f t="shared" si="1"/>
        <v>63</v>
      </c>
      <c r="AQ70" s="21"/>
    </row>
    <row r="71" spans="2:43" ht="15.75" x14ac:dyDescent="0.25">
      <c r="B71" s="16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</row>
    <row r="72" spans="2:43" ht="15.75" x14ac:dyDescent="0.25">
      <c r="B72" s="11" t="s">
        <v>129</v>
      </c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</row>
    <row r="73" spans="2:43" ht="15.75" x14ac:dyDescent="0.25">
      <c r="B73" s="16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</row>
    <row r="74" spans="2:43" ht="31.5" x14ac:dyDescent="0.25">
      <c r="B74" s="22" t="s">
        <v>130</v>
      </c>
      <c r="C74" s="21" t="s">
        <v>131</v>
      </c>
      <c r="D74" s="21"/>
      <c r="E74" s="21"/>
      <c r="F74" s="21"/>
      <c r="G74" s="21"/>
      <c r="H74" s="21"/>
      <c r="I74" s="21" t="s">
        <v>132</v>
      </c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 t="s">
        <v>133</v>
      </c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</row>
    <row r="75" spans="2:43" ht="15.75" x14ac:dyDescent="0.25">
      <c r="B75" s="22">
        <v>1</v>
      </c>
      <c r="C75" s="21">
        <v>2</v>
      </c>
      <c r="D75" s="21"/>
      <c r="E75" s="21"/>
      <c r="F75" s="21"/>
      <c r="G75" s="21"/>
      <c r="H75" s="21"/>
      <c r="I75" s="21">
        <v>3</v>
      </c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>
        <v>4</v>
      </c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</row>
    <row r="76" spans="2:43" ht="15.75" x14ac:dyDescent="0.25">
      <c r="B76" s="23" t="s">
        <v>26</v>
      </c>
      <c r="C76" s="21" t="s">
        <v>134</v>
      </c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</row>
    <row r="77" spans="2:43" ht="15.75" x14ac:dyDescent="0.25">
      <c r="B77" s="23">
        <v>1</v>
      </c>
      <c r="C77" s="21" t="s">
        <v>135</v>
      </c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</row>
    <row r="78" spans="2:43" ht="15.75" x14ac:dyDescent="0.25">
      <c r="B78" s="23"/>
      <c r="C78" s="21" t="s">
        <v>136</v>
      </c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 t="s">
        <v>137</v>
      </c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</row>
    <row r="79" spans="2:43" ht="15.75" x14ac:dyDescent="0.25">
      <c r="B79" s="23" t="s">
        <v>138</v>
      </c>
      <c r="C79" s="17" t="s">
        <v>139</v>
      </c>
      <c r="D79" s="17"/>
      <c r="E79" s="17"/>
      <c r="F79" s="17"/>
      <c r="G79" s="17"/>
      <c r="H79" s="17"/>
      <c r="I79" s="17" t="s">
        <v>140</v>
      </c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 t="s">
        <v>68</v>
      </c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2:43" ht="15.75" x14ac:dyDescent="0.25">
      <c r="B80" s="23">
        <v>2</v>
      </c>
      <c r="C80" s="21" t="s">
        <v>141</v>
      </c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</row>
    <row r="81" spans="2:43" ht="15.75" x14ac:dyDescent="0.25">
      <c r="B81" s="23"/>
      <c r="C81" s="21" t="s">
        <v>142</v>
      </c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 t="s">
        <v>137</v>
      </c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</row>
    <row r="82" spans="2:43" ht="15.75" x14ac:dyDescent="0.25">
      <c r="B82" s="23" t="s">
        <v>143</v>
      </c>
      <c r="C82" s="17" t="s">
        <v>144</v>
      </c>
      <c r="D82" s="17"/>
      <c r="E82" s="17"/>
      <c r="F82" s="17"/>
      <c r="G82" s="17"/>
      <c r="H82" s="17"/>
      <c r="I82" s="17" t="s">
        <v>145</v>
      </c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 t="s">
        <v>146</v>
      </c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2:43" ht="15.75" x14ac:dyDescent="0.25">
      <c r="B83" s="23">
        <v>3</v>
      </c>
      <c r="C83" s="21" t="s">
        <v>147</v>
      </c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</row>
    <row r="84" spans="2:43" ht="15.75" x14ac:dyDescent="0.25">
      <c r="B84" s="23"/>
      <c r="C84" s="21" t="s">
        <v>142</v>
      </c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 t="s">
        <v>137</v>
      </c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</row>
    <row r="85" spans="2:43" ht="15.75" x14ac:dyDescent="0.25">
      <c r="B85" s="23" t="s">
        <v>148</v>
      </c>
      <c r="C85" s="17" t="s">
        <v>149</v>
      </c>
      <c r="D85" s="17"/>
      <c r="E85" s="17"/>
      <c r="F85" s="17"/>
      <c r="G85" s="17"/>
      <c r="H85" s="17"/>
      <c r="I85" s="17" t="s">
        <v>150</v>
      </c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 t="s">
        <v>151</v>
      </c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2:43" ht="15.75" x14ac:dyDescent="0.25">
      <c r="B86" s="23" t="s">
        <v>152</v>
      </c>
      <c r="C86" s="17" t="s">
        <v>153</v>
      </c>
      <c r="D86" s="17"/>
      <c r="E86" s="17"/>
      <c r="F86" s="17"/>
      <c r="G86" s="17"/>
      <c r="H86" s="17"/>
      <c r="I86" s="17" t="s">
        <v>154</v>
      </c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 t="s">
        <v>155</v>
      </c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2:43" ht="15.75" x14ac:dyDescent="0.25">
      <c r="B87" s="23">
        <v>4</v>
      </c>
      <c r="C87" s="21" t="s">
        <v>156</v>
      </c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</row>
    <row r="88" spans="2:43" ht="15.75" x14ac:dyDescent="0.25">
      <c r="B88" s="23"/>
      <c r="C88" s="21" t="s">
        <v>136</v>
      </c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 t="s">
        <v>137</v>
      </c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</row>
    <row r="89" spans="2:43" ht="15.75" x14ac:dyDescent="0.25">
      <c r="B89" s="23" t="s">
        <v>157</v>
      </c>
      <c r="C89" s="17" t="s">
        <v>158</v>
      </c>
      <c r="D89" s="17"/>
      <c r="E89" s="17"/>
      <c r="F89" s="17"/>
      <c r="G89" s="17"/>
      <c r="H89" s="17"/>
      <c r="I89" s="17" t="s">
        <v>159</v>
      </c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 t="s">
        <v>160</v>
      </c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2:43" ht="15.75" x14ac:dyDescent="0.25">
      <c r="B90" s="23">
        <v>5</v>
      </c>
      <c r="C90" s="21" t="s">
        <v>161</v>
      </c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</row>
    <row r="91" spans="2:43" ht="15.75" x14ac:dyDescent="0.25">
      <c r="B91" s="23"/>
      <c r="C91" s="21" t="s">
        <v>136</v>
      </c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 t="s">
        <v>137</v>
      </c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</row>
    <row r="92" spans="2:43" ht="15.75" x14ac:dyDescent="0.25">
      <c r="B92" s="23" t="s">
        <v>162</v>
      </c>
      <c r="C92" s="17" t="s">
        <v>163</v>
      </c>
      <c r="D92" s="17"/>
      <c r="E92" s="17"/>
      <c r="F92" s="17"/>
      <c r="G92" s="17"/>
      <c r="H92" s="17"/>
      <c r="I92" s="17" t="s">
        <v>164</v>
      </c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 t="s">
        <v>165</v>
      </c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2:43" ht="15.75" x14ac:dyDescent="0.25">
      <c r="B93" s="23">
        <v>6</v>
      </c>
      <c r="C93" s="21" t="s">
        <v>166</v>
      </c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</row>
    <row r="94" spans="2:43" ht="15.75" x14ac:dyDescent="0.25">
      <c r="B94" s="23"/>
      <c r="C94" s="21" t="s">
        <v>136</v>
      </c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 t="s">
        <v>137</v>
      </c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</row>
    <row r="95" spans="2:43" ht="15.75" x14ac:dyDescent="0.25">
      <c r="B95" s="23" t="s">
        <v>167</v>
      </c>
      <c r="C95" s="17" t="s">
        <v>158</v>
      </c>
      <c r="D95" s="17"/>
      <c r="E95" s="17"/>
      <c r="F95" s="17"/>
      <c r="G95" s="17"/>
      <c r="H95" s="17"/>
      <c r="I95" s="17" t="s">
        <v>168</v>
      </c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 t="s">
        <v>169</v>
      </c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2:43" ht="15.75" x14ac:dyDescent="0.25">
      <c r="B96" s="23">
        <v>7</v>
      </c>
      <c r="C96" s="21" t="s">
        <v>170</v>
      </c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</row>
    <row r="97" spans="2:43" ht="15.75" x14ac:dyDescent="0.25">
      <c r="B97" s="23"/>
      <c r="C97" s="21" t="s">
        <v>136</v>
      </c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 t="s">
        <v>171</v>
      </c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</row>
    <row r="98" spans="2:43" ht="15.75" x14ac:dyDescent="0.25">
      <c r="B98" s="23" t="s">
        <v>172</v>
      </c>
      <c r="C98" s="17" t="s">
        <v>173</v>
      </c>
      <c r="D98" s="17"/>
      <c r="E98" s="17"/>
      <c r="F98" s="17"/>
      <c r="G98" s="17"/>
      <c r="H98" s="17"/>
      <c r="I98" s="17" t="s">
        <v>174</v>
      </c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 t="s">
        <v>175</v>
      </c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2:43" ht="15.75" x14ac:dyDescent="0.25">
      <c r="B99" s="23">
        <v>8</v>
      </c>
      <c r="C99" s="21" t="s">
        <v>176</v>
      </c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</row>
    <row r="100" spans="2:43" ht="15.75" x14ac:dyDescent="0.25">
      <c r="B100" s="23"/>
      <c r="C100" s="21" t="s">
        <v>136</v>
      </c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 t="s">
        <v>171</v>
      </c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</row>
    <row r="101" spans="2:43" ht="15.75" x14ac:dyDescent="0.25">
      <c r="B101" s="23" t="s">
        <v>177</v>
      </c>
      <c r="C101" s="17" t="s">
        <v>178</v>
      </c>
      <c r="D101" s="17"/>
      <c r="E101" s="17"/>
      <c r="F101" s="17"/>
      <c r="G101" s="17"/>
      <c r="H101" s="17"/>
      <c r="I101" s="17" t="s">
        <v>179</v>
      </c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 t="s">
        <v>180</v>
      </c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</row>
    <row r="102" spans="2:43" ht="15.75" x14ac:dyDescent="0.25">
      <c r="B102" s="23">
        <v>9</v>
      </c>
      <c r="C102" s="21" t="s">
        <v>181</v>
      </c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</row>
    <row r="103" spans="2:43" ht="15.75" x14ac:dyDescent="0.25">
      <c r="B103" s="23"/>
      <c r="C103" s="21" t="s">
        <v>136</v>
      </c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 t="s">
        <v>171</v>
      </c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</row>
    <row r="104" spans="2:43" ht="15.75" x14ac:dyDescent="0.25">
      <c r="B104" s="23" t="s">
        <v>182</v>
      </c>
      <c r="C104" s="17" t="s">
        <v>183</v>
      </c>
      <c r="D104" s="17"/>
      <c r="E104" s="17"/>
      <c r="F104" s="17"/>
      <c r="G104" s="17"/>
      <c r="H104" s="17"/>
      <c r="I104" s="17" t="s">
        <v>184</v>
      </c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 t="s">
        <v>93</v>
      </c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</row>
    <row r="105" spans="2:43" ht="15.75" x14ac:dyDescent="0.25">
      <c r="B105" s="23">
        <v>10</v>
      </c>
      <c r="C105" s="21" t="s">
        <v>185</v>
      </c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</row>
    <row r="106" spans="2:43" ht="15.75" x14ac:dyDescent="0.25">
      <c r="B106" s="23"/>
      <c r="C106" s="21" t="s">
        <v>186</v>
      </c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 t="s">
        <v>187</v>
      </c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</row>
    <row r="107" spans="2:43" ht="15.75" x14ac:dyDescent="0.25">
      <c r="B107" s="23">
        <v>11</v>
      </c>
      <c r="C107" s="21" t="s">
        <v>188</v>
      </c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</row>
    <row r="108" spans="2:43" ht="15.75" x14ac:dyDescent="0.25">
      <c r="B108" s="23"/>
      <c r="C108" s="21" t="s">
        <v>136</v>
      </c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 t="s">
        <v>75</v>
      </c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</row>
    <row r="109" spans="2:43" ht="15.75" x14ac:dyDescent="0.25">
      <c r="B109" s="23" t="s">
        <v>189</v>
      </c>
      <c r="C109" s="17" t="s">
        <v>190</v>
      </c>
      <c r="D109" s="17"/>
      <c r="E109" s="17"/>
      <c r="F109" s="17"/>
      <c r="G109" s="17"/>
      <c r="H109" s="17"/>
      <c r="I109" s="17" t="s">
        <v>191</v>
      </c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 t="s">
        <v>192</v>
      </c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</row>
    <row r="110" spans="2:43" ht="15.75" x14ac:dyDescent="0.25">
      <c r="B110" s="23">
        <v>12</v>
      </c>
      <c r="C110" s="21" t="s">
        <v>193</v>
      </c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</row>
    <row r="111" spans="2:43" ht="15.75" x14ac:dyDescent="0.25">
      <c r="B111" s="23"/>
      <c r="C111" s="21" t="s">
        <v>136</v>
      </c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 t="s">
        <v>75</v>
      </c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</row>
    <row r="112" spans="2:43" ht="15.75" x14ac:dyDescent="0.25">
      <c r="B112" s="23" t="s">
        <v>194</v>
      </c>
      <c r="C112" s="17" t="s">
        <v>195</v>
      </c>
      <c r="D112" s="17"/>
      <c r="E112" s="17"/>
      <c r="F112" s="17"/>
      <c r="G112" s="17"/>
      <c r="H112" s="17"/>
      <c r="I112" s="17" t="s">
        <v>196</v>
      </c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 t="s">
        <v>197</v>
      </c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</row>
    <row r="113" spans="2:43" ht="15.75" x14ac:dyDescent="0.25">
      <c r="B113" s="23">
        <v>13</v>
      </c>
      <c r="C113" s="21" t="s">
        <v>198</v>
      </c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</row>
    <row r="114" spans="2:43" ht="15.75" x14ac:dyDescent="0.25">
      <c r="B114" s="23"/>
      <c r="C114" s="21" t="s">
        <v>136</v>
      </c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 t="s">
        <v>75</v>
      </c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</row>
    <row r="115" spans="2:43" ht="15.75" x14ac:dyDescent="0.25">
      <c r="B115" s="23" t="s">
        <v>199</v>
      </c>
      <c r="C115" s="17" t="s">
        <v>200</v>
      </c>
      <c r="D115" s="17"/>
      <c r="E115" s="17"/>
      <c r="F115" s="17"/>
      <c r="G115" s="17"/>
      <c r="H115" s="17"/>
      <c r="I115" s="17" t="s">
        <v>201</v>
      </c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 t="s">
        <v>93</v>
      </c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</row>
    <row r="116" spans="2:43" ht="15.75" x14ac:dyDescent="0.25">
      <c r="B116" s="23">
        <v>14</v>
      </c>
      <c r="C116" s="21" t="s">
        <v>202</v>
      </c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</row>
    <row r="117" spans="2:43" ht="15.75" x14ac:dyDescent="0.25">
      <c r="B117" s="23"/>
      <c r="C117" s="21" t="s">
        <v>136</v>
      </c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 t="s">
        <v>75</v>
      </c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</row>
    <row r="118" spans="2:43" ht="15.75" x14ac:dyDescent="0.25">
      <c r="B118" s="23" t="s">
        <v>203</v>
      </c>
      <c r="C118" s="17" t="s">
        <v>204</v>
      </c>
      <c r="D118" s="17"/>
      <c r="E118" s="17"/>
      <c r="F118" s="17"/>
      <c r="G118" s="17"/>
      <c r="H118" s="17"/>
      <c r="I118" s="17" t="s">
        <v>205</v>
      </c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 t="s">
        <v>68</v>
      </c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</row>
    <row r="119" spans="2:43" ht="15.75" x14ac:dyDescent="0.25">
      <c r="B119" s="23">
        <v>15</v>
      </c>
      <c r="C119" s="21" t="s">
        <v>206</v>
      </c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</row>
    <row r="120" spans="2:43" ht="15.75" x14ac:dyDescent="0.25">
      <c r="B120" s="23"/>
      <c r="C120" s="21" t="s">
        <v>136</v>
      </c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 t="s">
        <v>75</v>
      </c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</row>
    <row r="121" spans="2:43" ht="15.75" x14ac:dyDescent="0.25">
      <c r="B121" s="23" t="s">
        <v>207</v>
      </c>
      <c r="C121" s="17" t="s">
        <v>208</v>
      </c>
      <c r="D121" s="17"/>
      <c r="E121" s="17"/>
      <c r="F121" s="17"/>
      <c r="G121" s="17"/>
      <c r="H121" s="17"/>
      <c r="I121" s="17" t="s">
        <v>209</v>
      </c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 t="s">
        <v>92</v>
      </c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</row>
    <row r="122" spans="2:43" ht="15.75" x14ac:dyDescent="0.25">
      <c r="B122" s="23">
        <v>16</v>
      </c>
      <c r="C122" s="21" t="s">
        <v>210</v>
      </c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</row>
    <row r="123" spans="2:43" ht="15.75" x14ac:dyDescent="0.25">
      <c r="B123" s="23"/>
      <c r="C123" s="21" t="s">
        <v>136</v>
      </c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 t="s">
        <v>75</v>
      </c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</row>
    <row r="124" spans="2:43" ht="15.75" x14ac:dyDescent="0.25">
      <c r="B124" s="23" t="s">
        <v>211</v>
      </c>
      <c r="C124" s="17" t="s">
        <v>212</v>
      </c>
      <c r="D124" s="17"/>
      <c r="E124" s="17"/>
      <c r="F124" s="17"/>
      <c r="G124" s="17"/>
      <c r="H124" s="17"/>
      <c r="I124" s="17" t="s">
        <v>213</v>
      </c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 t="s">
        <v>68</v>
      </c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</row>
    <row r="125" spans="2:43" ht="15.75" x14ac:dyDescent="0.25">
      <c r="B125" s="23">
        <v>17</v>
      </c>
      <c r="C125" s="21" t="s">
        <v>214</v>
      </c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</row>
    <row r="126" spans="2:43" ht="15.75" x14ac:dyDescent="0.25">
      <c r="B126" s="23"/>
      <c r="C126" s="21" t="s">
        <v>136</v>
      </c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 t="s">
        <v>75</v>
      </c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</row>
    <row r="127" spans="2:43" ht="15.75" x14ac:dyDescent="0.25">
      <c r="B127" s="23" t="s">
        <v>215</v>
      </c>
      <c r="C127" s="17" t="s">
        <v>216</v>
      </c>
      <c r="D127" s="17"/>
      <c r="E127" s="17"/>
      <c r="F127" s="17"/>
      <c r="G127" s="17"/>
      <c r="H127" s="17"/>
      <c r="I127" s="17" t="s">
        <v>217</v>
      </c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 t="s">
        <v>92</v>
      </c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</row>
    <row r="128" spans="2:43" ht="15.75" x14ac:dyDescent="0.25">
      <c r="B128" s="23">
        <v>18</v>
      </c>
      <c r="C128" s="21" t="s">
        <v>218</v>
      </c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</row>
    <row r="129" spans="2:43" ht="15.75" x14ac:dyDescent="0.25">
      <c r="B129" s="23"/>
      <c r="C129" s="21" t="s">
        <v>136</v>
      </c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 t="s">
        <v>75</v>
      </c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</row>
    <row r="130" spans="2:43" ht="15.75" x14ac:dyDescent="0.25">
      <c r="B130" s="23" t="s">
        <v>219</v>
      </c>
      <c r="C130" s="17" t="s">
        <v>220</v>
      </c>
      <c r="D130" s="17"/>
      <c r="E130" s="17"/>
      <c r="F130" s="17"/>
      <c r="G130" s="17"/>
      <c r="H130" s="17"/>
      <c r="I130" s="17" t="s">
        <v>221</v>
      </c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 t="s">
        <v>92</v>
      </c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</row>
    <row r="131" spans="2:43" ht="15.75" x14ac:dyDescent="0.25">
      <c r="B131" s="16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0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</row>
    <row r="132" spans="2:43" ht="15.75" x14ac:dyDescent="0.25">
      <c r="B132" s="11" t="s">
        <v>222</v>
      </c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</row>
    <row r="133" spans="2:43" ht="15.75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</row>
    <row r="134" spans="2:43" ht="15.75" x14ac:dyDescent="0.25">
      <c r="B134" s="21" t="s">
        <v>223</v>
      </c>
      <c r="C134" s="21"/>
      <c r="D134" s="21" t="s">
        <v>224</v>
      </c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</row>
    <row r="135" spans="2:43" ht="15.75" x14ac:dyDescent="0.25">
      <c r="B135" s="21"/>
      <c r="C135" s="21"/>
      <c r="D135" s="21">
        <v>2024</v>
      </c>
      <c r="E135" s="21"/>
      <c r="F135" s="21"/>
      <c r="G135" s="21">
        <v>2025</v>
      </c>
      <c r="H135" s="21"/>
      <c r="I135" s="21"/>
      <c r="J135" s="21"/>
      <c r="K135" s="21">
        <v>2026</v>
      </c>
      <c r="L135" s="21"/>
      <c r="M135" s="21"/>
      <c r="N135" s="21"/>
      <c r="O135" s="21"/>
      <c r="P135" s="21"/>
      <c r="Q135" s="21">
        <v>2027</v>
      </c>
      <c r="R135" s="21"/>
      <c r="S135" s="21"/>
      <c r="T135" s="21"/>
      <c r="U135" s="21"/>
      <c r="V135" s="21"/>
      <c r="W135" s="21">
        <v>2028</v>
      </c>
      <c r="X135" s="21"/>
      <c r="Y135" s="21"/>
      <c r="Z135" s="21"/>
      <c r="AA135" s="21"/>
      <c r="AB135" s="21">
        <v>2029</v>
      </c>
      <c r="AC135" s="21"/>
      <c r="AD135" s="21"/>
      <c r="AE135" s="21"/>
      <c r="AF135" s="21"/>
      <c r="AG135" s="21"/>
      <c r="AH135" s="21"/>
      <c r="AI135" s="21">
        <v>2030</v>
      </c>
      <c r="AJ135" s="21"/>
      <c r="AK135" s="21"/>
      <c r="AL135" s="21"/>
      <c r="AM135" s="21" t="s">
        <v>225</v>
      </c>
      <c r="AN135" s="21"/>
      <c r="AO135" s="21"/>
      <c r="AP135" s="21"/>
      <c r="AQ135" s="21"/>
    </row>
    <row r="136" spans="2:43" ht="15.75" x14ac:dyDescent="0.25">
      <c r="B136" s="21">
        <v>1</v>
      </c>
      <c r="C136" s="21"/>
      <c r="D136" s="21">
        <v>2</v>
      </c>
      <c r="E136" s="21"/>
      <c r="F136" s="21"/>
      <c r="G136" s="21">
        <v>3</v>
      </c>
      <c r="H136" s="21"/>
      <c r="I136" s="21"/>
      <c r="J136" s="21"/>
      <c r="K136" s="21">
        <v>4</v>
      </c>
      <c r="L136" s="21"/>
      <c r="M136" s="21"/>
      <c r="N136" s="21"/>
      <c r="O136" s="21"/>
      <c r="P136" s="21"/>
      <c r="Q136" s="21">
        <v>5</v>
      </c>
      <c r="R136" s="21"/>
      <c r="S136" s="21"/>
      <c r="T136" s="21"/>
      <c r="U136" s="21"/>
      <c r="V136" s="21"/>
      <c r="W136" s="21">
        <v>6</v>
      </c>
      <c r="X136" s="21"/>
      <c r="Y136" s="21"/>
      <c r="Z136" s="21"/>
      <c r="AA136" s="21"/>
      <c r="AB136" s="21">
        <v>7</v>
      </c>
      <c r="AC136" s="21"/>
      <c r="AD136" s="21"/>
      <c r="AE136" s="21"/>
      <c r="AF136" s="21"/>
      <c r="AG136" s="21"/>
      <c r="AH136" s="21"/>
      <c r="AI136" s="21">
        <v>8</v>
      </c>
      <c r="AJ136" s="21"/>
      <c r="AK136" s="21"/>
      <c r="AL136" s="21"/>
      <c r="AM136" s="21">
        <v>9</v>
      </c>
      <c r="AN136" s="21"/>
      <c r="AO136" s="21"/>
      <c r="AP136" s="21"/>
      <c r="AQ136" s="21"/>
    </row>
    <row r="137" spans="2:43" ht="51" customHeight="1" x14ac:dyDescent="0.25">
      <c r="B137" s="24" t="s">
        <v>226</v>
      </c>
      <c r="C137" s="24"/>
      <c r="D137" s="25">
        <v>60558693.549999997</v>
      </c>
      <c r="E137" s="25"/>
      <c r="F137" s="25"/>
      <c r="G137" s="25">
        <v>68952511.859999999</v>
      </c>
      <c r="H137" s="25"/>
      <c r="I137" s="25"/>
      <c r="J137" s="25"/>
      <c r="K137" s="25">
        <v>67968623.870000005</v>
      </c>
      <c r="L137" s="25"/>
      <c r="M137" s="25"/>
      <c r="N137" s="25"/>
      <c r="O137" s="25"/>
      <c r="P137" s="25"/>
      <c r="Q137" s="26">
        <f>Q188+Q198+Q208+Q218+Q228+Q238+Q248+Q258+Q268+Q298+Q308+Q318+Q328+Q338+Q348+Q358+Q368</f>
        <v>67039382.801000014</v>
      </c>
      <c r="R137" s="26"/>
      <c r="S137" s="26"/>
      <c r="T137" s="26"/>
      <c r="U137" s="26"/>
      <c r="V137" s="26"/>
      <c r="W137" s="25">
        <f>W188+W198+W208+W218+W228+W238+W248+W258+W268+W298+W308+W318+W328+W338+W348+W358+W368</f>
        <v>67596549.609999999</v>
      </c>
      <c r="X137" s="25"/>
      <c r="Y137" s="25"/>
      <c r="Z137" s="25"/>
      <c r="AA137" s="25"/>
      <c r="AB137" s="25">
        <f>AB188+AB198+AB208+AB218+AB228+AB238+AB248+AB258+AB268+AB298+AB308+AB318+AB328+AB338+AB348+AB358+AB368</f>
        <v>60571401.369999997</v>
      </c>
      <c r="AC137" s="25"/>
      <c r="AD137" s="25"/>
      <c r="AE137" s="25"/>
      <c r="AF137" s="25"/>
      <c r="AG137" s="25"/>
      <c r="AH137" s="25"/>
      <c r="AI137" s="25">
        <f>AI188+AI198+AI208+AI218+AI228+AI238+AI248+AI258+AI268+AI298+AI308+AI318+AI328+AI338+AI348+AI358+AI368</f>
        <v>60302175.020000003</v>
      </c>
      <c r="AJ137" s="25"/>
      <c r="AK137" s="25"/>
      <c r="AL137" s="25"/>
      <c r="AM137" s="25">
        <f>SUM(D137:AL137)</f>
        <v>452989338.08100003</v>
      </c>
      <c r="AN137" s="25"/>
      <c r="AO137" s="25"/>
      <c r="AP137" s="25"/>
      <c r="AQ137" s="25"/>
    </row>
    <row r="138" spans="2:43" ht="30" customHeight="1" x14ac:dyDescent="0.25">
      <c r="B138" s="17" t="s">
        <v>227</v>
      </c>
      <c r="C138" s="17"/>
      <c r="D138" s="27">
        <v>59043206.710000001</v>
      </c>
      <c r="E138" s="27"/>
      <c r="F138" s="27"/>
      <c r="G138" s="27">
        <v>67958238.549999997</v>
      </c>
      <c r="H138" s="27"/>
      <c r="I138" s="27"/>
      <c r="J138" s="27"/>
      <c r="K138" s="27">
        <v>67056616.159999996</v>
      </c>
      <c r="L138" s="27"/>
      <c r="M138" s="27"/>
      <c r="N138" s="27"/>
      <c r="O138" s="27"/>
      <c r="P138" s="27"/>
      <c r="Q138" s="28">
        <f>Q189+Q199+Q209+Q219+Q229+Q239+Q249+Q259+Q269+Q299+Q309+Q319+Q329+Q339+Q349+Q359+Q369+0.02</f>
        <v>66292663.961000018</v>
      </c>
      <c r="R138" s="28"/>
      <c r="S138" s="28"/>
      <c r="T138" s="28"/>
      <c r="U138" s="28"/>
      <c r="V138" s="28"/>
      <c r="W138" s="27">
        <f>W189+W199+W209+W219+W229+W239+W249+W259+W269+W299+W309+W319+W329+W339+W349+W359+W369-0.05</f>
        <v>67201582.060000002</v>
      </c>
      <c r="X138" s="27"/>
      <c r="Y138" s="27"/>
      <c r="Z138" s="27"/>
      <c r="AA138" s="27"/>
      <c r="AB138" s="27">
        <f t="shared" ref="AB138:AB144" si="2">AB189+AB199+AB209+AB219+AB229+AB239+AB249+AB259+AB269+AB299+AB309+AB319+AB329+AB339+AB349+AB359+AB369</f>
        <v>60487227.339999996</v>
      </c>
      <c r="AC138" s="27"/>
      <c r="AD138" s="27"/>
      <c r="AE138" s="27"/>
      <c r="AF138" s="27"/>
      <c r="AG138" s="27"/>
      <c r="AH138" s="27"/>
      <c r="AI138" s="27">
        <f t="shared" ref="AI138:AI146" si="3">AI189+AI199+AI209+AI219+AI229+AI239+AI249+AI259+AI269+AI299+AI309+AI319+AI329+AI339+AI349+AI359+AI369</f>
        <v>60218000.990000002</v>
      </c>
      <c r="AJ138" s="27"/>
      <c r="AK138" s="27"/>
      <c r="AL138" s="27"/>
      <c r="AM138" s="27">
        <f t="shared" ref="AM138:AM147" si="4">SUM(D138:AL138)</f>
        <v>448257535.77099997</v>
      </c>
      <c r="AN138" s="27"/>
      <c r="AO138" s="27"/>
      <c r="AP138" s="27"/>
      <c r="AQ138" s="27"/>
    </row>
    <row r="139" spans="2:43" ht="15.75" x14ac:dyDescent="0.25">
      <c r="B139" s="17" t="s">
        <v>228</v>
      </c>
      <c r="C139" s="17"/>
      <c r="D139" s="27">
        <v>3164884.25</v>
      </c>
      <c r="E139" s="27"/>
      <c r="F139" s="27"/>
      <c r="G139" s="27">
        <v>2778650.24</v>
      </c>
      <c r="H139" s="27"/>
      <c r="I139" s="27"/>
      <c r="J139" s="27"/>
      <c r="K139" s="27">
        <v>2746556.6</v>
      </c>
      <c r="L139" s="27"/>
      <c r="M139" s="27"/>
      <c r="N139" s="27"/>
      <c r="O139" s="27"/>
      <c r="P139" s="27"/>
      <c r="Q139" s="28">
        <f t="shared" ref="Q139:Q144" si="5">Q190+Q200+Q210+Q220+Q230+Q240+Q250+Q260+Q270+Q300+Q310+Q320+Q330+Q340+Q350+Q360+Q370</f>
        <v>2822141.2</v>
      </c>
      <c r="R139" s="28"/>
      <c r="S139" s="28"/>
      <c r="T139" s="28"/>
      <c r="U139" s="28"/>
      <c r="V139" s="28"/>
      <c r="W139" s="27">
        <f t="shared" ref="W139:W144" si="6">W190+W200+W210+W220+W230+W240+W250+W260+W270+W300+W310+W320+W330+W340+W350+W360+W370</f>
        <v>2759407</v>
      </c>
      <c r="X139" s="27"/>
      <c r="Y139" s="27"/>
      <c r="Z139" s="27"/>
      <c r="AA139" s="27"/>
      <c r="AB139" s="27">
        <f t="shared" si="2"/>
        <v>0</v>
      </c>
      <c r="AC139" s="27"/>
      <c r="AD139" s="27"/>
      <c r="AE139" s="27"/>
      <c r="AF139" s="27"/>
      <c r="AG139" s="27"/>
      <c r="AH139" s="27"/>
      <c r="AI139" s="27">
        <f t="shared" si="3"/>
        <v>0</v>
      </c>
      <c r="AJ139" s="27"/>
      <c r="AK139" s="27"/>
      <c r="AL139" s="27"/>
      <c r="AM139" s="27">
        <f t="shared" si="4"/>
        <v>14271639.289999999</v>
      </c>
      <c r="AN139" s="27"/>
      <c r="AO139" s="27"/>
      <c r="AP139" s="27"/>
      <c r="AQ139" s="27"/>
    </row>
    <row r="140" spans="2:43" ht="15.75" x14ac:dyDescent="0.25">
      <c r="B140" s="17" t="s">
        <v>229</v>
      </c>
      <c r="C140" s="17"/>
      <c r="D140" s="27">
        <v>0</v>
      </c>
      <c r="E140" s="27"/>
      <c r="F140" s="27"/>
      <c r="G140" s="27">
        <v>0</v>
      </c>
      <c r="H140" s="27"/>
      <c r="I140" s="27"/>
      <c r="J140" s="27"/>
      <c r="K140" s="27">
        <v>0</v>
      </c>
      <c r="L140" s="27"/>
      <c r="M140" s="27"/>
      <c r="N140" s="27"/>
      <c r="O140" s="27"/>
      <c r="P140" s="27"/>
      <c r="Q140" s="28">
        <f t="shared" si="5"/>
        <v>0</v>
      </c>
      <c r="R140" s="28"/>
      <c r="S140" s="28"/>
      <c r="T140" s="28"/>
      <c r="U140" s="28"/>
      <c r="V140" s="28"/>
      <c r="W140" s="27">
        <f t="shared" si="6"/>
        <v>0</v>
      </c>
      <c r="X140" s="27"/>
      <c r="Y140" s="27"/>
      <c r="Z140" s="27"/>
      <c r="AA140" s="27"/>
      <c r="AB140" s="27">
        <f t="shared" si="2"/>
        <v>0</v>
      </c>
      <c r="AC140" s="27"/>
      <c r="AD140" s="27"/>
      <c r="AE140" s="27"/>
      <c r="AF140" s="27"/>
      <c r="AG140" s="27"/>
      <c r="AH140" s="27"/>
      <c r="AI140" s="27">
        <f t="shared" si="3"/>
        <v>0</v>
      </c>
      <c r="AJ140" s="27"/>
      <c r="AK140" s="27"/>
      <c r="AL140" s="27"/>
      <c r="AM140" s="27">
        <f t="shared" si="4"/>
        <v>0</v>
      </c>
      <c r="AN140" s="27"/>
      <c r="AO140" s="27"/>
      <c r="AP140" s="27"/>
      <c r="AQ140" s="27"/>
    </row>
    <row r="141" spans="2:43" ht="15.75" x14ac:dyDescent="0.25">
      <c r="B141" s="17" t="s">
        <v>230</v>
      </c>
      <c r="C141" s="17"/>
      <c r="D141" s="27">
        <v>49339976.630000003</v>
      </c>
      <c r="E141" s="27"/>
      <c r="F141" s="27"/>
      <c r="G141" s="27">
        <v>57015732.460000001</v>
      </c>
      <c r="H141" s="27"/>
      <c r="I141" s="27"/>
      <c r="J141" s="27"/>
      <c r="K141" s="27">
        <v>55156689.630000003</v>
      </c>
      <c r="L141" s="27"/>
      <c r="M141" s="27"/>
      <c r="N141" s="27"/>
      <c r="O141" s="27"/>
      <c r="P141" s="27"/>
      <c r="Q141" s="28">
        <f>Q192+Q202+Q212+Q222+Q232+Q242+Q252+Q262+Q272+Q302+Q312+Q322+Q332+Q342+Q352+Q362+Q372</f>
        <v>55215229.410000004</v>
      </c>
      <c r="R141" s="28"/>
      <c r="S141" s="28"/>
      <c r="T141" s="28"/>
      <c r="U141" s="28"/>
      <c r="V141" s="28"/>
      <c r="W141" s="27">
        <f t="shared" si="6"/>
        <v>55896579.320000008</v>
      </c>
      <c r="X141" s="27"/>
      <c r="Y141" s="27"/>
      <c r="Z141" s="27"/>
      <c r="AA141" s="27"/>
      <c r="AB141" s="27">
        <f>AB192+AB202+AB212+AB222+AB232+AB242+AB252+AB262+AB272+AB302+AB312+AB322+AB332+AB342+AB352+AB362+AB372</f>
        <v>49494088.529999994</v>
      </c>
      <c r="AC141" s="27"/>
      <c r="AD141" s="27"/>
      <c r="AE141" s="27"/>
      <c r="AF141" s="27"/>
      <c r="AG141" s="27"/>
      <c r="AH141" s="27"/>
      <c r="AI141" s="27">
        <f t="shared" si="3"/>
        <v>49266108.979999997</v>
      </c>
      <c r="AJ141" s="27"/>
      <c r="AK141" s="27"/>
      <c r="AL141" s="27"/>
      <c r="AM141" s="27">
        <f t="shared" si="4"/>
        <v>371384404.95999998</v>
      </c>
      <c r="AN141" s="27"/>
      <c r="AO141" s="27"/>
      <c r="AP141" s="27"/>
      <c r="AQ141" s="27"/>
    </row>
    <row r="142" spans="2:43" ht="15.75" x14ac:dyDescent="0.25">
      <c r="B142" s="17" t="s">
        <v>231</v>
      </c>
      <c r="C142" s="17"/>
      <c r="D142" s="27">
        <v>0</v>
      </c>
      <c r="E142" s="27"/>
      <c r="F142" s="27"/>
      <c r="G142" s="27">
        <v>0</v>
      </c>
      <c r="H142" s="27"/>
      <c r="I142" s="27"/>
      <c r="J142" s="27"/>
      <c r="K142" s="27">
        <v>0</v>
      </c>
      <c r="L142" s="27"/>
      <c r="M142" s="27"/>
      <c r="N142" s="27"/>
      <c r="O142" s="27"/>
      <c r="P142" s="27"/>
      <c r="Q142" s="28">
        <f t="shared" si="5"/>
        <v>0</v>
      </c>
      <c r="R142" s="28"/>
      <c r="S142" s="28"/>
      <c r="T142" s="28"/>
      <c r="U142" s="28"/>
      <c r="V142" s="28"/>
      <c r="W142" s="27">
        <f t="shared" si="6"/>
        <v>0</v>
      </c>
      <c r="X142" s="27"/>
      <c r="Y142" s="27"/>
      <c r="Z142" s="27"/>
      <c r="AA142" s="27"/>
      <c r="AB142" s="27">
        <f t="shared" si="2"/>
        <v>0</v>
      </c>
      <c r="AC142" s="27"/>
      <c r="AD142" s="27"/>
      <c r="AE142" s="27"/>
      <c r="AF142" s="27"/>
      <c r="AG142" s="27"/>
      <c r="AH142" s="27"/>
      <c r="AI142" s="27">
        <f t="shared" si="3"/>
        <v>0</v>
      </c>
      <c r="AJ142" s="27"/>
      <c r="AK142" s="27"/>
      <c r="AL142" s="27"/>
      <c r="AM142" s="27">
        <f t="shared" si="4"/>
        <v>0</v>
      </c>
      <c r="AN142" s="27"/>
      <c r="AO142" s="27"/>
      <c r="AP142" s="27"/>
      <c r="AQ142" s="27"/>
    </row>
    <row r="143" spans="2:43" ht="15.75" x14ac:dyDescent="0.25">
      <c r="B143" s="17" t="s">
        <v>232</v>
      </c>
      <c r="C143" s="17"/>
      <c r="D143" s="27">
        <v>0</v>
      </c>
      <c r="E143" s="27"/>
      <c r="F143" s="27"/>
      <c r="G143" s="27">
        <v>0</v>
      </c>
      <c r="H143" s="27"/>
      <c r="I143" s="27"/>
      <c r="J143" s="27"/>
      <c r="K143" s="27">
        <v>0</v>
      </c>
      <c r="L143" s="27"/>
      <c r="M143" s="27"/>
      <c r="N143" s="27"/>
      <c r="O143" s="27"/>
      <c r="P143" s="27"/>
      <c r="Q143" s="28">
        <f t="shared" si="5"/>
        <v>0</v>
      </c>
      <c r="R143" s="28"/>
      <c r="S143" s="28"/>
      <c r="T143" s="28"/>
      <c r="U143" s="28"/>
      <c r="V143" s="28"/>
      <c r="W143" s="27">
        <f t="shared" si="6"/>
        <v>0</v>
      </c>
      <c r="X143" s="27"/>
      <c r="Y143" s="27"/>
      <c r="Z143" s="27"/>
      <c r="AA143" s="27"/>
      <c r="AB143" s="27">
        <f t="shared" si="2"/>
        <v>0</v>
      </c>
      <c r="AC143" s="27"/>
      <c r="AD143" s="27"/>
      <c r="AE143" s="27"/>
      <c r="AF143" s="27"/>
      <c r="AG143" s="27"/>
      <c r="AH143" s="27"/>
      <c r="AI143" s="27">
        <f t="shared" si="3"/>
        <v>0</v>
      </c>
      <c r="AJ143" s="27"/>
      <c r="AK143" s="27"/>
      <c r="AL143" s="27"/>
      <c r="AM143" s="27">
        <f t="shared" si="4"/>
        <v>0</v>
      </c>
      <c r="AN143" s="27"/>
      <c r="AO143" s="27"/>
      <c r="AP143" s="27"/>
      <c r="AQ143" s="27"/>
    </row>
    <row r="144" spans="2:43" ht="15.75" x14ac:dyDescent="0.25">
      <c r="B144" s="17" t="s">
        <v>233</v>
      </c>
      <c r="C144" s="17"/>
      <c r="D144" s="27">
        <v>50826070.359999999</v>
      </c>
      <c r="E144" s="27"/>
      <c r="F144" s="27"/>
      <c r="G144" s="27">
        <v>58010005.770000003</v>
      </c>
      <c r="H144" s="27"/>
      <c r="I144" s="27"/>
      <c r="J144" s="27"/>
      <c r="K144" s="27">
        <v>56068697.340000004</v>
      </c>
      <c r="L144" s="27"/>
      <c r="M144" s="27"/>
      <c r="N144" s="27"/>
      <c r="O144" s="27"/>
      <c r="P144" s="27"/>
      <c r="Q144" s="28">
        <f t="shared" si="5"/>
        <v>55961948.270000011</v>
      </c>
      <c r="R144" s="28"/>
      <c r="S144" s="28"/>
      <c r="T144" s="28"/>
      <c r="U144" s="28"/>
      <c r="V144" s="28"/>
      <c r="W144" s="27">
        <f t="shared" si="6"/>
        <v>56291546.819999993</v>
      </c>
      <c r="X144" s="27"/>
      <c r="Y144" s="27"/>
      <c r="Z144" s="27"/>
      <c r="AA144" s="27"/>
      <c r="AB144" s="27">
        <f t="shared" si="2"/>
        <v>49578262.560000002</v>
      </c>
      <c r="AC144" s="27"/>
      <c r="AD144" s="27"/>
      <c r="AE144" s="27"/>
      <c r="AF144" s="27"/>
      <c r="AG144" s="27"/>
      <c r="AH144" s="27"/>
      <c r="AI144" s="27">
        <f t="shared" si="3"/>
        <v>49350283.010000005</v>
      </c>
      <c r="AJ144" s="27"/>
      <c r="AK144" s="27"/>
      <c r="AL144" s="27"/>
      <c r="AM144" s="27">
        <f t="shared" si="4"/>
        <v>376086814.13</v>
      </c>
      <c r="AN144" s="27"/>
      <c r="AO144" s="27"/>
      <c r="AP144" s="27"/>
      <c r="AQ144" s="27"/>
    </row>
    <row r="145" spans="2:43" ht="15.75" x14ac:dyDescent="0.25">
      <c r="B145" s="17" t="s">
        <v>234</v>
      </c>
      <c r="C145" s="17"/>
      <c r="D145" s="27">
        <v>29393.11</v>
      </c>
      <c r="E145" s="27"/>
      <c r="F145" s="27"/>
      <c r="G145" s="27">
        <v>0</v>
      </c>
      <c r="H145" s="27"/>
      <c r="I145" s="27"/>
      <c r="J145" s="27"/>
      <c r="K145" s="27">
        <v>0</v>
      </c>
      <c r="L145" s="27"/>
      <c r="M145" s="27"/>
      <c r="N145" s="27"/>
      <c r="O145" s="27"/>
      <c r="P145" s="27"/>
      <c r="Q145" s="27">
        <v>0</v>
      </c>
      <c r="R145" s="27"/>
      <c r="S145" s="27"/>
      <c r="T145" s="27"/>
      <c r="U145" s="27"/>
      <c r="V145" s="27"/>
      <c r="W145" s="27">
        <v>0</v>
      </c>
      <c r="X145" s="27"/>
      <c r="Y145" s="27"/>
      <c r="Z145" s="27"/>
      <c r="AA145" s="27"/>
      <c r="AB145" s="27">
        <v>0</v>
      </c>
      <c r="AC145" s="27"/>
      <c r="AD145" s="27"/>
      <c r="AE145" s="27"/>
      <c r="AF145" s="27"/>
      <c r="AG145" s="27"/>
      <c r="AH145" s="27"/>
      <c r="AI145" s="27">
        <f t="shared" si="3"/>
        <v>0</v>
      </c>
      <c r="AJ145" s="27"/>
      <c r="AK145" s="27"/>
      <c r="AL145" s="27"/>
      <c r="AM145" s="27">
        <f t="shared" si="4"/>
        <v>29393.11</v>
      </c>
      <c r="AN145" s="27"/>
      <c r="AO145" s="27"/>
      <c r="AP145" s="27"/>
      <c r="AQ145" s="27"/>
    </row>
    <row r="146" spans="2:43" ht="15.75" x14ac:dyDescent="0.25">
      <c r="B146" s="17" t="s">
        <v>235</v>
      </c>
      <c r="C146" s="17"/>
      <c r="D146" s="27">
        <v>0</v>
      </c>
      <c r="E146" s="27"/>
      <c r="F146" s="27"/>
      <c r="G146" s="27">
        <v>0</v>
      </c>
      <c r="H146" s="27"/>
      <c r="I146" s="27"/>
      <c r="J146" s="27"/>
      <c r="K146" s="27">
        <v>0</v>
      </c>
      <c r="L146" s="27"/>
      <c r="M146" s="27"/>
      <c r="N146" s="27"/>
      <c r="O146" s="27"/>
      <c r="P146" s="27"/>
      <c r="Q146" s="27">
        <v>0</v>
      </c>
      <c r="R146" s="27"/>
      <c r="S146" s="27"/>
      <c r="T146" s="27"/>
      <c r="U146" s="27"/>
      <c r="V146" s="27"/>
      <c r="W146" s="27">
        <v>0</v>
      </c>
      <c r="X146" s="27"/>
      <c r="Y146" s="27"/>
      <c r="Z146" s="27"/>
      <c r="AA146" s="27"/>
      <c r="AB146" s="27">
        <v>0</v>
      </c>
      <c r="AC146" s="27"/>
      <c r="AD146" s="27"/>
      <c r="AE146" s="27"/>
      <c r="AF146" s="27"/>
      <c r="AG146" s="27"/>
      <c r="AH146" s="27"/>
      <c r="AI146" s="27">
        <f t="shared" si="3"/>
        <v>0</v>
      </c>
      <c r="AJ146" s="27"/>
      <c r="AK146" s="27"/>
      <c r="AL146" s="27"/>
      <c r="AM146" s="27">
        <f t="shared" si="4"/>
        <v>0</v>
      </c>
      <c r="AN146" s="27"/>
      <c r="AO146" s="27"/>
      <c r="AP146" s="27"/>
      <c r="AQ146" s="27"/>
    </row>
    <row r="147" spans="2:43" ht="15.75" x14ac:dyDescent="0.25">
      <c r="B147" s="17" t="s">
        <v>236</v>
      </c>
      <c r="C147" s="17"/>
      <c r="D147" s="27">
        <v>63722</v>
      </c>
      <c r="E147" s="27"/>
      <c r="F147" s="27"/>
      <c r="G147" s="27">
        <v>60032</v>
      </c>
      <c r="H147" s="27"/>
      <c r="I147" s="27"/>
      <c r="J147" s="27"/>
      <c r="K147" s="27">
        <v>57030</v>
      </c>
      <c r="L147" s="27"/>
      <c r="M147" s="27"/>
      <c r="N147" s="27"/>
      <c r="O147" s="27"/>
      <c r="P147" s="27"/>
      <c r="Q147" s="27">
        <v>54179</v>
      </c>
      <c r="R147" s="27"/>
      <c r="S147" s="27"/>
      <c r="T147" s="27"/>
      <c r="U147" s="27"/>
      <c r="V147" s="27"/>
      <c r="W147" s="27">
        <v>51470</v>
      </c>
      <c r="X147" s="27"/>
      <c r="Y147" s="27"/>
      <c r="Z147" s="27"/>
      <c r="AA147" s="27"/>
      <c r="AB147" s="27">
        <v>48897</v>
      </c>
      <c r="AC147" s="27"/>
      <c r="AD147" s="27"/>
      <c r="AE147" s="27"/>
      <c r="AF147" s="27"/>
      <c r="AG147" s="27"/>
      <c r="AH147" s="27"/>
      <c r="AI147" s="27">
        <v>46452</v>
      </c>
      <c r="AJ147" s="27"/>
      <c r="AK147" s="27"/>
      <c r="AL147" s="27"/>
      <c r="AM147" s="27">
        <f t="shared" si="4"/>
        <v>381782</v>
      </c>
      <c r="AN147" s="27"/>
      <c r="AO147" s="27"/>
      <c r="AP147" s="27"/>
      <c r="AQ147" s="27"/>
    </row>
    <row r="148" spans="2:43" s="29" customFormat="1" ht="40.5" customHeight="1" x14ac:dyDescent="0.25">
      <c r="B148" s="24" t="s">
        <v>237</v>
      </c>
      <c r="C148" s="24"/>
      <c r="D148" s="25">
        <v>2080377.41</v>
      </c>
      <c r="E148" s="25"/>
      <c r="F148" s="25"/>
      <c r="G148" s="25" t="s">
        <v>120</v>
      </c>
      <c r="H148" s="25"/>
      <c r="I148" s="25"/>
      <c r="J148" s="25"/>
      <c r="K148" s="25" t="s">
        <v>120</v>
      </c>
      <c r="L148" s="25"/>
      <c r="M148" s="25"/>
      <c r="N148" s="25"/>
      <c r="O148" s="25"/>
      <c r="P148" s="25"/>
      <c r="Q148" s="25" t="s">
        <v>120</v>
      </c>
      <c r="R148" s="25"/>
      <c r="S148" s="25"/>
      <c r="T148" s="25"/>
      <c r="U148" s="25"/>
      <c r="V148" s="25"/>
      <c r="W148" s="25" t="s">
        <v>120</v>
      </c>
      <c r="X148" s="25"/>
      <c r="Y148" s="25"/>
      <c r="Z148" s="25"/>
      <c r="AA148" s="25"/>
      <c r="AB148" s="25" t="s">
        <v>120</v>
      </c>
      <c r="AC148" s="25"/>
      <c r="AD148" s="25"/>
      <c r="AE148" s="25"/>
      <c r="AF148" s="25"/>
      <c r="AG148" s="25"/>
      <c r="AH148" s="25"/>
      <c r="AI148" s="25" t="s">
        <v>120</v>
      </c>
      <c r="AJ148" s="25"/>
      <c r="AK148" s="25"/>
      <c r="AL148" s="25"/>
      <c r="AM148" s="25">
        <v>2080377.41</v>
      </c>
      <c r="AN148" s="25"/>
      <c r="AO148" s="25"/>
      <c r="AP148" s="25"/>
      <c r="AQ148" s="25"/>
    </row>
    <row r="149" spans="2:43" ht="15.75" x14ac:dyDescent="0.25">
      <c r="B149" s="17" t="s">
        <v>227</v>
      </c>
      <c r="C149" s="17"/>
      <c r="D149" s="27">
        <v>1543620.16</v>
      </c>
      <c r="E149" s="27"/>
      <c r="F149" s="27"/>
      <c r="G149" s="27" t="s">
        <v>120</v>
      </c>
      <c r="H149" s="27"/>
      <c r="I149" s="27"/>
      <c r="J149" s="27"/>
      <c r="K149" s="27" t="s">
        <v>120</v>
      </c>
      <c r="L149" s="27"/>
      <c r="M149" s="27"/>
      <c r="N149" s="27"/>
      <c r="O149" s="27"/>
      <c r="P149" s="27"/>
      <c r="Q149" s="27" t="s">
        <v>120</v>
      </c>
      <c r="R149" s="27"/>
      <c r="S149" s="27"/>
      <c r="T149" s="27"/>
      <c r="U149" s="27"/>
      <c r="V149" s="27"/>
      <c r="W149" s="27" t="s">
        <v>120</v>
      </c>
      <c r="X149" s="27"/>
      <c r="Y149" s="27"/>
      <c r="Z149" s="27"/>
      <c r="AA149" s="27"/>
      <c r="AB149" s="27" t="s">
        <v>120</v>
      </c>
      <c r="AC149" s="27"/>
      <c r="AD149" s="27"/>
      <c r="AE149" s="27"/>
      <c r="AF149" s="27"/>
      <c r="AG149" s="27"/>
      <c r="AH149" s="27"/>
      <c r="AI149" s="27" t="s">
        <v>120</v>
      </c>
      <c r="AJ149" s="27"/>
      <c r="AK149" s="27"/>
      <c r="AL149" s="27"/>
      <c r="AM149" s="27">
        <v>1543620.16</v>
      </c>
      <c r="AN149" s="27"/>
      <c r="AO149" s="27"/>
      <c r="AP149" s="27"/>
      <c r="AQ149" s="27"/>
    </row>
    <row r="150" spans="2:43" ht="15.75" x14ac:dyDescent="0.25">
      <c r="B150" s="17" t="s">
        <v>228</v>
      </c>
      <c r="C150" s="17"/>
      <c r="D150" s="27">
        <v>613239.56999999995</v>
      </c>
      <c r="E150" s="27"/>
      <c r="F150" s="27"/>
      <c r="G150" s="27" t="s">
        <v>120</v>
      </c>
      <c r="H150" s="27"/>
      <c r="I150" s="27"/>
      <c r="J150" s="27"/>
      <c r="K150" s="27" t="s">
        <v>120</v>
      </c>
      <c r="L150" s="27"/>
      <c r="M150" s="27"/>
      <c r="N150" s="27"/>
      <c r="O150" s="27"/>
      <c r="P150" s="27"/>
      <c r="Q150" s="27" t="s">
        <v>120</v>
      </c>
      <c r="R150" s="27"/>
      <c r="S150" s="27"/>
      <c r="T150" s="27"/>
      <c r="U150" s="27"/>
      <c r="V150" s="27"/>
      <c r="W150" s="27" t="s">
        <v>120</v>
      </c>
      <c r="X150" s="27"/>
      <c r="Y150" s="27"/>
      <c r="Z150" s="27"/>
      <c r="AA150" s="27"/>
      <c r="AB150" s="27" t="s">
        <v>120</v>
      </c>
      <c r="AC150" s="27"/>
      <c r="AD150" s="27"/>
      <c r="AE150" s="27"/>
      <c r="AF150" s="27"/>
      <c r="AG150" s="27"/>
      <c r="AH150" s="27"/>
      <c r="AI150" s="27" t="s">
        <v>120</v>
      </c>
      <c r="AJ150" s="27"/>
      <c r="AK150" s="27"/>
      <c r="AL150" s="27"/>
      <c r="AM150" s="27">
        <v>613239.56999999995</v>
      </c>
      <c r="AN150" s="27"/>
      <c r="AO150" s="27"/>
      <c r="AP150" s="27"/>
      <c r="AQ150" s="27"/>
    </row>
    <row r="151" spans="2:43" ht="15.75" x14ac:dyDescent="0.25">
      <c r="B151" s="17" t="s">
        <v>229</v>
      </c>
      <c r="C151" s="17"/>
      <c r="D151" s="27">
        <v>0</v>
      </c>
      <c r="E151" s="27"/>
      <c r="F151" s="27"/>
      <c r="G151" s="27" t="s">
        <v>120</v>
      </c>
      <c r="H151" s="27"/>
      <c r="I151" s="27"/>
      <c r="J151" s="27"/>
      <c r="K151" s="27" t="s">
        <v>120</v>
      </c>
      <c r="L151" s="27"/>
      <c r="M151" s="27"/>
      <c r="N151" s="27"/>
      <c r="O151" s="27"/>
      <c r="P151" s="27"/>
      <c r="Q151" s="27" t="s">
        <v>120</v>
      </c>
      <c r="R151" s="27"/>
      <c r="S151" s="27"/>
      <c r="T151" s="27"/>
      <c r="U151" s="27"/>
      <c r="V151" s="27"/>
      <c r="W151" s="27" t="s">
        <v>120</v>
      </c>
      <c r="X151" s="27"/>
      <c r="Y151" s="27"/>
      <c r="Z151" s="27"/>
      <c r="AA151" s="27"/>
      <c r="AB151" s="27" t="s">
        <v>120</v>
      </c>
      <c r="AC151" s="27"/>
      <c r="AD151" s="27"/>
      <c r="AE151" s="27"/>
      <c r="AF151" s="27"/>
      <c r="AG151" s="27"/>
      <c r="AH151" s="27"/>
      <c r="AI151" s="27" t="s">
        <v>120</v>
      </c>
      <c r="AJ151" s="27"/>
      <c r="AK151" s="27"/>
      <c r="AL151" s="27"/>
      <c r="AM151" s="27">
        <v>0</v>
      </c>
      <c r="AN151" s="27"/>
      <c r="AO151" s="27"/>
      <c r="AP151" s="27"/>
      <c r="AQ151" s="27"/>
    </row>
    <row r="152" spans="2:43" ht="15.75" x14ac:dyDescent="0.25">
      <c r="B152" s="17" t="s">
        <v>230</v>
      </c>
      <c r="C152" s="17"/>
      <c r="D152" s="27">
        <v>1146773.08</v>
      </c>
      <c r="E152" s="27"/>
      <c r="F152" s="27"/>
      <c r="G152" s="27" t="s">
        <v>120</v>
      </c>
      <c r="H152" s="27"/>
      <c r="I152" s="27"/>
      <c r="J152" s="27"/>
      <c r="K152" s="27" t="s">
        <v>120</v>
      </c>
      <c r="L152" s="27"/>
      <c r="M152" s="27"/>
      <c r="N152" s="27"/>
      <c r="O152" s="27"/>
      <c r="P152" s="27"/>
      <c r="Q152" s="27" t="s">
        <v>120</v>
      </c>
      <c r="R152" s="27"/>
      <c r="S152" s="27"/>
      <c r="T152" s="27"/>
      <c r="U152" s="27"/>
      <c r="V152" s="27"/>
      <c r="W152" s="27" t="s">
        <v>120</v>
      </c>
      <c r="X152" s="27"/>
      <c r="Y152" s="27"/>
      <c r="Z152" s="27"/>
      <c r="AA152" s="27"/>
      <c r="AB152" s="27" t="s">
        <v>120</v>
      </c>
      <c r="AC152" s="27"/>
      <c r="AD152" s="27"/>
      <c r="AE152" s="27"/>
      <c r="AF152" s="27"/>
      <c r="AG152" s="27"/>
      <c r="AH152" s="27"/>
      <c r="AI152" s="27" t="s">
        <v>120</v>
      </c>
      <c r="AJ152" s="27"/>
      <c r="AK152" s="27"/>
      <c r="AL152" s="27"/>
      <c r="AM152" s="27">
        <v>1146773.08</v>
      </c>
      <c r="AN152" s="27"/>
      <c r="AO152" s="27"/>
      <c r="AP152" s="27"/>
      <c r="AQ152" s="27"/>
    </row>
    <row r="153" spans="2:43" ht="15.75" x14ac:dyDescent="0.25">
      <c r="B153" s="17" t="s">
        <v>231</v>
      </c>
      <c r="C153" s="17"/>
      <c r="D153" s="27">
        <v>0</v>
      </c>
      <c r="E153" s="27"/>
      <c r="F153" s="27"/>
      <c r="G153" s="27" t="s">
        <v>120</v>
      </c>
      <c r="H153" s="27"/>
      <c r="I153" s="27"/>
      <c r="J153" s="27"/>
      <c r="K153" s="27" t="s">
        <v>120</v>
      </c>
      <c r="L153" s="27"/>
      <c r="M153" s="27"/>
      <c r="N153" s="27"/>
      <c r="O153" s="27"/>
      <c r="P153" s="27"/>
      <c r="Q153" s="27" t="s">
        <v>120</v>
      </c>
      <c r="R153" s="27"/>
      <c r="S153" s="27"/>
      <c r="T153" s="27"/>
      <c r="U153" s="27"/>
      <c r="V153" s="27"/>
      <c r="W153" s="27" t="s">
        <v>120</v>
      </c>
      <c r="X153" s="27"/>
      <c r="Y153" s="27"/>
      <c r="Z153" s="27"/>
      <c r="AA153" s="27"/>
      <c r="AB153" s="27" t="s">
        <v>120</v>
      </c>
      <c r="AC153" s="27"/>
      <c r="AD153" s="27"/>
      <c r="AE153" s="27"/>
      <c r="AF153" s="27"/>
      <c r="AG153" s="27"/>
      <c r="AH153" s="27"/>
      <c r="AI153" s="27" t="s">
        <v>120</v>
      </c>
      <c r="AJ153" s="27"/>
      <c r="AK153" s="27"/>
      <c r="AL153" s="27"/>
      <c r="AM153" s="27">
        <v>0</v>
      </c>
      <c r="AN153" s="27"/>
      <c r="AO153" s="27"/>
      <c r="AP153" s="27"/>
      <c r="AQ153" s="27"/>
    </row>
    <row r="154" spans="2:43" ht="15.75" x14ac:dyDescent="0.25">
      <c r="B154" s="17" t="s">
        <v>232</v>
      </c>
      <c r="C154" s="17"/>
      <c r="D154" s="27">
        <v>0</v>
      </c>
      <c r="E154" s="27"/>
      <c r="F154" s="27"/>
      <c r="G154" s="27" t="s">
        <v>120</v>
      </c>
      <c r="H154" s="27"/>
      <c r="I154" s="27"/>
      <c r="J154" s="27"/>
      <c r="K154" s="27" t="s">
        <v>120</v>
      </c>
      <c r="L154" s="27"/>
      <c r="M154" s="27"/>
      <c r="N154" s="27"/>
      <c r="O154" s="27"/>
      <c r="P154" s="27"/>
      <c r="Q154" s="27" t="s">
        <v>120</v>
      </c>
      <c r="R154" s="27"/>
      <c r="S154" s="27"/>
      <c r="T154" s="27"/>
      <c r="U154" s="27"/>
      <c r="V154" s="27"/>
      <c r="W154" s="27" t="s">
        <v>120</v>
      </c>
      <c r="X154" s="27"/>
      <c r="Y154" s="27"/>
      <c r="Z154" s="27"/>
      <c r="AA154" s="27"/>
      <c r="AB154" s="27" t="s">
        <v>120</v>
      </c>
      <c r="AC154" s="27"/>
      <c r="AD154" s="27"/>
      <c r="AE154" s="27"/>
      <c r="AF154" s="27"/>
      <c r="AG154" s="27"/>
      <c r="AH154" s="27"/>
      <c r="AI154" s="27" t="s">
        <v>120</v>
      </c>
      <c r="AJ154" s="27"/>
      <c r="AK154" s="27"/>
      <c r="AL154" s="27"/>
      <c r="AM154" s="27">
        <v>0</v>
      </c>
      <c r="AN154" s="27"/>
      <c r="AO154" s="27"/>
      <c r="AP154" s="27"/>
      <c r="AQ154" s="27"/>
    </row>
    <row r="155" spans="2:43" ht="15.75" x14ac:dyDescent="0.25">
      <c r="B155" s="17" t="s">
        <v>233</v>
      </c>
      <c r="C155" s="17"/>
      <c r="D155" s="27">
        <v>1683530.33</v>
      </c>
      <c r="E155" s="27"/>
      <c r="F155" s="27"/>
      <c r="G155" s="27" t="s">
        <v>120</v>
      </c>
      <c r="H155" s="27"/>
      <c r="I155" s="27"/>
      <c r="J155" s="27"/>
      <c r="K155" s="27" t="s">
        <v>120</v>
      </c>
      <c r="L155" s="27"/>
      <c r="M155" s="27"/>
      <c r="N155" s="27"/>
      <c r="O155" s="27"/>
      <c r="P155" s="27"/>
      <c r="Q155" s="27" t="s">
        <v>120</v>
      </c>
      <c r="R155" s="27"/>
      <c r="S155" s="27"/>
      <c r="T155" s="27"/>
      <c r="U155" s="27"/>
      <c r="V155" s="27"/>
      <c r="W155" s="27" t="s">
        <v>120</v>
      </c>
      <c r="X155" s="27"/>
      <c r="Y155" s="27"/>
      <c r="Z155" s="27"/>
      <c r="AA155" s="27"/>
      <c r="AB155" s="27" t="s">
        <v>120</v>
      </c>
      <c r="AC155" s="27"/>
      <c r="AD155" s="27"/>
      <c r="AE155" s="27"/>
      <c r="AF155" s="27"/>
      <c r="AG155" s="27"/>
      <c r="AH155" s="27"/>
      <c r="AI155" s="27" t="s">
        <v>120</v>
      </c>
      <c r="AJ155" s="27"/>
      <c r="AK155" s="27"/>
      <c r="AL155" s="27"/>
      <c r="AM155" s="27">
        <v>1683530.33</v>
      </c>
      <c r="AN155" s="27"/>
      <c r="AO155" s="27"/>
      <c r="AP155" s="27"/>
      <c r="AQ155" s="27"/>
    </row>
    <row r="156" spans="2:43" ht="15.75" x14ac:dyDescent="0.25">
      <c r="B156" s="17" t="s">
        <v>234</v>
      </c>
      <c r="C156" s="17"/>
      <c r="D156" s="27">
        <v>0</v>
      </c>
      <c r="E156" s="27"/>
      <c r="F156" s="27"/>
      <c r="G156" s="27" t="s">
        <v>120</v>
      </c>
      <c r="H156" s="27"/>
      <c r="I156" s="27"/>
      <c r="J156" s="27"/>
      <c r="K156" s="27" t="s">
        <v>120</v>
      </c>
      <c r="L156" s="27"/>
      <c r="M156" s="27"/>
      <c r="N156" s="27"/>
      <c r="O156" s="27"/>
      <c r="P156" s="27"/>
      <c r="Q156" s="27" t="s">
        <v>120</v>
      </c>
      <c r="R156" s="27"/>
      <c r="S156" s="27"/>
      <c r="T156" s="27"/>
      <c r="U156" s="27"/>
      <c r="V156" s="27"/>
      <c r="W156" s="27" t="s">
        <v>120</v>
      </c>
      <c r="X156" s="27"/>
      <c r="Y156" s="27"/>
      <c r="Z156" s="27"/>
      <c r="AA156" s="27"/>
      <c r="AB156" s="27" t="s">
        <v>120</v>
      </c>
      <c r="AC156" s="27"/>
      <c r="AD156" s="27"/>
      <c r="AE156" s="27"/>
      <c r="AF156" s="27"/>
      <c r="AG156" s="27"/>
      <c r="AH156" s="27"/>
      <c r="AI156" s="27" t="s">
        <v>120</v>
      </c>
      <c r="AJ156" s="27"/>
      <c r="AK156" s="27"/>
      <c r="AL156" s="27"/>
      <c r="AM156" s="27">
        <v>0</v>
      </c>
      <c r="AN156" s="27"/>
      <c r="AO156" s="27"/>
      <c r="AP156" s="27"/>
      <c r="AQ156" s="27"/>
    </row>
    <row r="157" spans="2:43" ht="15.75" x14ac:dyDescent="0.25">
      <c r="B157" s="17" t="s">
        <v>235</v>
      </c>
      <c r="C157" s="17"/>
      <c r="D157" s="27">
        <v>0</v>
      </c>
      <c r="E157" s="27"/>
      <c r="F157" s="27"/>
      <c r="G157" s="27" t="s">
        <v>120</v>
      </c>
      <c r="H157" s="27"/>
      <c r="I157" s="27"/>
      <c r="J157" s="27"/>
      <c r="K157" s="27" t="s">
        <v>120</v>
      </c>
      <c r="L157" s="27"/>
      <c r="M157" s="27"/>
      <c r="N157" s="27"/>
      <c r="O157" s="27"/>
      <c r="P157" s="27"/>
      <c r="Q157" s="27" t="s">
        <v>120</v>
      </c>
      <c r="R157" s="27"/>
      <c r="S157" s="27"/>
      <c r="T157" s="27"/>
      <c r="U157" s="27"/>
      <c r="V157" s="27"/>
      <c r="W157" s="27" t="s">
        <v>120</v>
      </c>
      <c r="X157" s="27"/>
      <c r="Y157" s="27"/>
      <c r="Z157" s="27"/>
      <c r="AA157" s="27"/>
      <c r="AB157" s="27" t="s">
        <v>120</v>
      </c>
      <c r="AC157" s="27"/>
      <c r="AD157" s="27"/>
      <c r="AE157" s="27"/>
      <c r="AF157" s="27"/>
      <c r="AG157" s="27"/>
      <c r="AH157" s="27"/>
      <c r="AI157" s="27" t="s">
        <v>120</v>
      </c>
      <c r="AJ157" s="27"/>
      <c r="AK157" s="27"/>
      <c r="AL157" s="27"/>
      <c r="AM157" s="27">
        <v>0</v>
      </c>
      <c r="AN157" s="27"/>
      <c r="AO157" s="27"/>
      <c r="AP157" s="27"/>
      <c r="AQ157" s="27"/>
    </row>
    <row r="158" spans="2:43" s="29" customFormat="1" ht="36" customHeight="1" x14ac:dyDescent="0.25">
      <c r="B158" s="24" t="s">
        <v>238</v>
      </c>
      <c r="C158" s="24"/>
      <c r="D158" s="25">
        <v>43237.89</v>
      </c>
      <c r="E158" s="25"/>
      <c r="F158" s="25"/>
      <c r="G158" s="25" t="s">
        <v>120</v>
      </c>
      <c r="H158" s="25"/>
      <c r="I158" s="25"/>
      <c r="J158" s="25"/>
      <c r="K158" s="25" t="s">
        <v>120</v>
      </c>
      <c r="L158" s="25"/>
      <c r="M158" s="25"/>
      <c r="N158" s="25"/>
      <c r="O158" s="25"/>
      <c r="P158" s="25"/>
      <c r="Q158" s="25" t="s">
        <v>120</v>
      </c>
      <c r="R158" s="25"/>
      <c r="S158" s="25"/>
      <c r="T158" s="25"/>
      <c r="U158" s="25"/>
      <c r="V158" s="25"/>
      <c r="W158" s="25" t="s">
        <v>120</v>
      </c>
      <c r="X158" s="25"/>
      <c r="Y158" s="25"/>
      <c r="Z158" s="25"/>
      <c r="AA158" s="25"/>
      <c r="AB158" s="25" t="s">
        <v>120</v>
      </c>
      <c r="AC158" s="25"/>
      <c r="AD158" s="25"/>
      <c r="AE158" s="25"/>
      <c r="AF158" s="25"/>
      <c r="AG158" s="25"/>
      <c r="AH158" s="25"/>
      <c r="AI158" s="25" t="s">
        <v>120</v>
      </c>
      <c r="AJ158" s="25"/>
      <c r="AK158" s="25"/>
      <c r="AL158" s="25"/>
      <c r="AM158" s="25">
        <v>43237.89</v>
      </c>
      <c r="AN158" s="25"/>
      <c r="AO158" s="25"/>
      <c r="AP158" s="25"/>
      <c r="AQ158" s="25"/>
    </row>
    <row r="159" spans="2:43" ht="15.75" x14ac:dyDescent="0.25">
      <c r="B159" s="17" t="s">
        <v>227</v>
      </c>
      <c r="C159" s="17"/>
      <c r="D159" s="27">
        <v>38816.769999999997</v>
      </c>
      <c r="E159" s="27"/>
      <c r="F159" s="27"/>
      <c r="G159" s="27" t="s">
        <v>120</v>
      </c>
      <c r="H159" s="27"/>
      <c r="I159" s="27"/>
      <c r="J159" s="27"/>
      <c r="K159" s="27" t="s">
        <v>120</v>
      </c>
      <c r="L159" s="27"/>
      <c r="M159" s="27"/>
      <c r="N159" s="27"/>
      <c r="O159" s="27"/>
      <c r="P159" s="27"/>
      <c r="Q159" s="27" t="s">
        <v>120</v>
      </c>
      <c r="R159" s="27"/>
      <c r="S159" s="27"/>
      <c r="T159" s="27"/>
      <c r="U159" s="27"/>
      <c r="V159" s="27"/>
      <c r="W159" s="27" t="s">
        <v>120</v>
      </c>
      <c r="X159" s="27"/>
      <c r="Y159" s="27"/>
      <c r="Z159" s="27"/>
      <c r="AA159" s="27"/>
      <c r="AB159" s="27" t="s">
        <v>120</v>
      </c>
      <c r="AC159" s="27"/>
      <c r="AD159" s="27"/>
      <c r="AE159" s="27"/>
      <c r="AF159" s="27"/>
      <c r="AG159" s="27"/>
      <c r="AH159" s="27"/>
      <c r="AI159" s="27" t="s">
        <v>120</v>
      </c>
      <c r="AJ159" s="27"/>
      <c r="AK159" s="27"/>
      <c r="AL159" s="27"/>
      <c r="AM159" s="27">
        <v>38816.769999999997</v>
      </c>
      <c r="AN159" s="27"/>
      <c r="AO159" s="27"/>
      <c r="AP159" s="27"/>
      <c r="AQ159" s="27"/>
    </row>
    <row r="160" spans="2:43" ht="15.75" x14ac:dyDescent="0.25">
      <c r="B160" s="17" t="s">
        <v>228</v>
      </c>
      <c r="C160" s="17"/>
      <c r="D160" s="27">
        <v>8825.5400000000009</v>
      </c>
      <c r="E160" s="27"/>
      <c r="F160" s="27"/>
      <c r="G160" s="27" t="s">
        <v>120</v>
      </c>
      <c r="H160" s="27"/>
      <c r="I160" s="27"/>
      <c r="J160" s="27"/>
      <c r="K160" s="27" t="s">
        <v>120</v>
      </c>
      <c r="L160" s="27"/>
      <c r="M160" s="27"/>
      <c r="N160" s="27"/>
      <c r="O160" s="27"/>
      <c r="P160" s="27"/>
      <c r="Q160" s="27" t="s">
        <v>120</v>
      </c>
      <c r="R160" s="27"/>
      <c r="S160" s="27"/>
      <c r="T160" s="27"/>
      <c r="U160" s="27"/>
      <c r="V160" s="27"/>
      <c r="W160" s="27" t="s">
        <v>120</v>
      </c>
      <c r="X160" s="27"/>
      <c r="Y160" s="27"/>
      <c r="Z160" s="27"/>
      <c r="AA160" s="27"/>
      <c r="AB160" s="27" t="s">
        <v>120</v>
      </c>
      <c r="AC160" s="27"/>
      <c r="AD160" s="27"/>
      <c r="AE160" s="27"/>
      <c r="AF160" s="27"/>
      <c r="AG160" s="27"/>
      <c r="AH160" s="27"/>
      <c r="AI160" s="27" t="s">
        <v>120</v>
      </c>
      <c r="AJ160" s="27"/>
      <c r="AK160" s="27"/>
      <c r="AL160" s="27"/>
      <c r="AM160" s="27">
        <v>8825.5400000000009</v>
      </c>
      <c r="AN160" s="27"/>
      <c r="AO160" s="27"/>
      <c r="AP160" s="27"/>
      <c r="AQ160" s="27"/>
    </row>
    <row r="161" spans="2:43" ht="15.75" x14ac:dyDescent="0.25">
      <c r="B161" s="17" t="s">
        <v>229</v>
      </c>
      <c r="C161" s="17"/>
      <c r="D161" s="27">
        <v>0</v>
      </c>
      <c r="E161" s="27"/>
      <c r="F161" s="27"/>
      <c r="G161" s="27" t="s">
        <v>120</v>
      </c>
      <c r="H161" s="27"/>
      <c r="I161" s="27"/>
      <c r="J161" s="27"/>
      <c r="K161" s="27" t="s">
        <v>120</v>
      </c>
      <c r="L161" s="27"/>
      <c r="M161" s="27"/>
      <c r="N161" s="27"/>
      <c r="O161" s="27"/>
      <c r="P161" s="27"/>
      <c r="Q161" s="27" t="s">
        <v>120</v>
      </c>
      <c r="R161" s="27"/>
      <c r="S161" s="27"/>
      <c r="T161" s="27"/>
      <c r="U161" s="27"/>
      <c r="V161" s="27"/>
      <c r="W161" s="27" t="s">
        <v>120</v>
      </c>
      <c r="X161" s="27"/>
      <c r="Y161" s="27"/>
      <c r="Z161" s="27"/>
      <c r="AA161" s="27"/>
      <c r="AB161" s="27" t="s">
        <v>120</v>
      </c>
      <c r="AC161" s="27"/>
      <c r="AD161" s="27"/>
      <c r="AE161" s="27"/>
      <c r="AF161" s="27"/>
      <c r="AG161" s="27"/>
      <c r="AH161" s="27"/>
      <c r="AI161" s="27" t="s">
        <v>120</v>
      </c>
      <c r="AJ161" s="27"/>
      <c r="AK161" s="27"/>
      <c r="AL161" s="27"/>
      <c r="AM161" s="27">
        <v>0</v>
      </c>
      <c r="AN161" s="27"/>
      <c r="AO161" s="27"/>
      <c r="AP161" s="27"/>
      <c r="AQ161" s="27"/>
    </row>
    <row r="162" spans="2:43" ht="15.75" x14ac:dyDescent="0.25">
      <c r="B162" s="17" t="s">
        <v>230</v>
      </c>
      <c r="C162" s="17"/>
      <c r="D162" s="27">
        <v>37262.86</v>
      </c>
      <c r="E162" s="27"/>
      <c r="F162" s="27"/>
      <c r="G162" s="27" t="s">
        <v>120</v>
      </c>
      <c r="H162" s="27"/>
      <c r="I162" s="27"/>
      <c r="J162" s="27"/>
      <c r="K162" s="27" t="s">
        <v>120</v>
      </c>
      <c r="L162" s="27"/>
      <c r="M162" s="27"/>
      <c r="N162" s="27"/>
      <c r="O162" s="27"/>
      <c r="P162" s="27"/>
      <c r="Q162" s="27" t="s">
        <v>120</v>
      </c>
      <c r="R162" s="27"/>
      <c r="S162" s="27"/>
      <c r="T162" s="27"/>
      <c r="U162" s="27"/>
      <c r="V162" s="27"/>
      <c r="W162" s="27" t="s">
        <v>120</v>
      </c>
      <c r="X162" s="27"/>
      <c r="Y162" s="27"/>
      <c r="Z162" s="27"/>
      <c r="AA162" s="27"/>
      <c r="AB162" s="27" t="s">
        <v>120</v>
      </c>
      <c r="AC162" s="27"/>
      <c r="AD162" s="27"/>
      <c r="AE162" s="27"/>
      <c r="AF162" s="27"/>
      <c r="AG162" s="27"/>
      <c r="AH162" s="27"/>
      <c r="AI162" s="27" t="s">
        <v>120</v>
      </c>
      <c r="AJ162" s="27"/>
      <c r="AK162" s="27"/>
      <c r="AL162" s="27"/>
      <c r="AM162" s="27">
        <v>37262.86</v>
      </c>
      <c r="AN162" s="27"/>
      <c r="AO162" s="27"/>
      <c r="AP162" s="27"/>
      <c r="AQ162" s="27"/>
    </row>
    <row r="163" spans="2:43" ht="15.75" x14ac:dyDescent="0.25">
      <c r="B163" s="17" t="s">
        <v>231</v>
      </c>
      <c r="C163" s="17"/>
      <c r="D163" s="27">
        <v>0</v>
      </c>
      <c r="E163" s="27"/>
      <c r="F163" s="27"/>
      <c r="G163" s="27" t="s">
        <v>120</v>
      </c>
      <c r="H163" s="27"/>
      <c r="I163" s="27"/>
      <c r="J163" s="27"/>
      <c r="K163" s="27" t="s">
        <v>120</v>
      </c>
      <c r="L163" s="27"/>
      <c r="M163" s="27"/>
      <c r="N163" s="27"/>
      <c r="O163" s="27"/>
      <c r="P163" s="27"/>
      <c r="Q163" s="27" t="s">
        <v>120</v>
      </c>
      <c r="R163" s="27"/>
      <c r="S163" s="27"/>
      <c r="T163" s="27"/>
      <c r="U163" s="27"/>
      <c r="V163" s="27"/>
      <c r="W163" s="27" t="s">
        <v>120</v>
      </c>
      <c r="X163" s="27"/>
      <c r="Y163" s="27"/>
      <c r="Z163" s="27"/>
      <c r="AA163" s="27"/>
      <c r="AB163" s="27" t="s">
        <v>120</v>
      </c>
      <c r="AC163" s="27"/>
      <c r="AD163" s="27"/>
      <c r="AE163" s="27"/>
      <c r="AF163" s="27"/>
      <c r="AG163" s="27"/>
      <c r="AH163" s="27"/>
      <c r="AI163" s="27" t="s">
        <v>120</v>
      </c>
      <c r="AJ163" s="27"/>
      <c r="AK163" s="27"/>
      <c r="AL163" s="27"/>
      <c r="AM163" s="27">
        <v>0</v>
      </c>
      <c r="AN163" s="27"/>
      <c r="AO163" s="27"/>
      <c r="AP163" s="27"/>
      <c r="AQ163" s="27"/>
    </row>
    <row r="164" spans="2:43" ht="15.75" x14ac:dyDescent="0.25">
      <c r="B164" s="17" t="s">
        <v>232</v>
      </c>
      <c r="C164" s="17"/>
      <c r="D164" s="27">
        <v>0</v>
      </c>
      <c r="E164" s="27"/>
      <c r="F164" s="27"/>
      <c r="G164" s="27" t="s">
        <v>120</v>
      </c>
      <c r="H164" s="27"/>
      <c r="I164" s="27"/>
      <c r="J164" s="27"/>
      <c r="K164" s="27" t="s">
        <v>120</v>
      </c>
      <c r="L164" s="27"/>
      <c r="M164" s="27"/>
      <c r="N164" s="27"/>
      <c r="O164" s="27"/>
      <c r="P164" s="27"/>
      <c r="Q164" s="27" t="s">
        <v>120</v>
      </c>
      <c r="R164" s="27"/>
      <c r="S164" s="27"/>
      <c r="T164" s="27"/>
      <c r="U164" s="27"/>
      <c r="V164" s="27"/>
      <c r="W164" s="27" t="s">
        <v>120</v>
      </c>
      <c r="X164" s="27"/>
      <c r="Y164" s="27"/>
      <c r="Z164" s="27"/>
      <c r="AA164" s="27"/>
      <c r="AB164" s="27" t="s">
        <v>120</v>
      </c>
      <c r="AC164" s="27"/>
      <c r="AD164" s="27"/>
      <c r="AE164" s="27"/>
      <c r="AF164" s="27"/>
      <c r="AG164" s="27"/>
      <c r="AH164" s="27"/>
      <c r="AI164" s="27" t="s">
        <v>120</v>
      </c>
      <c r="AJ164" s="27"/>
      <c r="AK164" s="27"/>
      <c r="AL164" s="27"/>
      <c r="AM164" s="27">
        <v>0</v>
      </c>
      <c r="AN164" s="27"/>
      <c r="AO164" s="27"/>
      <c r="AP164" s="27"/>
      <c r="AQ164" s="27"/>
    </row>
    <row r="165" spans="2:43" ht="15.75" x14ac:dyDescent="0.25">
      <c r="B165" s="17" t="s">
        <v>233</v>
      </c>
      <c r="C165" s="17"/>
      <c r="D165" s="27">
        <v>41683.980000000003</v>
      </c>
      <c r="E165" s="27"/>
      <c r="F165" s="27"/>
      <c r="G165" s="27" t="s">
        <v>120</v>
      </c>
      <c r="H165" s="27"/>
      <c r="I165" s="27"/>
      <c r="J165" s="27"/>
      <c r="K165" s="27" t="s">
        <v>120</v>
      </c>
      <c r="L165" s="27"/>
      <c r="M165" s="27"/>
      <c r="N165" s="27"/>
      <c r="O165" s="27"/>
      <c r="P165" s="27"/>
      <c r="Q165" s="27" t="s">
        <v>120</v>
      </c>
      <c r="R165" s="27"/>
      <c r="S165" s="27"/>
      <c r="T165" s="27"/>
      <c r="U165" s="27"/>
      <c r="V165" s="27"/>
      <c r="W165" s="27" t="s">
        <v>120</v>
      </c>
      <c r="X165" s="27"/>
      <c r="Y165" s="27"/>
      <c r="Z165" s="27"/>
      <c r="AA165" s="27"/>
      <c r="AB165" s="27" t="s">
        <v>120</v>
      </c>
      <c r="AC165" s="27"/>
      <c r="AD165" s="27"/>
      <c r="AE165" s="27"/>
      <c r="AF165" s="27"/>
      <c r="AG165" s="27"/>
      <c r="AH165" s="27"/>
      <c r="AI165" s="27" t="s">
        <v>120</v>
      </c>
      <c r="AJ165" s="27"/>
      <c r="AK165" s="27"/>
      <c r="AL165" s="27"/>
      <c r="AM165" s="27">
        <v>41683.980000000003</v>
      </c>
      <c r="AN165" s="27"/>
      <c r="AO165" s="27"/>
      <c r="AP165" s="27"/>
      <c r="AQ165" s="27"/>
    </row>
    <row r="166" spans="2:43" ht="15.75" x14ac:dyDescent="0.25">
      <c r="B166" s="17" t="s">
        <v>234</v>
      </c>
      <c r="C166" s="17"/>
      <c r="D166" s="27">
        <v>0</v>
      </c>
      <c r="E166" s="27"/>
      <c r="F166" s="27"/>
      <c r="G166" s="27" t="s">
        <v>120</v>
      </c>
      <c r="H166" s="27"/>
      <c r="I166" s="27"/>
      <c r="J166" s="27"/>
      <c r="K166" s="27" t="s">
        <v>120</v>
      </c>
      <c r="L166" s="27"/>
      <c r="M166" s="27"/>
      <c r="N166" s="27"/>
      <c r="O166" s="27"/>
      <c r="P166" s="27"/>
      <c r="Q166" s="27" t="s">
        <v>120</v>
      </c>
      <c r="R166" s="27"/>
      <c r="S166" s="27"/>
      <c r="T166" s="27"/>
      <c r="U166" s="27"/>
      <c r="V166" s="27"/>
      <c r="W166" s="27" t="s">
        <v>120</v>
      </c>
      <c r="X166" s="27"/>
      <c r="Y166" s="27"/>
      <c r="Z166" s="27"/>
      <c r="AA166" s="27"/>
      <c r="AB166" s="27" t="s">
        <v>120</v>
      </c>
      <c r="AC166" s="27"/>
      <c r="AD166" s="27"/>
      <c r="AE166" s="27"/>
      <c r="AF166" s="27"/>
      <c r="AG166" s="27"/>
      <c r="AH166" s="27"/>
      <c r="AI166" s="27" t="s">
        <v>120</v>
      </c>
      <c r="AJ166" s="27"/>
      <c r="AK166" s="27"/>
      <c r="AL166" s="27"/>
      <c r="AM166" s="27">
        <v>0</v>
      </c>
      <c r="AN166" s="27"/>
      <c r="AO166" s="27"/>
      <c r="AP166" s="27"/>
      <c r="AQ166" s="27"/>
    </row>
    <row r="167" spans="2:43" ht="15.75" x14ac:dyDescent="0.25">
      <c r="B167" s="17" t="s">
        <v>235</v>
      </c>
      <c r="C167" s="17"/>
      <c r="D167" s="27">
        <v>0</v>
      </c>
      <c r="E167" s="27"/>
      <c r="F167" s="27"/>
      <c r="G167" s="27" t="s">
        <v>120</v>
      </c>
      <c r="H167" s="27"/>
      <c r="I167" s="27"/>
      <c r="J167" s="27"/>
      <c r="K167" s="27" t="s">
        <v>120</v>
      </c>
      <c r="L167" s="27"/>
      <c r="M167" s="27"/>
      <c r="N167" s="27"/>
      <c r="O167" s="27"/>
      <c r="P167" s="27"/>
      <c r="Q167" s="27" t="s">
        <v>120</v>
      </c>
      <c r="R167" s="27"/>
      <c r="S167" s="27"/>
      <c r="T167" s="27"/>
      <c r="U167" s="27"/>
      <c r="V167" s="27"/>
      <c r="W167" s="27" t="s">
        <v>120</v>
      </c>
      <c r="X167" s="27"/>
      <c r="Y167" s="27"/>
      <c r="Z167" s="27"/>
      <c r="AA167" s="27"/>
      <c r="AB167" s="27" t="s">
        <v>120</v>
      </c>
      <c r="AC167" s="27"/>
      <c r="AD167" s="27"/>
      <c r="AE167" s="27"/>
      <c r="AF167" s="27"/>
      <c r="AG167" s="27"/>
      <c r="AH167" s="27"/>
      <c r="AI167" s="27" t="s">
        <v>120</v>
      </c>
      <c r="AJ167" s="27"/>
      <c r="AK167" s="27"/>
      <c r="AL167" s="27"/>
      <c r="AM167" s="27">
        <v>0</v>
      </c>
      <c r="AN167" s="27"/>
      <c r="AO167" s="27"/>
      <c r="AP167" s="27"/>
      <c r="AQ167" s="27"/>
    </row>
    <row r="168" spans="2:43" ht="51" customHeight="1" x14ac:dyDescent="0.25">
      <c r="B168" s="24" t="s">
        <v>239</v>
      </c>
      <c r="C168" s="24"/>
      <c r="D168" s="25">
        <v>160015.56</v>
      </c>
      <c r="E168" s="25"/>
      <c r="F168" s="25"/>
      <c r="G168" s="25" t="s">
        <v>120</v>
      </c>
      <c r="H168" s="25"/>
      <c r="I168" s="25"/>
      <c r="J168" s="25"/>
      <c r="K168" s="25" t="s">
        <v>120</v>
      </c>
      <c r="L168" s="25"/>
      <c r="M168" s="25"/>
      <c r="N168" s="25"/>
      <c r="O168" s="25"/>
      <c r="P168" s="25"/>
      <c r="Q168" s="25" t="s">
        <v>120</v>
      </c>
      <c r="R168" s="25"/>
      <c r="S168" s="25"/>
      <c r="T168" s="25"/>
      <c r="U168" s="25"/>
      <c r="V168" s="25"/>
      <c r="W168" s="25" t="s">
        <v>120</v>
      </c>
      <c r="X168" s="25"/>
      <c r="Y168" s="25"/>
      <c r="Z168" s="25"/>
      <c r="AA168" s="25"/>
      <c r="AB168" s="25" t="s">
        <v>120</v>
      </c>
      <c r="AC168" s="25"/>
      <c r="AD168" s="25"/>
      <c r="AE168" s="25"/>
      <c r="AF168" s="25"/>
      <c r="AG168" s="25"/>
      <c r="AH168" s="25"/>
      <c r="AI168" s="25" t="s">
        <v>120</v>
      </c>
      <c r="AJ168" s="25"/>
      <c r="AK168" s="25"/>
      <c r="AL168" s="25"/>
      <c r="AM168" s="25">
        <v>160015.56</v>
      </c>
      <c r="AN168" s="25"/>
      <c r="AO168" s="25"/>
      <c r="AP168" s="25"/>
      <c r="AQ168" s="25"/>
    </row>
    <row r="169" spans="2:43" ht="15.75" x14ac:dyDescent="0.25">
      <c r="B169" s="17" t="s">
        <v>227</v>
      </c>
      <c r="C169" s="17"/>
      <c r="D169" s="27">
        <v>143302.29</v>
      </c>
      <c r="E169" s="27"/>
      <c r="F169" s="27"/>
      <c r="G169" s="27" t="s">
        <v>120</v>
      </c>
      <c r="H169" s="27"/>
      <c r="I169" s="27"/>
      <c r="J169" s="27"/>
      <c r="K169" s="27" t="s">
        <v>120</v>
      </c>
      <c r="L169" s="27"/>
      <c r="M169" s="27"/>
      <c r="N169" s="27"/>
      <c r="O169" s="27"/>
      <c r="P169" s="27"/>
      <c r="Q169" s="27" t="s">
        <v>120</v>
      </c>
      <c r="R169" s="27"/>
      <c r="S169" s="27"/>
      <c r="T169" s="27"/>
      <c r="U169" s="27"/>
      <c r="V169" s="27"/>
      <c r="W169" s="27" t="s">
        <v>120</v>
      </c>
      <c r="X169" s="27"/>
      <c r="Y169" s="27"/>
      <c r="Z169" s="27"/>
      <c r="AA169" s="27"/>
      <c r="AB169" s="27" t="s">
        <v>120</v>
      </c>
      <c r="AC169" s="27"/>
      <c r="AD169" s="27"/>
      <c r="AE169" s="27"/>
      <c r="AF169" s="27"/>
      <c r="AG169" s="27"/>
      <c r="AH169" s="27"/>
      <c r="AI169" s="27" t="s">
        <v>120</v>
      </c>
      <c r="AJ169" s="27"/>
      <c r="AK169" s="27"/>
      <c r="AL169" s="27"/>
      <c r="AM169" s="27">
        <v>143302.29</v>
      </c>
      <c r="AN169" s="27"/>
      <c r="AO169" s="27"/>
      <c r="AP169" s="27"/>
      <c r="AQ169" s="27"/>
    </row>
    <row r="170" spans="2:43" ht="15.75" x14ac:dyDescent="0.25">
      <c r="B170" s="17" t="s">
        <v>228</v>
      </c>
      <c r="C170" s="17"/>
      <c r="D170" s="27">
        <v>104756.1</v>
      </c>
      <c r="E170" s="27"/>
      <c r="F170" s="27"/>
      <c r="G170" s="27" t="s">
        <v>120</v>
      </c>
      <c r="H170" s="27"/>
      <c r="I170" s="27"/>
      <c r="J170" s="27"/>
      <c r="K170" s="27" t="s">
        <v>120</v>
      </c>
      <c r="L170" s="27"/>
      <c r="M170" s="27"/>
      <c r="N170" s="27"/>
      <c r="O170" s="27"/>
      <c r="P170" s="27"/>
      <c r="Q170" s="27" t="s">
        <v>120</v>
      </c>
      <c r="R170" s="27"/>
      <c r="S170" s="27"/>
      <c r="T170" s="27"/>
      <c r="U170" s="27"/>
      <c r="V170" s="27"/>
      <c r="W170" s="27" t="s">
        <v>120</v>
      </c>
      <c r="X170" s="27"/>
      <c r="Y170" s="27"/>
      <c r="Z170" s="27"/>
      <c r="AA170" s="27"/>
      <c r="AB170" s="27" t="s">
        <v>120</v>
      </c>
      <c r="AC170" s="27"/>
      <c r="AD170" s="27"/>
      <c r="AE170" s="27"/>
      <c r="AF170" s="27"/>
      <c r="AG170" s="27"/>
      <c r="AH170" s="27"/>
      <c r="AI170" s="27" t="s">
        <v>120</v>
      </c>
      <c r="AJ170" s="27"/>
      <c r="AK170" s="27"/>
      <c r="AL170" s="27"/>
      <c r="AM170" s="27">
        <v>104756.1</v>
      </c>
      <c r="AN170" s="27"/>
      <c r="AO170" s="27"/>
      <c r="AP170" s="27"/>
      <c r="AQ170" s="27"/>
    </row>
    <row r="171" spans="2:43" ht="15.75" x14ac:dyDescent="0.25">
      <c r="B171" s="17" t="s">
        <v>229</v>
      </c>
      <c r="C171" s="17"/>
      <c r="D171" s="27">
        <v>0</v>
      </c>
      <c r="E171" s="27"/>
      <c r="F171" s="27"/>
      <c r="G171" s="27" t="s">
        <v>120</v>
      </c>
      <c r="H171" s="27"/>
      <c r="I171" s="27"/>
      <c r="J171" s="27"/>
      <c r="K171" s="27" t="s">
        <v>120</v>
      </c>
      <c r="L171" s="27"/>
      <c r="M171" s="27"/>
      <c r="N171" s="27"/>
      <c r="O171" s="27"/>
      <c r="P171" s="27"/>
      <c r="Q171" s="27" t="s">
        <v>120</v>
      </c>
      <c r="R171" s="27"/>
      <c r="S171" s="27"/>
      <c r="T171" s="27"/>
      <c r="U171" s="27"/>
      <c r="V171" s="27"/>
      <c r="W171" s="27" t="s">
        <v>120</v>
      </c>
      <c r="X171" s="27"/>
      <c r="Y171" s="27"/>
      <c r="Z171" s="27"/>
      <c r="AA171" s="27"/>
      <c r="AB171" s="27" t="s">
        <v>120</v>
      </c>
      <c r="AC171" s="27"/>
      <c r="AD171" s="27"/>
      <c r="AE171" s="27"/>
      <c r="AF171" s="27"/>
      <c r="AG171" s="27"/>
      <c r="AH171" s="27"/>
      <c r="AI171" s="27" t="s">
        <v>120</v>
      </c>
      <c r="AJ171" s="27"/>
      <c r="AK171" s="27"/>
      <c r="AL171" s="27"/>
      <c r="AM171" s="27">
        <v>0</v>
      </c>
      <c r="AN171" s="27"/>
      <c r="AO171" s="27"/>
      <c r="AP171" s="27"/>
      <c r="AQ171" s="27"/>
    </row>
    <row r="172" spans="2:43" ht="15.75" x14ac:dyDescent="0.25">
      <c r="B172" s="17" t="s">
        <v>230</v>
      </c>
      <c r="C172" s="17"/>
      <c r="D172" s="27">
        <v>143302.29</v>
      </c>
      <c r="E172" s="27"/>
      <c r="F172" s="27"/>
      <c r="G172" s="27" t="s">
        <v>120</v>
      </c>
      <c r="H172" s="27"/>
      <c r="I172" s="27"/>
      <c r="J172" s="27"/>
      <c r="K172" s="27" t="s">
        <v>120</v>
      </c>
      <c r="L172" s="27"/>
      <c r="M172" s="27"/>
      <c r="N172" s="27"/>
      <c r="O172" s="27"/>
      <c r="P172" s="27"/>
      <c r="Q172" s="27" t="s">
        <v>120</v>
      </c>
      <c r="R172" s="27"/>
      <c r="S172" s="27"/>
      <c r="T172" s="27"/>
      <c r="U172" s="27"/>
      <c r="V172" s="27"/>
      <c r="W172" s="27" t="s">
        <v>120</v>
      </c>
      <c r="X172" s="27"/>
      <c r="Y172" s="27"/>
      <c r="Z172" s="27"/>
      <c r="AA172" s="27"/>
      <c r="AB172" s="27" t="s">
        <v>120</v>
      </c>
      <c r="AC172" s="27"/>
      <c r="AD172" s="27"/>
      <c r="AE172" s="27"/>
      <c r="AF172" s="27"/>
      <c r="AG172" s="27"/>
      <c r="AH172" s="27"/>
      <c r="AI172" s="27" t="s">
        <v>120</v>
      </c>
      <c r="AJ172" s="27"/>
      <c r="AK172" s="27"/>
      <c r="AL172" s="27"/>
      <c r="AM172" s="27">
        <v>143302.29</v>
      </c>
      <c r="AN172" s="27"/>
      <c r="AO172" s="27"/>
      <c r="AP172" s="27"/>
      <c r="AQ172" s="27"/>
    </row>
    <row r="173" spans="2:43" ht="15.75" x14ac:dyDescent="0.25">
      <c r="B173" s="17" t="s">
        <v>231</v>
      </c>
      <c r="C173" s="17"/>
      <c r="D173" s="27">
        <v>0</v>
      </c>
      <c r="E173" s="27"/>
      <c r="F173" s="27"/>
      <c r="G173" s="27" t="s">
        <v>120</v>
      </c>
      <c r="H173" s="27"/>
      <c r="I173" s="27"/>
      <c r="J173" s="27"/>
      <c r="K173" s="27" t="s">
        <v>120</v>
      </c>
      <c r="L173" s="27"/>
      <c r="M173" s="27"/>
      <c r="N173" s="27"/>
      <c r="O173" s="27"/>
      <c r="P173" s="27"/>
      <c r="Q173" s="27" t="s">
        <v>120</v>
      </c>
      <c r="R173" s="27"/>
      <c r="S173" s="27"/>
      <c r="T173" s="27"/>
      <c r="U173" s="27"/>
      <c r="V173" s="27"/>
      <c r="W173" s="27" t="s">
        <v>120</v>
      </c>
      <c r="X173" s="27"/>
      <c r="Y173" s="27"/>
      <c r="Z173" s="27"/>
      <c r="AA173" s="27"/>
      <c r="AB173" s="27" t="s">
        <v>120</v>
      </c>
      <c r="AC173" s="27"/>
      <c r="AD173" s="27"/>
      <c r="AE173" s="27"/>
      <c r="AF173" s="27"/>
      <c r="AG173" s="27"/>
      <c r="AH173" s="27"/>
      <c r="AI173" s="27" t="s">
        <v>120</v>
      </c>
      <c r="AJ173" s="27"/>
      <c r="AK173" s="27"/>
      <c r="AL173" s="27"/>
      <c r="AM173" s="27">
        <v>0</v>
      </c>
      <c r="AN173" s="27"/>
      <c r="AO173" s="27"/>
      <c r="AP173" s="27"/>
      <c r="AQ173" s="27"/>
    </row>
    <row r="174" spans="2:43" ht="15.75" x14ac:dyDescent="0.25">
      <c r="B174" s="17" t="s">
        <v>232</v>
      </c>
      <c r="C174" s="17"/>
      <c r="D174" s="27">
        <v>0</v>
      </c>
      <c r="E174" s="27"/>
      <c r="F174" s="27"/>
      <c r="G174" s="27" t="s">
        <v>120</v>
      </c>
      <c r="H174" s="27"/>
      <c r="I174" s="27"/>
      <c r="J174" s="27"/>
      <c r="K174" s="27" t="s">
        <v>120</v>
      </c>
      <c r="L174" s="27"/>
      <c r="M174" s="27"/>
      <c r="N174" s="27"/>
      <c r="O174" s="27"/>
      <c r="P174" s="27"/>
      <c r="Q174" s="27" t="s">
        <v>120</v>
      </c>
      <c r="R174" s="27"/>
      <c r="S174" s="27"/>
      <c r="T174" s="27"/>
      <c r="U174" s="27"/>
      <c r="V174" s="27"/>
      <c r="W174" s="27" t="s">
        <v>120</v>
      </c>
      <c r="X174" s="27"/>
      <c r="Y174" s="27"/>
      <c r="Z174" s="27"/>
      <c r="AA174" s="27"/>
      <c r="AB174" s="27" t="s">
        <v>120</v>
      </c>
      <c r="AC174" s="27"/>
      <c r="AD174" s="27"/>
      <c r="AE174" s="27"/>
      <c r="AF174" s="27"/>
      <c r="AG174" s="27"/>
      <c r="AH174" s="27"/>
      <c r="AI174" s="27" t="s">
        <v>120</v>
      </c>
      <c r="AJ174" s="27"/>
      <c r="AK174" s="27"/>
      <c r="AL174" s="27"/>
      <c r="AM174" s="27">
        <v>0</v>
      </c>
      <c r="AN174" s="27"/>
      <c r="AO174" s="27"/>
      <c r="AP174" s="27"/>
      <c r="AQ174" s="27"/>
    </row>
    <row r="175" spans="2:43" ht="15.75" x14ac:dyDescent="0.25">
      <c r="B175" s="17" t="s">
        <v>233</v>
      </c>
      <c r="C175" s="17"/>
      <c r="D175" s="27">
        <v>160015.56</v>
      </c>
      <c r="E175" s="27"/>
      <c r="F175" s="27"/>
      <c r="G175" s="27" t="s">
        <v>120</v>
      </c>
      <c r="H175" s="27"/>
      <c r="I175" s="27"/>
      <c r="J175" s="27"/>
      <c r="K175" s="27" t="s">
        <v>120</v>
      </c>
      <c r="L175" s="27"/>
      <c r="M175" s="27"/>
      <c r="N175" s="27"/>
      <c r="O175" s="27"/>
      <c r="P175" s="27"/>
      <c r="Q175" s="27" t="s">
        <v>120</v>
      </c>
      <c r="R175" s="27"/>
      <c r="S175" s="27"/>
      <c r="T175" s="27"/>
      <c r="U175" s="27"/>
      <c r="V175" s="27"/>
      <c r="W175" s="27" t="s">
        <v>120</v>
      </c>
      <c r="X175" s="27"/>
      <c r="Y175" s="27"/>
      <c r="Z175" s="27"/>
      <c r="AA175" s="27"/>
      <c r="AB175" s="27" t="s">
        <v>120</v>
      </c>
      <c r="AC175" s="27"/>
      <c r="AD175" s="27"/>
      <c r="AE175" s="27"/>
      <c r="AF175" s="27"/>
      <c r="AG175" s="27"/>
      <c r="AH175" s="27"/>
      <c r="AI175" s="27" t="s">
        <v>120</v>
      </c>
      <c r="AJ175" s="27"/>
      <c r="AK175" s="27"/>
      <c r="AL175" s="27"/>
      <c r="AM175" s="27">
        <v>160015.56</v>
      </c>
      <c r="AN175" s="27"/>
      <c r="AO175" s="27"/>
      <c r="AP175" s="27"/>
      <c r="AQ175" s="27"/>
    </row>
    <row r="176" spans="2:43" ht="15.75" x14ac:dyDescent="0.25">
      <c r="B176" s="17" t="s">
        <v>234</v>
      </c>
      <c r="C176" s="17"/>
      <c r="D176" s="27">
        <v>0</v>
      </c>
      <c r="E176" s="27"/>
      <c r="F176" s="27"/>
      <c r="G176" s="27" t="s">
        <v>120</v>
      </c>
      <c r="H176" s="27"/>
      <c r="I176" s="27"/>
      <c r="J176" s="27"/>
      <c r="K176" s="27" t="s">
        <v>120</v>
      </c>
      <c r="L176" s="27"/>
      <c r="M176" s="27"/>
      <c r="N176" s="27"/>
      <c r="O176" s="27"/>
      <c r="P176" s="27"/>
      <c r="Q176" s="27" t="s">
        <v>120</v>
      </c>
      <c r="R176" s="27"/>
      <c r="S176" s="27"/>
      <c r="T176" s="27"/>
      <c r="U176" s="27"/>
      <c r="V176" s="27"/>
      <c r="W176" s="27" t="s">
        <v>120</v>
      </c>
      <c r="X176" s="27"/>
      <c r="Y176" s="27"/>
      <c r="Z176" s="27"/>
      <c r="AA176" s="27"/>
      <c r="AB176" s="27" t="s">
        <v>120</v>
      </c>
      <c r="AC176" s="27"/>
      <c r="AD176" s="27"/>
      <c r="AE176" s="27"/>
      <c r="AF176" s="27"/>
      <c r="AG176" s="27"/>
      <c r="AH176" s="27"/>
      <c r="AI176" s="27" t="s">
        <v>120</v>
      </c>
      <c r="AJ176" s="27"/>
      <c r="AK176" s="27"/>
      <c r="AL176" s="27"/>
      <c r="AM176" s="27">
        <v>0</v>
      </c>
      <c r="AN176" s="27"/>
      <c r="AO176" s="27"/>
      <c r="AP176" s="27"/>
      <c r="AQ176" s="27"/>
    </row>
    <row r="177" spans="2:43" ht="15.75" x14ac:dyDescent="0.25">
      <c r="B177" s="17" t="s">
        <v>235</v>
      </c>
      <c r="C177" s="17"/>
      <c r="D177" s="27">
        <v>0</v>
      </c>
      <c r="E177" s="27"/>
      <c r="F177" s="27"/>
      <c r="G177" s="27" t="s">
        <v>120</v>
      </c>
      <c r="H177" s="27"/>
      <c r="I177" s="27"/>
      <c r="J177" s="27"/>
      <c r="K177" s="27" t="s">
        <v>120</v>
      </c>
      <c r="L177" s="27"/>
      <c r="M177" s="27"/>
      <c r="N177" s="27"/>
      <c r="O177" s="27"/>
      <c r="P177" s="27"/>
      <c r="Q177" s="27" t="s">
        <v>120</v>
      </c>
      <c r="R177" s="27"/>
      <c r="S177" s="27"/>
      <c r="T177" s="27"/>
      <c r="U177" s="27"/>
      <c r="V177" s="27"/>
      <c r="W177" s="27" t="s">
        <v>120</v>
      </c>
      <c r="X177" s="27"/>
      <c r="Y177" s="27"/>
      <c r="Z177" s="27"/>
      <c r="AA177" s="27"/>
      <c r="AB177" s="27" t="s">
        <v>120</v>
      </c>
      <c r="AC177" s="27"/>
      <c r="AD177" s="27"/>
      <c r="AE177" s="27"/>
      <c r="AF177" s="27"/>
      <c r="AG177" s="27"/>
      <c r="AH177" s="27"/>
      <c r="AI177" s="27" t="s">
        <v>120</v>
      </c>
      <c r="AJ177" s="27"/>
      <c r="AK177" s="27"/>
      <c r="AL177" s="27"/>
      <c r="AM177" s="27">
        <v>0</v>
      </c>
      <c r="AN177" s="27"/>
      <c r="AO177" s="27"/>
      <c r="AP177" s="27"/>
      <c r="AQ177" s="27"/>
    </row>
    <row r="178" spans="2:43" s="29" customFormat="1" ht="51.75" customHeight="1" x14ac:dyDescent="0.25">
      <c r="B178" s="24" t="s">
        <v>240</v>
      </c>
      <c r="C178" s="24"/>
      <c r="D178" s="25">
        <v>93604.7</v>
      </c>
      <c r="E178" s="25"/>
      <c r="F178" s="25"/>
      <c r="G178" s="25" t="s">
        <v>120</v>
      </c>
      <c r="H178" s="25"/>
      <c r="I178" s="25"/>
      <c r="J178" s="25"/>
      <c r="K178" s="25" t="s">
        <v>120</v>
      </c>
      <c r="L178" s="25"/>
      <c r="M178" s="25"/>
      <c r="N178" s="25"/>
      <c r="O178" s="25"/>
      <c r="P178" s="25"/>
      <c r="Q178" s="25" t="s">
        <v>120</v>
      </c>
      <c r="R178" s="25"/>
      <c r="S178" s="25"/>
      <c r="T178" s="25"/>
      <c r="U178" s="25"/>
      <c r="V178" s="25"/>
      <c r="W178" s="25" t="s">
        <v>120</v>
      </c>
      <c r="X178" s="25"/>
      <c r="Y178" s="25"/>
      <c r="Z178" s="25"/>
      <c r="AA178" s="25"/>
      <c r="AB178" s="25" t="s">
        <v>120</v>
      </c>
      <c r="AC178" s="25"/>
      <c r="AD178" s="25"/>
      <c r="AE178" s="25"/>
      <c r="AF178" s="25"/>
      <c r="AG178" s="25"/>
      <c r="AH178" s="25"/>
      <c r="AI178" s="25" t="s">
        <v>120</v>
      </c>
      <c r="AJ178" s="25"/>
      <c r="AK178" s="25"/>
      <c r="AL178" s="25"/>
      <c r="AM178" s="25">
        <v>93604.7</v>
      </c>
      <c r="AN178" s="25"/>
      <c r="AO178" s="25"/>
      <c r="AP178" s="25"/>
      <c r="AQ178" s="25"/>
    </row>
    <row r="179" spans="2:43" ht="15.75" x14ac:dyDescent="0.25">
      <c r="B179" s="17" t="s">
        <v>227</v>
      </c>
      <c r="C179" s="17"/>
      <c r="D179" s="27">
        <v>93604.7</v>
      </c>
      <c r="E179" s="27"/>
      <c r="F179" s="27"/>
      <c r="G179" s="27" t="s">
        <v>120</v>
      </c>
      <c r="H179" s="27"/>
      <c r="I179" s="27"/>
      <c r="J179" s="27"/>
      <c r="K179" s="27" t="s">
        <v>120</v>
      </c>
      <c r="L179" s="27"/>
      <c r="M179" s="27"/>
      <c r="N179" s="27"/>
      <c r="O179" s="27"/>
      <c r="P179" s="27"/>
      <c r="Q179" s="27" t="s">
        <v>120</v>
      </c>
      <c r="R179" s="27"/>
      <c r="S179" s="27"/>
      <c r="T179" s="27"/>
      <c r="U179" s="27"/>
      <c r="V179" s="27"/>
      <c r="W179" s="27" t="s">
        <v>120</v>
      </c>
      <c r="X179" s="27"/>
      <c r="Y179" s="27"/>
      <c r="Z179" s="27"/>
      <c r="AA179" s="27"/>
      <c r="AB179" s="27" t="s">
        <v>120</v>
      </c>
      <c r="AC179" s="27"/>
      <c r="AD179" s="27"/>
      <c r="AE179" s="27"/>
      <c r="AF179" s="27"/>
      <c r="AG179" s="27"/>
      <c r="AH179" s="27"/>
      <c r="AI179" s="27" t="s">
        <v>120</v>
      </c>
      <c r="AJ179" s="27"/>
      <c r="AK179" s="27"/>
      <c r="AL179" s="27"/>
      <c r="AM179" s="27">
        <v>93604.7</v>
      </c>
      <c r="AN179" s="27"/>
      <c r="AO179" s="27"/>
      <c r="AP179" s="27"/>
      <c r="AQ179" s="27"/>
    </row>
    <row r="180" spans="2:43" ht="15.75" x14ac:dyDescent="0.25">
      <c r="B180" s="17" t="s">
        <v>228</v>
      </c>
      <c r="C180" s="17"/>
      <c r="D180" s="27">
        <v>62715.1</v>
      </c>
      <c r="E180" s="27"/>
      <c r="F180" s="27"/>
      <c r="G180" s="27" t="s">
        <v>120</v>
      </c>
      <c r="H180" s="27"/>
      <c r="I180" s="27"/>
      <c r="J180" s="27"/>
      <c r="K180" s="27" t="s">
        <v>120</v>
      </c>
      <c r="L180" s="27"/>
      <c r="M180" s="27"/>
      <c r="N180" s="27"/>
      <c r="O180" s="27"/>
      <c r="P180" s="27"/>
      <c r="Q180" s="27" t="s">
        <v>120</v>
      </c>
      <c r="R180" s="27"/>
      <c r="S180" s="27"/>
      <c r="T180" s="27"/>
      <c r="U180" s="27"/>
      <c r="V180" s="27"/>
      <c r="W180" s="27" t="s">
        <v>120</v>
      </c>
      <c r="X180" s="27"/>
      <c r="Y180" s="27"/>
      <c r="Z180" s="27"/>
      <c r="AA180" s="27"/>
      <c r="AB180" s="27" t="s">
        <v>120</v>
      </c>
      <c r="AC180" s="27"/>
      <c r="AD180" s="27"/>
      <c r="AE180" s="27"/>
      <c r="AF180" s="27"/>
      <c r="AG180" s="27"/>
      <c r="AH180" s="27"/>
      <c r="AI180" s="27" t="s">
        <v>120</v>
      </c>
      <c r="AJ180" s="27"/>
      <c r="AK180" s="27"/>
      <c r="AL180" s="27"/>
      <c r="AM180" s="27">
        <v>62715.1</v>
      </c>
      <c r="AN180" s="27"/>
      <c r="AO180" s="27"/>
      <c r="AP180" s="27"/>
      <c r="AQ180" s="27"/>
    </row>
    <row r="181" spans="2:43" ht="15.75" x14ac:dyDescent="0.25">
      <c r="B181" s="17" t="s">
        <v>229</v>
      </c>
      <c r="C181" s="17"/>
      <c r="D181" s="27">
        <v>0</v>
      </c>
      <c r="E181" s="27"/>
      <c r="F181" s="27"/>
      <c r="G181" s="27" t="s">
        <v>120</v>
      </c>
      <c r="H181" s="27"/>
      <c r="I181" s="27"/>
      <c r="J181" s="27"/>
      <c r="K181" s="27" t="s">
        <v>120</v>
      </c>
      <c r="L181" s="27"/>
      <c r="M181" s="27"/>
      <c r="N181" s="27"/>
      <c r="O181" s="27"/>
      <c r="P181" s="27"/>
      <c r="Q181" s="27" t="s">
        <v>120</v>
      </c>
      <c r="R181" s="27"/>
      <c r="S181" s="27"/>
      <c r="T181" s="27"/>
      <c r="U181" s="27"/>
      <c r="V181" s="27"/>
      <c r="W181" s="27" t="s">
        <v>120</v>
      </c>
      <c r="X181" s="27"/>
      <c r="Y181" s="27"/>
      <c r="Z181" s="27"/>
      <c r="AA181" s="27"/>
      <c r="AB181" s="27" t="s">
        <v>120</v>
      </c>
      <c r="AC181" s="27"/>
      <c r="AD181" s="27"/>
      <c r="AE181" s="27"/>
      <c r="AF181" s="27"/>
      <c r="AG181" s="27"/>
      <c r="AH181" s="27"/>
      <c r="AI181" s="27" t="s">
        <v>120</v>
      </c>
      <c r="AJ181" s="27"/>
      <c r="AK181" s="27"/>
      <c r="AL181" s="27"/>
      <c r="AM181" s="27">
        <v>0</v>
      </c>
      <c r="AN181" s="27"/>
      <c r="AO181" s="27"/>
      <c r="AP181" s="27"/>
      <c r="AQ181" s="27"/>
    </row>
    <row r="182" spans="2:43" ht="15.75" x14ac:dyDescent="0.25">
      <c r="B182" s="17" t="s">
        <v>230</v>
      </c>
      <c r="C182" s="17"/>
      <c r="D182" s="27">
        <v>92813.8</v>
      </c>
      <c r="E182" s="27"/>
      <c r="F182" s="27"/>
      <c r="G182" s="27" t="s">
        <v>120</v>
      </c>
      <c r="H182" s="27"/>
      <c r="I182" s="27"/>
      <c r="J182" s="27"/>
      <c r="K182" s="27" t="s">
        <v>120</v>
      </c>
      <c r="L182" s="27"/>
      <c r="M182" s="27"/>
      <c r="N182" s="27"/>
      <c r="O182" s="27"/>
      <c r="P182" s="27"/>
      <c r="Q182" s="27" t="s">
        <v>120</v>
      </c>
      <c r="R182" s="27"/>
      <c r="S182" s="27"/>
      <c r="T182" s="27"/>
      <c r="U182" s="27"/>
      <c r="V182" s="27"/>
      <c r="W182" s="27" t="s">
        <v>120</v>
      </c>
      <c r="X182" s="27"/>
      <c r="Y182" s="27"/>
      <c r="Z182" s="27"/>
      <c r="AA182" s="27"/>
      <c r="AB182" s="27" t="s">
        <v>120</v>
      </c>
      <c r="AC182" s="27"/>
      <c r="AD182" s="27"/>
      <c r="AE182" s="27"/>
      <c r="AF182" s="27"/>
      <c r="AG182" s="27"/>
      <c r="AH182" s="27"/>
      <c r="AI182" s="27" t="s">
        <v>120</v>
      </c>
      <c r="AJ182" s="27"/>
      <c r="AK182" s="27"/>
      <c r="AL182" s="27"/>
      <c r="AM182" s="27">
        <v>92813.8</v>
      </c>
      <c r="AN182" s="27"/>
      <c r="AO182" s="27"/>
      <c r="AP182" s="27"/>
      <c r="AQ182" s="27"/>
    </row>
    <row r="183" spans="2:43" ht="15.75" x14ac:dyDescent="0.25">
      <c r="B183" s="17" t="s">
        <v>231</v>
      </c>
      <c r="C183" s="17"/>
      <c r="D183" s="27">
        <v>0</v>
      </c>
      <c r="E183" s="27"/>
      <c r="F183" s="27"/>
      <c r="G183" s="27" t="s">
        <v>120</v>
      </c>
      <c r="H183" s="27"/>
      <c r="I183" s="27"/>
      <c r="J183" s="27"/>
      <c r="K183" s="27" t="s">
        <v>120</v>
      </c>
      <c r="L183" s="27"/>
      <c r="M183" s="27"/>
      <c r="N183" s="27"/>
      <c r="O183" s="27"/>
      <c r="P183" s="27"/>
      <c r="Q183" s="27" t="s">
        <v>120</v>
      </c>
      <c r="R183" s="27"/>
      <c r="S183" s="27"/>
      <c r="T183" s="27"/>
      <c r="U183" s="27"/>
      <c r="V183" s="27"/>
      <c r="W183" s="27" t="s">
        <v>120</v>
      </c>
      <c r="X183" s="27"/>
      <c r="Y183" s="27"/>
      <c r="Z183" s="27"/>
      <c r="AA183" s="27"/>
      <c r="AB183" s="27" t="s">
        <v>120</v>
      </c>
      <c r="AC183" s="27"/>
      <c r="AD183" s="27"/>
      <c r="AE183" s="27"/>
      <c r="AF183" s="27"/>
      <c r="AG183" s="27"/>
      <c r="AH183" s="27"/>
      <c r="AI183" s="27" t="s">
        <v>120</v>
      </c>
      <c r="AJ183" s="27"/>
      <c r="AK183" s="27"/>
      <c r="AL183" s="27"/>
      <c r="AM183" s="27">
        <v>0</v>
      </c>
      <c r="AN183" s="27"/>
      <c r="AO183" s="27"/>
      <c r="AP183" s="27"/>
      <c r="AQ183" s="27"/>
    </row>
    <row r="184" spans="2:43" ht="15.75" x14ac:dyDescent="0.25">
      <c r="B184" s="17" t="s">
        <v>232</v>
      </c>
      <c r="C184" s="17"/>
      <c r="D184" s="27">
        <v>0</v>
      </c>
      <c r="E184" s="27"/>
      <c r="F184" s="27"/>
      <c r="G184" s="27" t="s">
        <v>120</v>
      </c>
      <c r="H184" s="27"/>
      <c r="I184" s="27"/>
      <c r="J184" s="27"/>
      <c r="K184" s="27" t="s">
        <v>120</v>
      </c>
      <c r="L184" s="27"/>
      <c r="M184" s="27"/>
      <c r="N184" s="27"/>
      <c r="O184" s="27"/>
      <c r="P184" s="27"/>
      <c r="Q184" s="27" t="s">
        <v>120</v>
      </c>
      <c r="R184" s="27"/>
      <c r="S184" s="27"/>
      <c r="T184" s="27"/>
      <c r="U184" s="27"/>
      <c r="V184" s="27"/>
      <c r="W184" s="27" t="s">
        <v>120</v>
      </c>
      <c r="X184" s="27"/>
      <c r="Y184" s="27"/>
      <c r="Z184" s="27"/>
      <c r="AA184" s="27"/>
      <c r="AB184" s="27" t="s">
        <v>120</v>
      </c>
      <c r="AC184" s="27"/>
      <c r="AD184" s="27"/>
      <c r="AE184" s="27"/>
      <c r="AF184" s="27"/>
      <c r="AG184" s="27"/>
      <c r="AH184" s="27"/>
      <c r="AI184" s="27" t="s">
        <v>120</v>
      </c>
      <c r="AJ184" s="27"/>
      <c r="AK184" s="27"/>
      <c r="AL184" s="27"/>
      <c r="AM184" s="27">
        <v>0</v>
      </c>
      <c r="AN184" s="27"/>
      <c r="AO184" s="27"/>
      <c r="AP184" s="27"/>
      <c r="AQ184" s="27"/>
    </row>
    <row r="185" spans="2:43" ht="15.75" x14ac:dyDescent="0.25">
      <c r="B185" s="17" t="s">
        <v>233</v>
      </c>
      <c r="C185" s="17"/>
      <c r="D185" s="27">
        <v>92813.8</v>
      </c>
      <c r="E185" s="27"/>
      <c r="F185" s="27"/>
      <c r="G185" s="27" t="s">
        <v>120</v>
      </c>
      <c r="H185" s="27"/>
      <c r="I185" s="27"/>
      <c r="J185" s="27"/>
      <c r="K185" s="27" t="s">
        <v>120</v>
      </c>
      <c r="L185" s="27"/>
      <c r="M185" s="27"/>
      <c r="N185" s="27"/>
      <c r="O185" s="27"/>
      <c r="P185" s="27"/>
      <c r="Q185" s="27" t="s">
        <v>120</v>
      </c>
      <c r="R185" s="27"/>
      <c r="S185" s="27"/>
      <c r="T185" s="27"/>
      <c r="U185" s="27"/>
      <c r="V185" s="27"/>
      <c r="W185" s="27" t="s">
        <v>120</v>
      </c>
      <c r="X185" s="27"/>
      <c r="Y185" s="27"/>
      <c r="Z185" s="27"/>
      <c r="AA185" s="27"/>
      <c r="AB185" s="27" t="s">
        <v>120</v>
      </c>
      <c r="AC185" s="27"/>
      <c r="AD185" s="27"/>
      <c r="AE185" s="27"/>
      <c r="AF185" s="27"/>
      <c r="AG185" s="27"/>
      <c r="AH185" s="27"/>
      <c r="AI185" s="27" t="s">
        <v>120</v>
      </c>
      <c r="AJ185" s="27"/>
      <c r="AK185" s="27"/>
      <c r="AL185" s="27"/>
      <c r="AM185" s="27">
        <v>92813.8</v>
      </c>
      <c r="AN185" s="27"/>
      <c r="AO185" s="27"/>
      <c r="AP185" s="27"/>
      <c r="AQ185" s="27"/>
    </row>
    <row r="186" spans="2:43" ht="15.75" x14ac:dyDescent="0.25">
      <c r="B186" s="17" t="s">
        <v>234</v>
      </c>
      <c r="C186" s="17"/>
      <c r="D186" s="27">
        <v>0</v>
      </c>
      <c r="E186" s="27"/>
      <c r="F186" s="27"/>
      <c r="G186" s="27" t="s">
        <v>120</v>
      </c>
      <c r="H186" s="27"/>
      <c r="I186" s="27"/>
      <c r="J186" s="27"/>
      <c r="K186" s="27" t="s">
        <v>120</v>
      </c>
      <c r="L186" s="27"/>
      <c r="M186" s="27"/>
      <c r="N186" s="27"/>
      <c r="O186" s="27"/>
      <c r="P186" s="27"/>
      <c r="Q186" s="27" t="s">
        <v>120</v>
      </c>
      <c r="R186" s="27"/>
      <c r="S186" s="27"/>
      <c r="T186" s="27"/>
      <c r="U186" s="27"/>
      <c r="V186" s="27"/>
      <c r="W186" s="27" t="s">
        <v>120</v>
      </c>
      <c r="X186" s="27"/>
      <c r="Y186" s="27"/>
      <c r="Z186" s="27"/>
      <c r="AA186" s="27"/>
      <c r="AB186" s="27" t="s">
        <v>120</v>
      </c>
      <c r="AC186" s="27"/>
      <c r="AD186" s="27"/>
      <c r="AE186" s="27"/>
      <c r="AF186" s="27"/>
      <c r="AG186" s="27"/>
      <c r="AH186" s="27"/>
      <c r="AI186" s="27" t="s">
        <v>120</v>
      </c>
      <c r="AJ186" s="27"/>
      <c r="AK186" s="27"/>
      <c r="AL186" s="27"/>
      <c r="AM186" s="27">
        <v>0</v>
      </c>
      <c r="AN186" s="27"/>
      <c r="AO186" s="27"/>
      <c r="AP186" s="27"/>
      <c r="AQ186" s="27"/>
    </row>
    <row r="187" spans="2:43" ht="15.75" x14ac:dyDescent="0.25">
      <c r="B187" s="17" t="s">
        <v>235</v>
      </c>
      <c r="C187" s="17"/>
      <c r="D187" s="27">
        <v>0</v>
      </c>
      <c r="E187" s="27"/>
      <c r="F187" s="27"/>
      <c r="G187" s="27" t="s">
        <v>120</v>
      </c>
      <c r="H187" s="27"/>
      <c r="I187" s="27"/>
      <c r="J187" s="27"/>
      <c r="K187" s="27" t="s">
        <v>120</v>
      </c>
      <c r="L187" s="27"/>
      <c r="M187" s="27"/>
      <c r="N187" s="27"/>
      <c r="O187" s="27"/>
      <c r="P187" s="27"/>
      <c r="Q187" s="27" t="s">
        <v>120</v>
      </c>
      <c r="R187" s="27"/>
      <c r="S187" s="27"/>
      <c r="T187" s="27"/>
      <c r="U187" s="27"/>
      <c r="V187" s="27"/>
      <c r="W187" s="27" t="s">
        <v>120</v>
      </c>
      <c r="X187" s="27"/>
      <c r="Y187" s="27"/>
      <c r="Z187" s="27"/>
      <c r="AA187" s="27"/>
      <c r="AB187" s="27" t="s">
        <v>120</v>
      </c>
      <c r="AC187" s="27"/>
      <c r="AD187" s="27"/>
      <c r="AE187" s="27"/>
      <c r="AF187" s="27"/>
      <c r="AG187" s="27"/>
      <c r="AH187" s="27"/>
      <c r="AI187" s="27" t="s">
        <v>120</v>
      </c>
      <c r="AJ187" s="27"/>
      <c r="AK187" s="27"/>
      <c r="AL187" s="27"/>
      <c r="AM187" s="27">
        <v>0</v>
      </c>
      <c r="AN187" s="27"/>
      <c r="AO187" s="27"/>
      <c r="AP187" s="27"/>
      <c r="AQ187" s="27"/>
    </row>
    <row r="188" spans="2:43" s="29" customFormat="1" ht="54.75" customHeight="1" x14ac:dyDescent="0.25">
      <c r="B188" s="24" t="s">
        <v>241</v>
      </c>
      <c r="C188" s="24"/>
      <c r="D188" s="25" t="s">
        <v>120</v>
      </c>
      <c r="E188" s="25"/>
      <c r="F188" s="25"/>
      <c r="G188" s="25">
        <v>0</v>
      </c>
      <c r="H188" s="25"/>
      <c r="I188" s="25"/>
      <c r="J188" s="25"/>
      <c r="K188" s="25">
        <v>0</v>
      </c>
      <c r="L188" s="25"/>
      <c r="M188" s="25"/>
      <c r="N188" s="25"/>
      <c r="O188" s="25"/>
      <c r="P188" s="25"/>
      <c r="Q188" s="25">
        <f>Q189+Q195-Q192</f>
        <v>156319.1</v>
      </c>
      <c r="R188" s="25"/>
      <c r="S188" s="25"/>
      <c r="T188" s="25"/>
      <c r="U188" s="25"/>
      <c r="V188" s="25"/>
      <c r="W188" s="25">
        <f>W189+W195-W192</f>
        <v>84177.1</v>
      </c>
      <c r="X188" s="25"/>
      <c r="Y188" s="25"/>
      <c r="Z188" s="25"/>
      <c r="AA188" s="25"/>
      <c r="AB188" s="25">
        <f>AB189+AB195-AB192</f>
        <v>41246.800000000003</v>
      </c>
      <c r="AC188" s="25"/>
      <c r="AD188" s="25"/>
      <c r="AE188" s="25"/>
      <c r="AF188" s="25"/>
      <c r="AG188" s="25"/>
      <c r="AH188" s="25"/>
      <c r="AI188" s="25">
        <f>AI189+AI195-AI192</f>
        <v>0</v>
      </c>
      <c r="AJ188" s="25"/>
      <c r="AK188" s="25"/>
      <c r="AL188" s="25"/>
      <c r="AM188" s="25">
        <f>SUM(D188:AL188)</f>
        <v>281743</v>
      </c>
      <c r="AN188" s="25"/>
      <c r="AO188" s="25"/>
      <c r="AP188" s="25"/>
      <c r="AQ188" s="25"/>
    </row>
    <row r="189" spans="2:43" ht="30.75" customHeight="1" x14ac:dyDescent="0.25">
      <c r="B189" s="17" t="s">
        <v>227</v>
      </c>
      <c r="C189" s="17"/>
      <c r="D189" s="27" t="s">
        <v>120</v>
      </c>
      <c r="E189" s="27"/>
      <c r="F189" s="27"/>
      <c r="G189" s="27">
        <v>0</v>
      </c>
      <c r="H189" s="27"/>
      <c r="I189" s="27"/>
      <c r="J189" s="27"/>
      <c r="K189" s="27">
        <v>0</v>
      </c>
      <c r="L189" s="27"/>
      <c r="M189" s="27"/>
      <c r="N189" s="27"/>
      <c r="O189" s="27"/>
      <c r="P189" s="27"/>
      <c r="Q189" s="27">
        <v>156319.1</v>
      </c>
      <c r="R189" s="27"/>
      <c r="S189" s="27"/>
      <c r="T189" s="27"/>
      <c r="U189" s="27"/>
      <c r="V189" s="27"/>
      <c r="W189" s="27">
        <v>84177.1</v>
      </c>
      <c r="X189" s="27"/>
      <c r="Y189" s="27"/>
      <c r="Z189" s="27"/>
      <c r="AA189" s="27"/>
      <c r="AB189" s="27">
        <v>41246.800000000003</v>
      </c>
      <c r="AC189" s="27"/>
      <c r="AD189" s="27"/>
      <c r="AE189" s="27"/>
      <c r="AF189" s="27"/>
      <c r="AG189" s="27"/>
      <c r="AH189" s="27"/>
      <c r="AI189" s="27">
        <v>0</v>
      </c>
      <c r="AJ189" s="27"/>
      <c r="AK189" s="27"/>
      <c r="AL189" s="27"/>
      <c r="AM189" s="27">
        <f t="shared" ref="AM189:AM197" si="7">SUM(D189:AL189)</f>
        <v>281743</v>
      </c>
      <c r="AN189" s="27"/>
      <c r="AO189" s="27"/>
      <c r="AP189" s="27"/>
      <c r="AQ189" s="27"/>
    </row>
    <row r="190" spans="2:43" ht="15.75" x14ac:dyDescent="0.25">
      <c r="B190" s="17" t="s">
        <v>228</v>
      </c>
      <c r="C190" s="17"/>
      <c r="D190" s="27" t="s">
        <v>120</v>
      </c>
      <c r="E190" s="27"/>
      <c r="F190" s="27"/>
      <c r="G190" s="27">
        <v>0</v>
      </c>
      <c r="H190" s="27"/>
      <c r="I190" s="27"/>
      <c r="J190" s="27"/>
      <c r="K190" s="27">
        <v>0</v>
      </c>
      <c r="L190" s="27"/>
      <c r="M190" s="27"/>
      <c r="N190" s="27"/>
      <c r="O190" s="27"/>
      <c r="P190" s="27"/>
      <c r="Q190" s="27">
        <v>87538.7</v>
      </c>
      <c r="R190" s="27"/>
      <c r="S190" s="27"/>
      <c r="T190" s="27"/>
      <c r="U190" s="27"/>
      <c r="V190" s="27"/>
      <c r="W190" s="27">
        <v>42930.3</v>
      </c>
      <c r="X190" s="27"/>
      <c r="Y190" s="27"/>
      <c r="Z190" s="27"/>
      <c r="AA190" s="27"/>
      <c r="AB190" s="27">
        <v>0</v>
      </c>
      <c r="AC190" s="27"/>
      <c r="AD190" s="27"/>
      <c r="AE190" s="27"/>
      <c r="AF190" s="27"/>
      <c r="AG190" s="27"/>
      <c r="AH190" s="27"/>
      <c r="AI190" s="27">
        <v>0</v>
      </c>
      <c r="AJ190" s="27"/>
      <c r="AK190" s="27"/>
      <c r="AL190" s="27"/>
      <c r="AM190" s="27">
        <f t="shared" si="7"/>
        <v>130469</v>
      </c>
      <c r="AN190" s="27"/>
      <c r="AO190" s="27"/>
      <c r="AP190" s="27"/>
      <c r="AQ190" s="27"/>
    </row>
    <row r="191" spans="2:43" ht="15.75" x14ac:dyDescent="0.25">
      <c r="B191" s="17" t="s">
        <v>229</v>
      </c>
      <c r="C191" s="17"/>
      <c r="D191" s="27" t="s">
        <v>120</v>
      </c>
      <c r="E191" s="27"/>
      <c r="F191" s="27"/>
      <c r="G191" s="27">
        <v>0</v>
      </c>
      <c r="H191" s="27"/>
      <c r="I191" s="27"/>
      <c r="J191" s="27"/>
      <c r="K191" s="27">
        <v>0</v>
      </c>
      <c r="L191" s="27"/>
      <c r="M191" s="27"/>
      <c r="N191" s="27"/>
      <c r="O191" s="27"/>
      <c r="P191" s="27"/>
      <c r="Q191" s="27">
        <v>0</v>
      </c>
      <c r="R191" s="27"/>
      <c r="S191" s="27"/>
      <c r="T191" s="27"/>
      <c r="U191" s="27"/>
      <c r="V191" s="27"/>
      <c r="W191" s="27">
        <v>0</v>
      </c>
      <c r="X191" s="27"/>
      <c r="Y191" s="27"/>
      <c r="Z191" s="27"/>
      <c r="AA191" s="27"/>
      <c r="AB191" s="27">
        <v>0</v>
      </c>
      <c r="AC191" s="27"/>
      <c r="AD191" s="27"/>
      <c r="AE191" s="27"/>
      <c r="AF191" s="27"/>
      <c r="AG191" s="27"/>
      <c r="AH191" s="27"/>
      <c r="AI191" s="27">
        <v>0</v>
      </c>
      <c r="AJ191" s="27"/>
      <c r="AK191" s="27"/>
      <c r="AL191" s="27"/>
      <c r="AM191" s="27">
        <f t="shared" si="7"/>
        <v>0</v>
      </c>
      <c r="AN191" s="27"/>
      <c r="AO191" s="27"/>
      <c r="AP191" s="27"/>
      <c r="AQ191" s="27"/>
    </row>
    <row r="192" spans="2:43" ht="15.75" x14ac:dyDescent="0.25">
      <c r="B192" s="17" t="s">
        <v>230</v>
      </c>
      <c r="C192" s="17"/>
      <c r="D192" s="27" t="s">
        <v>120</v>
      </c>
      <c r="E192" s="27"/>
      <c r="F192" s="27"/>
      <c r="G192" s="27">
        <v>0</v>
      </c>
      <c r="H192" s="27"/>
      <c r="I192" s="27"/>
      <c r="J192" s="27"/>
      <c r="K192" s="27">
        <v>0</v>
      </c>
      <c r="L192" s="27"/>
      <c r="M192" s="27"/>
      <c r="N192" s="27"/>
      <c r="O192" s="27"/>
      <c r="P192" s="27"/>
      <c r="Q192" s="27">
        <v>0</v>
      </c>
      <c r="R192" s="27"/>
      <c r="S192" s="27"/>
      <c r="T192" s="27"/>
      <c r="U192" s="27"/>
      <c r="V192" s="27"/>
      <c r="W192" s="27">
        <v>0</v>
      </c>
      <c r="X192" s="27"/>
      <c r="Y192" s="27"/>
      <c r="Z192" s="27"/>
      <c r="AA192" s="27"/>
      <c r="AB192" s="27">
        <v>0</v>
      </c>
      <c r="AC192" s="27"/>
      <c r="AD192" s="27"/>
      <c r="AE192" s="27"/>
      <c r="AF192" s="27"/>
      <c r="AG192" s="27"/>
      <c r="AH192" s="27"/>
      <c r="AI192" s="27">
        <v>0</v>
      </c>
      <c r="AJ192" s="27"/>
      <c r="AK192" s="27"/>
      <c r="AL192" s="27"/>
      <c r="AM192" s="27">
        <f t="shared" si="7"/>
        <v>0</v>
      </c>
      <c r="AN192" s="27"/>
      <c r="AO192" s="27"/>
      <c r="AP192" s="27"/>
      <c r="AQ192" s="27"/>
    </row>
    <row r="193" spans="2:43" ht="15.75" x14ac:dyDescent="0.25">
      <c r="B193" s="17" t="s">
        <v>231</v>
      </c>
      <c r="C193" s="17"/>
      <c r="D193" s="27" t="s">
        <v>120</v>
      </c>
      <c r="E193" s="27"/>
      <c r="F193" s="27"/>
      <c r="G193" s="27">
        <v>0</v>
      </c>
      <c r="H193" s="27"/>
      <c r="I193" s="27"/>
      <c r="J193" s="27"/>
      <c r="K193" s="27">
        <v>0</v>
      </c>
      <c r="L193" s="27"/>
      <c r="M193" s="27"/>
      <c r="N193" s="27"/>
      <c r="O193" s="27"/>
      <c r="P193" s="27"/>
      <c r="Q193" s="27">
        <v>0</v>
      </c>
      <c r="R193" s="27"/>
      <c r="S193" s="27"/>
      <c r="T193" s="27"/>
      <c r="U193" s="27"/>
      <c r="V193" s="27"/>
      <c r="W193" s="27">
        <v>0</v>
      </c>
      <c r="X193" s="27"/>
      <c r="Y193" s="27"/>
      <c r="Z193" s="27"/>
      <c r="AA193" s="27"/>
      <c r="AB193" s="27">
        <v>0</v>
      </c>
      <c r="AC193" s="27"/>
      <c r="AD193" s="27"/>
      <c r="AE193" s="27"/>
      <c r="AF193" s="27"/>
      <c r="AG193" s="27"/>
      <c r="AH193" s="27"/>
      <c r="AI193" s="27">
        <v>0</v>
      </c>
      <c r="AJ193" s="27"/>
      <c r="AK193" s="27"/>
      <c r="AL193" s="27"/>
      <c r="AM193" s="27">
        <f t="shared" si="7"/>
        <v>0</v>
      </c>
      <c r="AN193" s="27"/>
      <c r="AO193" s="27"/>
      <c r="AP193" s="27"/>
      <c r="AQ193" s="27"/>
    </row>
    <row r="194" spans="2:43" ht="15.75" x14ac:dyDescent="0.25">
      <c r="B194" s="17" t="s">
        <v>232</v>
      </c>
      <c r="C194" s="17"/>
      <c r="D194" s="27" t="s">
        <v>120</v>
      </c>
      <c r="E194" s="27"/>
      <c r="F194" s="27"/>
      <c r="G194" s="27">
        <v>0</v>
      </c>
      <c r="H194" s="27"/>
      <c r="I194" s="27"/>
      <c r="J194" s="27"/>
      <c r="K194" s="27">
        <v>0</v>
      </c>
      <c r="L194" s="27"/>
      <c r="M194" s="27"/>
      <c r="N194" s="27"/>
      <c r="O194" s="27"/>
      <c r="P194" s="27"/>
      <c r="Q194" s="27">
        <v>0</v>
      </c>
      <c r="R194" s="27"/>
      <c r="S194" s="27"/>
      <c r="T194" s="27"/>
      <c r="U194" s="27"/>
      <c r="V194" s="27"/>
      <c r="W194" s="27">
        <v>0</v>
      </c>
      <c r="X194" s="27"/>
      <c r="Y194" s="27"/>
      <c r="Z194" s="27"/>
      <c r="AA194" s="27"/>
      <c r="AB194" s="27">
        <v>0</v>
      </c>
      <c r="AC194" s="27"/>
      <c r="AD194" s="27"/>
      <c r="AE194" s="27"/>
      <c r="AF194" s="27"/>
      <c r="AG194" s="27"/>
      <c r="AH194" s="27"/>
      <c r="AI194" s="27">
        <v>0</v>
      </c>
      <c r="AJ194" s="27"/>
      <c r="AK194" s="27"/>
      <c r="AL194" s="27"/>
      <c r="AM194" s="27">
        <f t="shared" si="7"/>
        <v>0</v>
      </c>
      <c r="AN194" s="27"/>
      <c r="AO194" s="27"/>
      <c r="AP194" s="27"/>
      <c r="AQ194" s="27"/>
    </row>
    <row r="195" spans="2:43" ht="15.75" x14ac:dyDescent="0.25">
      <c r="B195" s="17" t="s">
        <v>233</v>
      </c>
      <c r="C195" s="17"/>
      <c r="D195" s="27" t="s">
        <v>120</v>
      </c>
      <c r="E195" s="27"/>
      <c r="F195" s="27"/>
      <c r="G195" s="27">
        <v>0</v>
      </c>
      <c r="H195" s="27"/>
      <c r="I195" s="27"/>
      <c r="J195" s="27"/>
      <c r="K195" s="27">
        <v>0</v>
      </c>
      <c r="L195" s="27"/>
      <c r="M195" s="27"/>
      <c r="N195" s="27"/>
      <c r="O195" s="27"/>
      <c r="P195" s="27"/>
      <c r="Q195" s="27">
        <v>0</v>
      </c>
      <c r="R195" s="27"/>
      <c r="S195" s="27"/>
      <c r="T195" s="27"/>
      <c r="U195" s="27"/>
      <c r="V195" s="27"/>
      <c r="W195" s="27">
        <v>0</v>
      </c>
      <c r="X195" s="27"/>
      <c r="Y195" s="27"/>
      <c r="Z195" s="27"/>
      <c r="AA195" s="27"/>
      <c r="AB195" s="27">
        <v>0</v>
      </c>
      <c r="AC195" s="27"/>
      <c r="AD195" s="27"/>
      <c r="AE195" s="27"/>
      <c r="AF195" s="27"/>
      <c r="AG195" s="27"/>
      <c r="AH195" s="27"/>
      <c r="AI195" s="27">
        <v>0</v>
      </c>
      <c r="AJ195" s="27"/>
      <c r="AK195" s="27"/>
      <c r="AL195" s="27"/>
      <c r="AM195" s="27">
        <f t="shared" si="7"/>
        <v>0</v>
      </c>
      <c r="AN195" s="27"/>
      <c r="AO195" s="27"/>
      <c r="AP195" s="27"/>
      <c r="AQ195" s="27"/>
    </row>
    <row r="196" spans="2:43" ht="15.75" x14ac:dyDescent="0.25">
      <c r="B196" s="17" t="s">
        <v>234</v>
      </c>
      <c r="C196" s="17"/>
      <c r="D196" s="27" t="s">
        <v>120</v>
      </c>
      <c r="E196" s="27"/>
      <c r="F196" s="27"/>
      <c r="G196" s="27">
        <v>0</v>
      </c>
      <c r="H196" s="27"/>
      <c r="I196" s="27"/>
      <c r="J196" s="27"/>
      <c r="K196" s="27">
        <v>0</v>
      </c>
      <c r="L196" s="27"/>
      <c r="M196" s="27"/>
      <c r="N196" s="27"/>
      <c r="O196" s="27"/>
      <c r="P196" s="27"/>
      <c r="Q196" s="27">
        <v>0</v>
      </c>
      <c r="R196" s="27"/>
      <c r="S196" s="27"/>
      <c r="T196" s="27"/>
      <c r="U196" s="27"/>
      <c r="V196" s="27"/>
      <c r="W196" s="27">
        <v>0</v>
      </c>
      <c r="X196" s="27"/>
      <c r="Y196" s="27"/>
      <c r="Z196" s="27"/>
      <c r="AA196" s="27"/>
      <c r="AB196" s="27">
        <v>0</v>
      </c>
      <c r="AC196" s="27"/>
      <c r="AD196" s="27"/>
      <c r="AE196" s="27"/>
      <c r="AF196" s="27"/>
      <c r="AG196" s="27"/>
      <c r="AH196" s="27"/>
      <c r="AI196" s="27">
        <v>0</v>
      </c>
      <c r="AJ196" s="27"/>
      <c r="AK196" s="27"/>
      <c r="AL196" s="27"/>
      <c r="AM196" s="27">
        <f t="shared" si="7"/>
        <v>0</v>
      </c>
      <c r="AN196" s="27"/>
      <c r="AO196" s="27"/>
      <c r="AP196" s="27"/>
      <c r="AQ196" s="27"/>
    </row>
    <row r="197" spans="2:43" ht="15.75" x14ac:dyDescent="0.25">
      <c r="B197" s="17" t="s">
        <v>235</v>
      </c>
      <c r="C197" s="17"/>
      <c r="D197" s="27" t="s">
        <v>120</v>
      </c>
      <c r="E197" s="27"/>
      <c r="F197" s="27"/>
      <c r="G197" s="27">
        <v>0</v>
      </c>
      <c r="H197" s="27"/>
      <c r="I197" s="27"/>
      <c r="J197" s="27"/>
      <c r="K197" s="27">
        <v>0</v>
      </c>
      <c r="L197" s="27"/>
      <c r="M197" s="27"/>
      <c r="N197" s="27"/>
      <c r="O197" s="27"/>
      <c r="P197" s="27"/>
      <c r="Q197" s="27">
        <v>0</v>
      </c>
      <c r="R197" s="27"/>
      <c r="S197" s="27"/>
      <c r="T197" s="27"/>
      <c r="U197" s="27"/>
      <c r="V197" s="27"/>
      <c r="W197" s="27">
        <v>0</v>
      </c>
      <c r="X197" s="27"/>
      <c r="Y197" s="27"/>
      <c r="Z197" s="27"/>
      <c r="AA197" s="27"/>
      <c r="AB197" s="27">
        <v>0</v>
      </c>
      <c r="AC197" s="27"/>
      <c r="AD197" s="27"/>
      <c r="AE197" s="27"/>
      <c r="AF197" s="27"/>
      <c r="AG197" s="27"/>
      <c r="AH197" s="27"/>
      <c r="AI197" s="27">
        <v>0</v>
      </c>
      <c r="AJ197" s="27"/>
      <c r="AK197" s="27"/>
      <c r="AL197" s="27"/>
      <c r="AM197" s="27">
        <f t="shared" si="7"/>
        <v>0</v>
      </c>
      <c r="AN197" s="27"/>
      <c r="AO197" s="27"/>
      <c r="AP197" s="27"/>
      <c r="AQ197" s="27"/>
    </row>
    <row r="198" spans="2:43" s="29" customFormat="1" ht="51" customHeight="1" x14ac:dyDescent="0.25">
      <c r="B198" s="24" t="s">
        <v>242</v>
      </c>
      <c r="C198" s="24"/>
      <c r="D198" s="25" t="s">
        <v>120</v>
      </c>
      <c r="E198" s="25"/>
      <c r="F198" s="25"/>
      <c r="G198" s="25">
        <v>74782.460000000006</v>
      </c>
      <c r="H198" s="25"/>
      <c r="I198" s="25"/>
      <c r="J198" s="25"/>
      <c r="K198" s="25">
        <v>0</v>
      </c>
      <c r="L198" s="25"/>
      <c r="M198" s="25"/>
      <c r="N198" s="25"/>
      <c r="O198" s="25"/>
      <c r="P198" s="25"/>
      <c r="Q198" s="25">
        <f>Q199+Q205-Q202</f>
        <v>0</v>
      </c>
      <c r="R198" s="25"/>
      <c r="S198" s="25"/>
      <c r="T198" s="25"/>
      <c r="U198" s="25"/>
      <c r="V198" s="25"/>
      <c r="W198" s="25">
        <f>W199+W205-W202</f>
        <v>0</v>
      </c>
      <c r="X198" s="25"/>
      <c r="Y198" s="25"/>
      <c r="Z198" s="25"/>
      <c r="AA198" s="25"/>
      <c r="AB198" s="25">
        <f>AB199+AB205-AB202</f>
        <v>0</v>
      </c>
      <c r="AC198" s="25"/>
      <c r="AD198" s="25"/>
      <c r="AE198" s="25"/>
      <c r="AF198" s="25"/>
      <c r="AG198" s="25"/>
      <c r="AH198" s="25"/>
      <c r="AI198" s="25">
        <f>AI199+AI205-AI202</f>
        <v>0</v>
      </c>
      <c r="AJ198" s="25"/>
      <c r="AK198" s="25"/>
      <c r="AL198" s="25"/>
      <c r="AM198" s="25">
        <f>SUM(D198:AL198)</f>
        <v>74782.460000000006</v>
      </c>
      <c r="AN198" s="25"/>
      <c r="AO198" s="25"/>
      <c r="AP198" s="25"/>
      <c r="AQ198" s="25"/>
    </row>
    <row r="199" spans="2:43" ht="42" customHeight="1" x14ac:dyDescent="0.25">
      <c r="B199" s="17" t="s">
        <v>227</v>
      </c>
      <c r="C199" s="17"/>
      <c r="D199" s="27" t="s">
        <v>120</v>
      </c>
      <c r="E199" s="27"/>
      <c r="F199" s="27"/>
      <c r="G199" s="27">
        <v>74782.460000000006</v>
      </c>
      <c r="H199" s="27"/>
      <c r="I199" s="27"/>
      <c r="J199" s="27"/>
      <c r="K199" s="27">
        <v>0</v>
      </c>
      <c r="L199" s="27"/>
      <c r="M199" s="27"/>
      <c r="N199" s="27"/>
      <c r="O199" s="27"/>
      <c r="P199" s="27"/>
      <c r="Q199" s="27">
        <v>0</v>
      </c>
      <c r="R199" s="27"/>
      <c r="S199" s="27"/>
      <c r="T199" s="27"/>
      <c r="U199" s="27"/>
      <c r="V199" s="27"/>
      <c r="W199" s="27">
        <v>0</v>
      </c>
      <c r="X199" s="27"/>
      <c r="Y199" s="27"/>
      <c r="Z199" s="27"/>
      <c r="AA199" s="27"/>
      <c r="AB199" s="27">
        <v>0</v>
      </c>
      <c r="AC199" s="27"/>
      <c r="AD199" s="27"/>
      <c r="AE199" s="27"/>
      <c r="AF199" s="27"/>
      <c r="AG199" s="27"/>
      <c r="AH199" s="27"/>
      <c r="AI199" s="27">
        <v>0</v>
      </c>
      <c r="AJ199" s="27"/>
      <c r="AK199" s="27"/>
      <c r="AL199" s="27"/>
      <c r="AM199" s="27">
        <f t="shared" ref="AM199:AM207" si="8">SUM(D199:AL199)</f>
        <v>74782.460000000006</v>
      </c>
      <c r="AN199" s="27"/>
      <c r="AO199" s="27"/>
      <c r="AP199" s="27"/>
      <c r="AQ199" s="27"/>
    </row>
    <row r="200" spans="2:43" ht="15.75" x14ac:dyDescent="0.25">
      <c r="B200" s="17" t="s">
        <v>228</v>
      </c>
      <c r="C200" s="17"/>
      <c r="D200" s="27" t="s">
        <v>120</v>
      </c>
      <c r="E200" s="27"/>
      <c r="F200" s="27"/>
      <c r="G200" s="27">
        <v>48608.6</v>
      </c>
      <c r="H200" s="27"/>
      <c r="I200" s="27"/>
      <c r="J200" s="27"/>
      <c r="K200" s="27">
        <v>0</v>
      </c>
      <c r="L200" s="27"/>
      <c r="M200" s="27"/>
      <c r="N200" s="27"/>
      <c r="O200" s="27"/>
      <c r="P200" s="27"/>
      <c r="Q200" s="27">
        <v>0</v>
      </c>
      <c r="R200" s="27"/>
      <c r="S200" s="27"/>
      <c r="T200" s="27"/>
      <c r="U200" s="27"/>
      <c r="V200" s="27"/>
      <c r="W200" s="27">
        <v>0</v>
      </c>
      <c r="X200" s="27"/>
      <c r="Y200" s="27"/>
      <c r="Z200" s="27"/>
      <c r="AA200" s="27"/>
      <c r="AB200" s="27">
        <v>0</v>
      </c>
      <c r="AC200" s="27"/>
      <c r="AD200" s="27"/>
      <c r="AE200" s="27"/>
      <c r="AF200" s="27"/>
      <c r="AG200" s="27"/>
      <c r="AH200" s="27"/>
      <c r="AI200" s="27">
        <v>0</v>
      </c>
      <c r="AJ200" s="27"/>
      <c r="AK200" s="27"/>
      <c r="AL200" s="27"/>
      <c r="AM200" s="27">
        <f t="shared" si="8"/>
        <v>48608.6</v>
      </c>
      <c r="AN200" s="27"/>
      <c r="AO200" s="27"/>
      <c r="AP200" s="27"/>
      <c r="AQ200" s="27"/>
    </row>
    <row r="201" spans="2:43" ht="15.75" x14ac:dyDescent="0.25">
      <c r="B201" s="17" t="s">
        <v>229</v>
      </c>
      <c r="C201" s="17"/>
      <c r="D201" s="27" t="s">
        <v>120</v>
      </c>
      <c r="E201" s="27"/>
      <c r="F201" s="27"/>
      <c r="G201" s="27">
        <v>0</v>
      </c>
      <c r="H201" s="27"/>
      <c r="I201" s="27"/>
      <c r="J201" s="27"/>
      <c r="K201" s="27">
        <v>0</v>
      </c>
      <c r="L201" s="27"/>
      <c r="M201" s="27"/>
      <c r="N201" s="27"/>
      <c r="O201" s="27"/>
      <c r="P201" s="27"/>
      <c r="Q201" s="27">
        <v>0</v>
      </c>
      <c r="R201" s="27"/>
      <c r="S201" s="27"/>
      <c r="T201" s="27"/>
      <c r="U201" s="27"/>
      <c r="V201" s="27"/>
      <c r="W201" s="27">
        <v>0</v>
      </c>
      <c r="X201" s="27"/>
      <c r="Y201" s="27"/>
      <c r="Z201" s="27"/>
      <c r="AA201" s="27"/>
      <c r="AB201" s="27">
        <v>0</v>
      </c>
      <c r="AC201" s="27"/>
      <c r="AD201" s="27"/>
      <c r="AE201" s="27"/>
      <c r="AF201" s="27"/>
      <c r="AG201" s="27"/>
      <c r="AH201" s="27"/>
      <c r="AI201" s="27">
        <v>0</v>
      </c>
      <c r="AJ201" s="27"/>
      <c r="AK201" s="27"/>
      <c r="AL201" s="27"/>
      <c r="AM201" s="27">
        <f t="shared" si="8"/>
        <v>0</v>
      </c>
      <c r="AN201" s="27"/>
      <c r="AO201" s="27"/>
      <c r="AP201" s="27"/>
      <c r="AQ201" s="27"/>
    </row>
    <row r="202" spans="2:43" ht="15.75" x14ac:dyDescent="0.25">
      <c r="B202" s="17" t="s">
        <v>230</v>
      </c>
      <c r="C202" s="17"/>
      <c r="D202" s="27" t="s">
        <v>120</v>
      </c>
      <c r="E202" s="27"/>
      <c r="F202" s="27"/>
      <c r="G202" s="27">
        <v>0</v>
      </c>
      <c r="H202" s="27"/>
      <c r="I202" s="27"/>
      <c r="J202" s="27"/>
      <c r="K202" s="27">
        <v>0</v>
      </c>
      <c r="L202" s="27"/>
      <c r="M202" s="27"/>
      <c r="N202" s="27"/>
      <c r="O202" s="27"/>
      <c r="P202" s="27"/>
      <c r="Q202" s="27">
        <v>0</v>
      </c>
      <c r="R202" s="27"/>
      <c r="S202" s="27"/>
      <c r="T202" s="27"/>
      <c r="U202" s="27"/>
      <c r="V202" s="27"/>
      <c r="W202" s="27">
        <v>0</v>
      </c>
      <c r="X202" s="27"/>
      <c r="Y202" s="27"/>
      <c r="Z202" s="27"/>
      <c r="AA202" s="27"/>
      <c r="AB202" s="27">
        <v>0</v>
      </c>
      <c r="AC202" s="27"/>
      <c r="AD202" s="27"/>
      <c r="AE202" s="27"/>
      <c r="AF202" s="27"/>
      <c r="AG202" s="27"/>
      <c r="AH202" s="27"/>
      <c r="AI202" s="27">
        <v>0</v>
      </c>
      <c r="AJ202" s="27"/>
      <c r="AK202" s="27"/>
      <c r="AL202" s="27"/>
      <c r="AM202" s="27">
        <f t="shared" si="8"/>
        <v>0</v>
      </c>
      <c r="AN202" s="27"/>
      <c r="AO202" s="27"/>
      <c r="AP202" s="27"/>
      <c r="AQ202" s="27"/>
    </row>
    <row r="203" spans="2:43" ht="15.75" x14ac:dyDescent="0.25">
      <c r="B203" s="17" t="s">
        <v>231</v>
      </c>
      <c r="C203" s="17"/>
      <c r="D203" s="27" t="s">
        <v>120</v>
      </c>
      <c r="E203" s="27"/>
      <c r="F203" s="27"/>
      <c r="G203" s="27">
        <v>0</v>
      </c>
      <c r="H203" s="27"/>
      <c r="I203" s="27"/>
      <c r="J203" s="27"/>
      <c r="K203" s="27">
        <v>0</v>
      </c>
      <c r="L203" s="27"/>
      <c r="M203" s="27"/>
      <c r="N203" s="27"/>
      <c r="O203" s="27"/>
      <c r="P203" s="27"/>
      <c r="Q203" s="27">
        <v>0</v>
      </c>
      <c r="R203" s="27"/>
      <c r="S203" s="27"/>
      <c r="T203" s="27"/>
      <c r="U203" s="27"/>
      <c r="V203" s="27"/>
      <c r="W203" s="27">
        <v>0</v>
      </c>
      <c r="X203" s="27"/>
      <c r="Y203" s="27"/>
      <c r="Z203" s="27"/>
      <c r="AA203" s="27"/>
      <c r="AB203" s="27">
        <v>0</v>
      </c>
      <c r="AC203" s="27"/>
      <c r="AD203" s="27"/>
      <c r="AE203" s="27"/>
      <c r="AF203" s="27"/>
      <c r="AG203" s="27"/>
      <c r="AH203" s="27"/>
      <c r="AI203" s="27">
        <v>0</v>
      </c>
      <c r="AJ203" s="27"/>
      <c r="AK203" s="27"/>
      <c r="AL203" s="27"/>
      <c r="AM203" s="27">
        <f t="shared" si="8"/>
        <v>0</v>
      </c>
      <c r="AN203" s="27"/>
      <c r="AO203" s="27"/>
      <c r="AP203" s="27"/>
      <c r="AQ203" s="27"/>
    </row>
    <row r="204" spans="2:43" ht="15.75" x14ac:dyDescent="0.25">
      <c r="B204" s="17" t="s">
        <v>232</v>
      </c>
      <c r="C204" s="17"/>
      <c r="D204" s="27" t="s">
        <v>120</v>
      </c>
      <c r="E204" s="27"/>
      <c r="F204" s="27"/>
      <c r="G204" s="27">
        <v>0</v>
      </c>
      <c r="H204" s="27"/>
      <c r="I204" s="27"/>
      <c r="J204" s="27"/>
      <c r="K204" s="27">
        <v>0</v>
      </c>
      <c r="L204" s="27"/>
      <c r="M204" s="27"/>
      <c r="N204" s="27"/>
      <c r="O204" s="27"/>
      <c r="P204" s="27"/>
      <c r="Q204" s="27">
        <v>0</v>
      </c>
      <c r="R204" s="27"/>
      <c r="S204" s="27"/>
      <c r="T204" s="27"/>
      <c r="U204" s="27"/>
      <c r="V204" s="27"/>
      <c r="W204" s="27">
        <v>0</v>
      </c>
      <c r="X204" s="27"/>
      <c r="Y204" s="27"/>
      <c r="Z204" s="27"/>
      <c r="AA204" s="27"/>
      <c r="AB204" s="27">
        <v>0</v>
      </c>
      <c r="AC204" s="27"/>
      <c r="AD204" s="27"/>
      <c r="AE204" s="27"/>
      <c r="AF204" s="27"/>
      <c r="AG204" s="27"/>
      <c r="AH204" s="27"/>
      <c r="AI204" s="27">
        <v>0</v>
      </c>
      <c r="AJ204" s="27"/>
      <c r="AK204" s="27"/>
      <c r="AL204" s="27"/>
      <c r="AM204" s="27">
        <f t="shared" si="8"/>
        <v>0</v>
      </c>
      <c r="AN204" s="27"/>
      <c r="AO204" s="27"/>
      <c r="AP204" s="27"/>
      <c r="AQ204" s="27"/>
    </row>
    <row r="205" spans="2:43" ht="15.75" x14ac:dyDescent="0.25">
      <c r="B205" s="17" t="s">
        <v>233</v>
      </c>
      <c r="C205" s="17"/>
      <c r="D205" s="27" t="s">
        <v>120</v>
      </c>
      <c r="E205" s="27"/>
      <c r="F205" s="27"/>
      <c r="G205" s="27">
        <v>0</v>
      </c>
      <c r="H205" s="27"/>
      <c r="I205" s="27"/>
      <c r="J205" s="27"/>
      <c r="K205" s="27">
        <v>0</v>
      </c>
      <c r="L205" s="27"/>
      <c r="M205" s="27"/>
      <c r="N205" s="27"/>
      <c r="O205" s="27"/>
      <c r="P205" s="27"/>
      <c r="Q205" s="27">
        <v>0</v>
      </c>
      <c r="R205" s="27"/>
      <c r="S205" s="27"/>
      <c r="T205" s="27"/>
      <c r="U205" s="27"/>
      <c r="V205" s="27"/>
      <c r="W205" s="27">
        <v>0</v>
      </c>
      <c r="X205" s="27"/>
      <c r="Y205" s="27"/>
      <c r="Z205" s="27"/>
      <c r="AA205" s="27"/>
      <c r="AB205" s="27">
        <v>0</v>
      </c>
      <c r="AC205" s="27"/>
      <c r="AD205" s="27"/>
      <c r="AE205" s="27"/>
      <c r="AF205" s="27"/>
      <c r="AG205" s="27"/>
      <c r="AH205" s="27"/>
      <c r="AI205" s="27">
        <v>0</v>
      </c>
      <c r="AJ205" s="27"/>
      <c r="AK205" s="27"/>
      <c r="AL205" s="27"/>
      <c r="AM205" s="27">
        <f t="shared" si="8"/>
        <v>0</v>
      </c>
      <c r="AN205" s="27"/>
      <c r="AO205" s="27"/>
      <c r="AP205" s="27"/>
      <c r="AQ205" s="27"/>
    </row>
    <row r="206" spans="2:43" ht="15.75" x14ac:dyDescent="0.25">
      <c r="B206" s="17" t="s">
        <v>234</v>
      </c>
      <c r="C206" s="17"/>
      <c r="D206" s="27" t="s">
        <v>120</v>
      </c>
      <c r="E206" s="27"/>
      <c r="F206" s="27"/>
      <c r="G206" s="27">
        <v>0</v>
      </c>
      <c r="H206" s="27"/>
      <c r="I206" s="27"/>
      <c r="J206" s="27"/>
      <c r="K206" s="27">
        <v>0</v>
      </c>
      <c r="L206" s="27"/>
      <c r="M206" s="27"/>
      <c r="N206" s="27"/>
      <c r="O206" s="27"/>
      <c r="P206" s="27"/>
      <c r="Q206" s="27">
        <v>0</v>
      </c>
      <c r="R206" s="27"/>
      <c r="S206" s="27"/>
      <c r="T206" s="27"/>
      <c r="U206" s="27"/>
      <c r="V206" s="27"/>
      <c r="W206" s="27">
        <v>0</v>
      </c>
      <c r="X206" s="27"/>
      <c r="Y206" s="27"/>
      <c r="Z206" s="27"/>
      <c r="AA206" s="27"/>
      <c r="AB206" s="27">
        <v>0</v>
      </c>
      <c r="AC206" s="27"/>
      <c r="AD206" s="27"/>
      <c r="AE206" s="27"/>
      <c r="AF206" s="27"/>
      <c r="AG206" s="27"/>
      <c r="AH206" s="27"/>
      <c r="AI206" s="27">
        <v>0</v>
      </c>
      <c r="AJ206" s="27"/>
      <c r="AK206" s="27"/>
      <c r="AL206" s="27"/>
      <c r="AM206" s="27">
        <f t="shared" si="8"/>
        <v>0</v>
      </c>
      <c r="AN206" s="27"/>
      <c r="AO206" s="27"/>
      <c r="AP206" s="27"/>
      <c r="AQ206" s="27"/>
    </row>
    <row r="207" spans="2:43" ht="15.75" x14ac:dyDescent="0.25">
      <c r="B207" s="17" t="s">
        <v>235</v>
      </c>
      <c r="C207" s="17"/>
      <c r="D207" s="27" t="s">
        <v>120</v>
      </c>
      <c r="E207" s="27"/>
      <c r="F207" s="27"/>
      <c r="G207" s="27">
        <v>0</v>
      </c>
      <c r="H207" s="27"/>
      <c r="I207" s="27"/>
      <c r="J207" s="27"/>
      <c r="K207" s="27">
        <v>0</v>
      </c>
      <c r="L207" s="27"/>
      <c r="M207" s="27"/>
      <c r="N207" s="27"/>
      <c r="O207" s="27"/>
      <c r="P207" s="27"/>
      <c r="Q207" s="27">
        <v>0</v>
      </c>
      <c r="R207" s="27"/>
      <c r="S207" s="27"/>
      <c r="T207" s="27"/>
      <c r="U207" s="27"/>
      <c r="V207" s="27"/>
      <c r="W207" s="27">
        <v>0</v>
      </c>
      <c r="X207" s="27"/>
      <c r="Y207" s="27"/>
      <c r="Z207" s="27"/>
      <c r="AA207" s="27"/>
      <c r="AB207" s="27">
        <v>0</v>
      </c>
      <c r="AC207" s="27"/>
      <c r="AD207" s="27"/>
      <c r="AE207" s="27"/>
      <c r="AF207" s="27"/>
      <c r="AG207" s="27"/>
      <c r="AH207" s="27"/>
      <c r="AI207" s="27">
        <v>0</v>
      </c>
      <c r="AJ207" s="27"/>
      <c r="AK207" s="27"/>
      <c r="AL207" s="27"/>
      <c r="AM207" s="27">
        <f t="shared" si="8"/>
        <v>0</v>
      </c>
      <c r="AN207" s="27"/>
      <c r="AO207" s="27"/>
      <c r="AP207" s="27"/>
      <c r="AQ207" s="27"/>
    </row>
    <row r="208" spans="2:43" s="29" customFormat="1" ht="54" customHeight="1" x14ac:dyDescent="0.25">
      <c r="B208" s="24" t="s">
        <v>243</v>
      </c>
      <c r="C208" s="24"/>
      <c r="D208" s="25" t="s">
        <v>120</v>
      </c>
      <c r="E208" s="25"/>
      <c r="F208" s="25"/>
      <c r="G208" s="25">
        <v>7812.62</v>
      </c>
      <c r="H208" s="25"/>
      <c r="I208" s="25"/>
      <c r="J208" s="25"/>
      <c r="K208" s="25">
        <v>0</v>
      </c>
      <c r="L208" s="25"/>
      <c r="M208" s="25"/>
      <c r="N208" s="25"/>
      <c r="O208" s="25"/>
      <c r="P208" s="25"/>
      <c r="Q208" s="25">
        <f>Q209+Q215-Q212</f>
        <v>0</v>
      </c>
      <c r="R208" s="25"/>
      <c r="S208" s="25"/>
      <c r="T208" s="25"/>
      <c r="U208" s="25"/>
      <c r="V208" s="25"/>
      <c r="W208" s="25">
        <f>W209+W215-W212</f>
        <v>0</v>
      </c>
      <c r="X208" s="25"/>
      <c r="Y208" s="25"/>
      <c r="Z208" s="25"/>
      <c r="AA208" s="25"/>
      <c r="AB208" s="25">
        <f>AB209+AB215-AB212</f>
        <v>0</v>
      </c>
      <c r="AC208" s="25"/>
      <c r="AD208" s="25"/>
      <c r="AE208" s="25"/>
      <c r="AF208" s="25"/>
      <c r="AG208" s="25"/>
      <c r="AH208" s="25"/>
      <c r="AI208" s="25">
        <f>AI209+AI215-AI212</f>
        <v>0</v>
      </c>
      <c r="AJ208" s="25"/>
      <c r="AK208" s="25"/>
      <c r="AL208" s="25"/>
      <c r="AM208" s="25">
        <f>SUM(D208:AL208)</f>
        <v>7812.62</v>
      </c>
      <c r="AN208" s="25"/>
      <c r="AO208" s="25"/>
      <c r="AP208" s="25"/>
      <c r="AQ208" s="25"/>
    </row>
    <row r="209" spans="2:43" ht="39" customHeight="1" x14ac:dyDescent="0.25">
      <c r="B209" s="17" t="s">
        <v>227</v>
      </c>
      <c r="C209" s="17"/>
      <c r="D209" s="27" t="s">
        <v>120</v>
      </c>
      <c r="E209" s="27"/>
      <c r="F209" s="27"/>
      <c r="G209" s="27">
        <v>7812.62</v>
      </c>
      <c r="H209" s="27"/>
      <c r="I209" s="27"/>
      <c r="J209" s="27"/>
      <c r="K209" s="27">
        <v>0</v>
      </c>
      <c r="L209" s="27"/>
      <c r="M209" s="27"/>
      <c r="N209" s="27"/>
      <c r="O209" s="27"/>
      <c r="P209" s="27"/>
      <c r="Q209" s="27">
        <v>0</v>
      </c>
      <c r="R209" s="27"/>
      <c r="S209" s="27"/>
      <c r="T209" s="27"/>
      <c r="U209" s="27"/>
      <c r="V209" s="27"/>
      <c r="W209" s="27">
        <v>0</v>
      </c>
      <c r="X209" s="27"/>
      <c r="Y209" s="27"/>
      <c r="Z209" s="27"/>
      <c r="AA209" s="27"/>
      <c r="AB209" s="27">
        <v>0</v>
      </c>
      <c r="AC209" s="27"/>
      <c r="AD209" s="27"/>
      <c r="AE209" s="27"/>
      <c r="AF209" s="27"/>
      <c r="AG209" s="27"/>
      <c r="AH209" s="27"/>
      <c r="AI209" s="27">
        <v>0</v>
      </c>
      <c r="AJ209" s="27"/>
      <c r="AK209" s="27"/>
      <c r="AL209" s="27"/>
      <c r="AM209" s="30">
        <f t="shared" ref="AM209:AM217" si="9">SUM(D209:AL209)</f>
        <v>7812.62</v>
      </c>
      <c r="AN209" s="31"/>
      <c r="AO209" s="31"/>
      <c r="AP209" s="31"/>
      <c r="AQ209" s="32"/>
    </row>
    <row r="210" spans="2:43" ht="15.75" x14ac:dyDescent="0.25">
      <c r="B210" s="17" t="s">
        <v>228</v>
      </c>
      <c r="C210" s="17"/>
      <c r="D210" s="27" t="s">
        <v>120</v>
      </c>
      <c r="E210" s="27"/>
      <c r="F210" s="27"/>
      <c r="G210" s="27">
        <v>5078.2</v>
      </c>
      <c r="H210" s="27"/>
      <c r="I210" s="27"/>
      <c r="J210" s="27"/>
      <c r="K210" s="27">
        <v>0</v>
      </c>
      <c r="L210" s="27"/>
      <c r="M210" s="27"/>
      <c r="N210" s="27"/>
      <c r="O210" s="27"/>
      <c r="P210" s="27"/>
      <c r="Q210" s="27">
        <v>0</v>
      </c>
      <c r="R210" s="27"/>
      <c r="S210" s="27"/>
      <c r="T210" s="27"/>
      <c r="U210" s="27"/>
      <c r="V210" s="27"/>
      <c r="W210" s="27">
        <v>0</v>
      </c>
      <c r="X210" s="27"/>
      <c r="Y210" s="27"/>
      <c r="Z210" s="27"/>
      <c r="AA210" s="27"/>
      <c r="AB210" s="27">
        <v>0</v>
      </c>
      <c r="AC210" s="27"/>
      <c r="AD210" s="27"/>
      <c r="AE210" s="27"/>
      <c r="AF210" s="27"/>
      <c r="AG210" s="27"/>
      <c r="AH210" s="27"/>
      <c r="AI210" s="27">
        <v>0</v>
      </c>
      <c r="AJ210" s="27"/>
      <c r="AK210" s="27"/>
      <c r="AL210" s="27"/>
      <c r="AM210" s="30">
        <f t="shared" si="9"/>
        <v>5078.2</v>
      </c>
      <c r="AN210" s="31"/>
      <c r="AO210" s="31"/>
      <c r="AP210" s="31"/>
      <c r="AQ210" s="32"/>
    </row>
    <row r="211" spans="2:43" ht="15.75" x14ac:dyDescent="0.25">
      <c r="B211" s="17" t="s">
        <v>229</v>
      </c>
      <c r="C211" s="17"/>
      <c r="D211" s="27" t="s">
        <v>120</v>
      </c>
      <c r="E211" s="27"/>
      <c r="F211" s="27"/>
      <c r="G211" s="27">
        <v>0</v>
      </c>
      <c r="H211" s="27"/>
      <c r="I211" s="27"/>
      <c r="J211" s="27"/>
      <c r="K211" s="27">
        <v>0</v>
      </c>
      <c r="L211" s="27"/>
      <c r="M211" s="27"/>
      <c r="N211" s="27"/>
      <c r="O211" s="27"/>
      <c r="P211" s="27"/>
      <c r="Q211" s="27">
        <v>0</v>
      </c>
      <c r="R211" s="27"/>
      <c r="S211" s="27"/>
      <c r="T211" s="27"/>
      <c r="U211" s="27"/>
      <c r="V211" s="27"/>
      <c r="W211" s="27">
        <v>0</v>
      </c>
      <c r="X211" s="27"/>
      <c r="Y211" s="27"/>
      <c r="Z211" s="27"/>
      <c r="AA211" s="27"/>
      <c r="AB211" s="27">
        <v>0</v>
      </c>
      <c r="AC211" s="27"/>
      <c r="AD211" s="27"/>
      <c r="AE211" s="27"/>
      <c r="AF211" s="27"/>
      <c r="AG211" s="27"/>
      <c r="AH211" s="27"/>
      <c r="AI211" s="27">
        <v>0</v>
      </c>
      <c r="AJ211" s="27"/>
      <c r="AK211" s="27"/>
      <c r="AL211" s="27"/>
      <c r="AM211" s="30">
        <f t="shared" si="9"/>
        <v>0</v>
      </c>
      <c r="AN211" s="31"/>
      <c r="AO211" s="31"/>
      <c r="AP211" s="31"/>
      <c r="AQ211" s="32"/>
    </row>
    <row r="212" spans="2:43" ht="15.75" x14ac:dyDescent="0.25">
      <c r="B212" s="17" t="s">
        <v>230</v>
      </c>
      <c r="C212" s="17"/>
      <c r="D212" s="27" t="s">
        <v>120</v>
      </c>
      <c r="E212" s="27"/>
      <c r="F212" s="27"/>
      <c r="G212" s="27">
        <v>0</v>
      </c>
      <c r="H212" s="27"/>
      <c r="I212" s="27"/>
      <c r="J212" s="27"/>
      <c r="K212" s="27">
        <v>0</v>
      </c>
      <c r="L212" s="27"/>
      <c r="M212" s="27"/>
      <c r="N212" s="27"/>
      <c r="O212" s="27"/>
      <c r="P212" s="27"/>
      <c r="Q212" s="27">
        <v>0</v>
      </c>
      <c r="R212" s="27"/>
      <c r="S212" s="27"/>
      <c r="T212" s="27"/>
      <c r="U212" s="27"/>
      <c r="V212" s="27"/>
      <c r="W212" s="27">
        <v>0</v>
      </c>
      <c r="X212" s="27"/>
      <c r="Y212" s="27"/>
      <c r="Z212" s="27"/>
      <c r="AA212" s="27"/>
      <c r="AB212" s="27">
        <v>0</v>
      </c>
      <c r="AC212" s="27"/>
      <c r="AD212" s="27"/>
      <c r="AE212" s="27"/>
      <c r="AF212" s="27"/>
      <c r="AG212" s="27"/>
      <c r="AH212" s="27"/>
      <c r="AI212" s="27">
        <v>0</v>
      </c>
      <c r="AJ212" s="27"/>
      <c r="AK212" s="27"/>
      <c r="AL212" s="27"/>
      <c r="AM212" s="30">
        <f t="shared" si="9"/>
        <v>0</v>
      </c>
      <c r="AN212" s="31"/>
      <c r="AO212" s="31"/>
      <c r="AP212" s="31"/>
      <c r="AQ212" s="32"/>
    </row>
    <row r="213" spans="2:43" ht="15.75" x14ac:dyDescent="0.25">
      <c r="B213" s="17" t="s">
        <v>231</v>
      </c>
      <c r="C213" s="17"/>
      <c r="D213" s="27" t="s">
        <v>120</v>
      </c>
      <c r="E213" s="27"/>
      <c r="F213" s="27"/>
      <c r="G213" s="27">
        <v>0</v>
      </c>
      <c r="H213" s="27"/>
      <c r="I213" s="27"/>
      <c r="J213" s="27"/>
      <c r="K213" s="27">
        <v>0</v>
      </c>
      <c r="L213" s="27"/>
      <c r="M213" s="27"/>
      <c r="N213" s="27"/>
      <c r="O213" s="27"/>
      <c r="P213" s="27"/>
      <c r="Q213" s="27">
        <v>0</v>
      </c>
      <c r="R213" s="27"/>
      <c r="S213" s="27"/>
      <c r="T213" s="27"/>
      <c r="U213" s="27"/>
      <c r="V213" s="27"/>
      <c r="W213" s="27">
        <v>0</v>
      </c>
      <c r="X213" s="27"/>
      <c r="Y213" s="27"/>
      <c r="Z213" s="27"/>
      <c r="AA213" s="27"/>
      <c r="AB213" s="27">
        <v>0</v>
      </c>
      <c r="AC213" s="27"/>
      <c r="AD213" s="27"/>
      <c r="AE213" s="27"/>
      <c r="AF213" s="27"/>
      <c r="AG213" s="27"/>
      <c r="AH213" s="27"/>
      <c r="AI213" s="27">
        <v>0</v>
      </c>
      <c r="AJ213" s="27"/>
      <c r="AK213" s="27"/>
      <c r="AL213" s="27"/>
      <c r="AM213" s="30">
        <f t="shared" si="9"/>
        <v>0</v>
      </c>
      <c r="AN213" s="31"/>
      <c r="AO213" s="31"/>
      <c r="AP213" s="31"/>
      <c r="AQ213" s="32"/>
    </row>
    <row r="214" spans="2:43" ht="15.75" x14ac:dyDescent="0.25">
      <c r="B214" s="17" t="s">
        <v>232</v>
      </c>
      <c r="C214" s="17"/>
      <c r="D214" s="27" t="s">
        <v>120</v>
      </c>
      <c r="E214" s="27"/>
      <c r="F214" s="27"/>
      <c r="G214" s="27">
        <v>0</v>
      </c>
      <c r="H214" s="27"/>
      <c r="I214" s="27"/>
      <c r="J214" s="27"/>
      <c r="K214" s="27">
        <v>0</v>
      </c>
      <c r="L214" s="27"/>
      <c r="M214" s="27"/>
      <c r="N214" s="27"/>
      <c r="O214" s="27"/>
      <c r="P214" s="27"/>
      <c r="Q214" s="27">
        <v>0</v>
      </c>
      <c r="R214" s="27"/>
      <c r="S214" s="27"/>
      <c r="T214" s="27"/>
      <c r="U214" s="27"/>
      <c r="V214" s="27"/>
      <c r="W214" s="27">
        <v>0</v>
      </c>
      <c r="X214" s="27"/>
      <c r="Y214" s="27"/>
      <c r="Z214" s="27"/>
      <c r="AA214" s="27"/>
      <c r="AB214" s="27">
        <v>0</v>
      </c>
      <c r="AC214" s="27"/>
      <c r="AD214" s="27"/>
      <c r="AE214" s="27"/>
      <c r="AF214" s="27"/>
      <c r="AG214" s="27"/>
      <c r="AH214" s="27"/>
      <c r="AI214" s="27">
        <v>0</v>
      </c>
      <c r="AJ214" s="27"/>
      <c r="AK214" s="27"/>
      <c r="AL214" s="27"/>
      <c r="AM214" s="30">
        <f t="shared" si="9"/>
        <v>0</v>
      </c>
      <c r="AN214" s="31"/>
      <c r="AO214" s="31"/>
      <c r="AP214" s="31"/>
      <c r="AQ214" s="32"/>
    </row>
    <row r="215" spans="2:43" ht="15.75" x14ac:dyDescent="0.25">
      <c r="B215" s="17" t="s">
        <v>233</v>
      </c>
      <c r="C215" s="17"/>
      <c r="D215" s="27" t="s">
        <v>120</v>
      </c>
      <c r="E215" s="27"/>
      <c r="F215" s="27"/>
      <c r="G215" s="27">
        <v>0</v>
      </c>
      <c r="H215" s="27"/>
      <c r="I215" s="27"/>
      <c r="J215" s="27"/>
      <c r="K215" s="27">
        <v>0</v>
      </c>
      <c r="L215" s="27"/>
      <c r="M215" s="27"/>
      <c r="N215" s="27"/>
      <c r="O215" s="27"/>
      <c r="P215" s="27"/>
      <c r="Q215" s="27">
        <v>0</v>
      </c>
      <c r="R215" s="27"/>
      <c r="S215" s="27"/>
      <c r="T215" s="27"/>
      <c r="U215" s="27"/>
      <c r="V215" s="27"/>
      <c r="W215" s="27">
        <v>0</v>
      </c>
      <c r="X215" s="27"/>
      <c r="Y215" s="27"/>
      <c r="Z215" s="27"/>
      <c r="AA215" s="27"/>
      <c r="AB215" s="27">
        <v>0</v>
      </c>
      <c r="AC215" s="27"/>
      <c r="AD215" s="27"/>
      <c r="AE215" s="27"/>
      <c r="AF215" s="27"/>
      <c r="AG215" s="27"/>
      <c r="AH215" s="27"/>
      <c r="AI215" s="27">
        <v>0</v>
      </c>
      <c r="AJ215" s="27"/>
      <c r="AK215" s="27"/>
      <c r="AL215" s="27"/>
      <c r="AM215" s="30">
        <f t="shared" si="9"/>
        <v>0</v>
      </c>
      <c r="AN215" s="31"/>
      <c r="AO215" s="31"/>
      <c r="AP215" s="31"/>
      <c r="AQ215" s="32"/>
    </row>
    <row r="216" spans="2:43" ht="15.75" x14ac:dyDescent="0.25">
      <c r="B216" s="17" t="s">
        <v>234</v>
      </c>
      <c r="C216" s="17"/>
      <c r="D216" s="27" t="s">
        <v>120</v>
      </c>
      <c r="E216" s="27"/>
      <c r="F216" s="27"/>
      <c r="G216" s="27">
        <v>0</v>
      </c>
      <c r="H216" s="27"/>
      <c r="I216" s="27"/>
      <c r="J216" s="27"/>
      <c r="K216" s="27">
        <v>0</v>
      </c>
      <c r="L216" s="27"/>
      <c r="M216" s="27"/>
      <c r="N216" s="27"/>
      <c r="O216" s="27"/>
      <c r="P216" s="27"/>
      <c r="Q216" s="27">
        <v>0</v>
      </c>
      <c r="R216" s="27"/>
      <c r="S216" s="27"/>
      <c r="T216" s="27"/>
      <c r="U216" s="27"/>
      <c r="V216" s="27"/>
      <c r="W216" s="27">
        <v>0</v>
      </c>
      <c r="X216" s="27"/>
      <c r="Y216" s="27"/>
      <c r="Z216" s="27"/>
      <c r="AA216" s="27"/>
      <c r="AB216" s="27">
        <v>0</v>
      </c>
      <c r="AC216" s="27"/>
      <c r="AD216" s="27"/>
      <c r="AE216" s="27"/>
      <c r="AF216" s="27"/>
      <c r="AG216" s="27"/>
      <c r="AH216" s="27"/>
      <c r="AI216" s="27">
        <v>0</v>
      </c>
      <c r="AJ216" s="27"/>
      <c r="AK216" s="27"/>
      <c r="AL216" s="27"/>
      <c r="AM216" s="30">
        <f t="shared" si="9"/>
        <v>0</v>
      </c>
      <c r="AN216" s="31"/>
      <c r="AO216" s="31"/>
      <c r="AP216" s="31"/>
      <c r="AQ216" s="32"/>
    </row>
    <row r="217" spans="2:43" ht="15.75" x14ac:dyDescent="0.25">
      <c r="B217" s="17" t="s">
        <v>235</v>
      </c>
      <c r="C217" s="17"/>
      <c r="D217" s="27" t="s">
        <v>120</v>
      </c>
      <c r="E217" s="27"/>
      <c r="F217" s="27"/>
      <c r="G217" s="27">
        <v>0</v>
      </c>
      <c r="H217" s="27"/>
      <c r="I217" s="27"/>
      <c r="J217" s="27"/>
      <c r="K217" s="27">
        <v>0</v>
      </c>
      <c r="L217" s="27"/>
      <c r="M217" s="27"/>
      <c r="N217" s="27"/>
      <c r="O217" s="27"/>
      <c r="P217" s="27"/>
      <c r="Q217" s="27">
        <v>0</v>
      </c>
      <c r="R217" s="27"/>
      <c r="S217" s="27"/>
      <c r="T217" s="27"/>
      <c r="U217" s="27"/>
      <c r="V217" s="27"/>
      <c r="W217" s="27">
        <v>0</v>
      </c>
      <c r="X217" s="27"/>
      <c r="Y217" s="27"/>
      <c r="Z217" s="27"/>
      <c r="AA217" s="27"/>
      <c r="AB217" s="27">
        <v>0</v>
      </c>
      <c r="AC217" s="27"/>
      <c r="AD217" s="27"/>
      <c r="AE217" s="27"/>
      <c r="AF217" s="27"/>
      <c r="AG217" s="27"/>
      <c r="AH217" s="27"/>
      <c r="AI217" s="27">
        <v>0</v>
      </c>
      <c r="AJ217" s="27"/>
      <c r="AK217" s="27"/>
      <c r="AL217" s="27"/>
      <c r="AM217" s="30">
        <f t="shared" si="9"/>
        <v>0</v>
      </c>
      <c r="AN217" s="31"/>
      <c r="AO217" s="31"/>
      <c r="AP217" s="31"/>
      <c r="AQ217" s="32"/>
    </row>
    <row r="218" spans="2:43" s="29" customFormat="1" ht="36.75" customHeight="1" x14ac:dyDescent="0.25">
      <c r="B218" s="24" t="s">
        <v>244</v>
      </c>
      <c r="C218" s="24"/>
      <c r="D218" s="25" t="s">
        <v>120</v>
      </c>
      <c r="E218" s="25"/>
      <c r="F218" s="25"/>
      <c r="G218" s="25">
        <v>829816.2</v>
      </c>
      <c r="H218" s="25"/>
      <c r="I218" s="25"/>
      <c r="J218" s="25"/>
      <c r="K218" s="25">
        <v>532935.54</v>
      </c>
      <c r="L218" s="25"/>
      <c r="M218" s="25"/>
      <c r="N218" s="25"/>
      <c r="O218" s="25"/>
      <c r="P218" s="25"/>
      <c r="Q218" s="25">
        <f>Q219+Q225-Q222</f>
        <v>1105053.95</v>
      </c>
      <c r="R218" s="25"/>
      <c r="S218" s="25"/>
      <c r="T218" s="25"/>
      <c r="U218" s="25"/>
      <c r="V218" s="25"/>
      <c r="W218" s="25">
        <f>W219+W225-W222</f>
        <v>2599979.5499999998</v>
      </c>
      <c r="X218" s="25"/>
      <c r="Y218" s="25"/>
      <c r="Z218" s="25"/>
      <c r="AA218" s="25"/>
      <c r="AB218" s="25">
        <f>AB219+AB225-AB222</f>
        <v>227979.55</v>
      </c>
      <c r="AC218" s="25"/>
      <c r="AD218" s="25"/>
      <c r="AE218" s="25"/>
      <c r="AF218" s="25"/>
      <c r="AG218" s="25"/>
      <c r="AH218" s="25"/>
      <c r="AI218" s="25">
        <f>AI219+AI225-AI222</f>
        <v>0</v>
      </c>
      <c r="AJ218" s="25"/>
      <c r="AK218" s="25"/>
      <c r="AL218" s="25"/>
      <c r="AM218" s="25">
        <f>SUM(D218:AL218)</f>
        <v>5295764.79</v>
      </c>
      <c r="AN218" s="25"/>
      <c r="AO218" s="25"/>
      <c r="AP218" s="25"/>
      <c r="AQ218" s="25"/>
    </row>
    <row r="219" spans="2:43" ht="36" customHeight="1" x14ac:dyDescent="0.25">
      <c r="B219" s="17" t="s">
        <v>227</v>
      </c>
      <c r="C219" s="17"/>
      <c r="D219" s="27" t="s">
        <v>120</v>
      </c>
      <c r="E219" s="27"/>
      <c r="F219" s="27"/>
      <c r="G219" s="27">
        <v>741857.59</v>
      </c>
      <c r="H219" s="27"/>
      <c r="I219" s="27"/>
      <c r="J219" s="27"/>
      <c r="K219" s="27">
        <v>486971.75</v>
      </c>
      <c r="L219" s="27"/>
      <c r="M219" s="27"/>
      <c r="N219" s="27"/>
      <c r="O219" s="27"/>
      <c r="P219" s="27"/>
      <c r="Q219" s="27">
        <v>811432.75</v>
      </c>
      <c r="R219" s="27"/>
      <c r="S219" s="27"/>
      <c r="T219" s="27"/>
      <c r="U219" s="27"/>
      <c r="V219" s="27"/>
      <c r="W219" s="27">
        <v>2599979.5499999998</v>
      </c>
      <c r="X219" s="27"/>
      <c r="Y219" s="27"/>
      <c r="Z219" s="27"/>
      <c r="AA219" s="27"/>
      <c r="AB219" s="27">
        <v>227979.55</v>
      </c>
      <c r="AC219" s="27"/>
      <c r="AD219" s="27"/>
      <c r="AE219" s="27"/>
      <c r="AF219" s="27"/>
      <c r="AG219" s="27"/>
      <c r="AH219" s="27"/>
      <c r="AI219" s="27">
        <v>0</v>
      </c>
      <c r="AJ219" s="27"/>
      <c r="AK219" s="27"/>
      <c r="AL219" s="27"/>
      <c r="AM219" s="27">
        <f t="shared" ref="AM219:AM227" si="10">SUM(D219:AL219)</f>
        <v>4868221.1899999995</v>
      </c>
      <c r="AN219" s="27"/>
      <c r="AO219" s="27"/>
      <c r="AP219" s="27"/>
      <c r="AQ219" s="27"/>
    </row>
    <row r="220" spans="2:43" ht="15.75" x14ac:dyDescent="0.25">
      <c r="B220" s="17" t="s">
        <v>228</v>
      </c>
      <c r="C220" s="17"/>
      <c r="D220" s="27" t="s">
        <v>120</v>
      </c>
      <c r="E220" s="27"/>
      <c r="F220" s="27"/>
      <c r="G220" s="27">
        <v>411325.2</v>
      </c>
      <c r="H220" s="27"/>
      <c r="I220" s="27"/>
      <c r="J220" s="27"/>
      <c r="K220" s="27">
        <v>216081.8</v>
      </c>
      <c r="L220" s="27"/>
      <c r="M220" s="27"/>
      <c r="N220" s="27"/>
      <c r="O220" s="27"/>
      <c r="P220" s="27"/>
      <c r="Q220" s="27">
        <v>215453.2</v>
      </c>
      <c r="R220" s="27"/>
      <c r="S220" s="27"/>
      <c r="T220" s="27"/>
      <c r="U220" s="27"/>
      <c r="V220" s="27"/>
      <c r="W220" s="27">
        <v>308414.2</v>
      </c>
      <c r="X220" s="27"/>
      <c r="Y220" s="27"/>
      <c r="Z220" s="27"/>
      <c r="AA220" s="27"/>
      <c r="AB220" s="27">
        <v>0</v>
      </c>
      <c r="AC220" s="27"/>
      <c r="AD220" s="27"/>
      <c r="AE220" s="27"/>
      <c r="AF220" s="27"/>
      <c r="AG220" s="27"/>
      <c r="AH220" s="27"/>
      <c r="AI220" s="27">
        <v>0</v>
      </c>
      <c r="AJ220" s="27"/>
      <c r="AK220" s="27"/>
      <c r="AL220" s="27"/>
      <c r="AM220" s="27">
        <f t="shared" si="10"/>
        <v>1151274.3999999999</v>
      </c>
      <c r="AN220" s="27"/>
      <c r="AO220" s="27"/>
      <c r="AP220" s="27"/>
      <c r="AQ220" s="27"/>
    </row>
    <row r="221" spans="2:43" ht="15.75" x14ac:dyDescent="0.25">
      <c r="B221" s="17" t="s">
        <v>229</v>
      </c>
      <c r="C221" s="17"/>
      <c r="D221" s="27" t="s">
        <v>120</v>
      </c>
      <c r="E221" s="27"/>
      <c r="F221" s="27"/>
      <c r="G221" s="27">
        <v>0</v>
      </c>
      <c r="H221" s="27"/>
      <c r="I221" s="27"/>
      <c r="J221" s="27"/>
      <c r="K221" s="27">
        <v>0</v>
      </c>
      <c r="L221" s="27"/>
      <c r="M221" s="27"/>
      <c r="N221" s="27"/>
      <c r="O221" s="27"/>
      <c r="P221" s="27"/>
      <c r="Q221" s="27">
        <v>0</v>
      </c>
      <c r="R221" s="27"/>
      <c r="S221" s="27"/>
      <c r="T221" s="27"/>
      <c r="U221" s="27"/>
      <c r="V221" s="27"/>
      <c r="W221" s="27">
        <v>0</v>
      </c>
      <c r="X221" s="27"/>
      <c r="Y221" s="27"/>
      <c r="Z221" s="27"/>
      <c r="AA221" s="27"/>
      <c r="AB221" s="27">
        <v>0</v>
      </c>
      <c r="AC221" s="27"/>
      <c r="AD221" s="27"/>
      <c r="AE221" s="27"/>
      <c r="AF221" s="27"/>
      <c r="AG221" s="27"/>
      <c r="AH221" s="27"/>
      <c r="AI221" s="27">
        <v>0</v>
      </c>
      <c r="AJ221" s="27"/>
      <c r="AK221" s="27"/>
      <c r="AL221" s="27"/>
      <c r="AM221" s="27">
        <f t="shared" si="10"/>
        <v>0</v>
      </c>
      <c r="AN221" s="27"/>
      <c r="AO221" s="27"/>
      <c r="AP221" s="27"/>
      <c r="AQ221" s="27"/>
    </row>
    <row r="222" spans="2:43" ht="15.75" x14ac:dyDescent="0.25">
      <c r="B222" s="17" t="s">
        <v>230</v>
      </c>
      <c r="C222" s="17"/>
      <c r="D222" s="27" t="s">
        <v>120</v>
      </c>
      <c r="E222" s="27"/>
      <c r="F222" s="27"/>
      <c r="G222" s="27">
        <v>741857.59</v>
      </c>
      <c r="H222" s="27"/>
      <c r="I222" s="27"/>
      <c r="J222" s="27"/>
      <c r="K222" s="27">
        <v>484755.87</v>
      </c>
      <c r="L222" s="27"/>
      <c r="M222" s="27"/>
      <c r="N222" s="27"/>
      <c r="O222" s="27"/>
      <c r="P222" s="27"/>
      <c r="Q222" s="27">
        <v>811432.75</v>
      </c>
      <c r="R222" s="27"/>
      <c r="S222" s="27"/>
      <c r="T222" s="27"/>
      <c r="U222" s="27"/>
      <c r="V222" s="27"/>
      <c r="W222" s="27">
        <v>2599979.5499999998</v>
      </c>
      <c r="X222" s="27"/>
      <c r="Y222" s="27"/>
      <c r="Z222" s="27"/>
      <c r="AA222" s="27"/>
      <c r="AB222" s="27">
        <v>227979.55</v>
      </c>
      <c r="AC222" s="27"/>
      <c r="AD222" s="27"/>
      <c r="AE222" s="27"/>
      <c r="AF222" s="27"/>
      <c r="AG222" s="27"/>
      <c r="AH222" s="27"/>
      <c r="AI222" s="27">
        <v>0</v>
      </c>
      <c r="AJ222" s="27"/>
      <c r="AK222" s="27"/>
      <c r="AL222" s="27"/>
      <c r="AM222" s="27">
        <f t="shared" si="10"/>
        <v>4866005.3099999996</v>
      </c>
      <c r="AN222" s="27"/>
      <c r="AO222" s="27"/>
      <c r="AP222" s="27"/>
      <c r="AQ222" s="27"/>
    </row>
    <row r="223" spans="2:43" ht="15.75" x14ac:dyDescent="0.25">
      <c r="B223" s="17" t="s">
        <v>231</v>
      </c>
      <c r="C223" s="17"/>
      <c r="D223" s="27" t="s">
        <v>120</v>
      </c>
      <c r="E223" s="27"/>
      <c r="F223" s="27"/>
      <c r="G223" s="27">
        <v>0</v>
      </c>
      <c r="H223" s="27"/>
      <c r="I223" s="27"/>
      <c r="J223" s="27"/>
      <c r="K223" s="27">
        <v>0</v>
      </c>
      <c r="L223" s="27"/>
      <c r="M223" s="27"/>
      <c r="N223" s="27"/>
      <c r="O223" s="27"/>
      <c r="P223" s="27"/>
      <c r="Q223" s="27">
        <v>0</v>
      </c>
      <c r="R223" s="27"/>
      <c r="S223" s="27"/>
      <c r="T223" s="27"/>
      <c r="U223" s="27"/>
      <c r="V223" s="27"/>
      <c r="W223" s="27">
        <v>0</v>
      </c>
      <c r="X223" s="27"/>
      <c r="Y223" s="27"/>
      <c r="Z223" s="27"/>
      <c r="AA223" s="27"/>
      <c r="AB223" s="27">
        <v>0</v>
      </c>
      <c r="AC223" s="27"/>
      <c r="AD223" s="27"/>
      <c r="AE223" s="27"/>
      <c r="AF223" s="27"/>
      <c r="AG223" s="27"/>
      <c r="AH223" s="27"/>
      <c r="AI223" s="27">
        <v>0</v>
      </c>
      <c r="AJ223" s="27"/>
      <c r="AK223" s="27"/>
      <c r="AL223" s="27"/>
      <c r="AM223" s="27">
        <f t="shared" si="10"/>
        <v>0</v>
      </c>
      <c r="AN223" s="27"/>
      <c r="AO223" s="27"/>
      <c r="AP223" s="27"/>
      <c r="AQ223" s="27"/>
    </row>
    <row r="224" spans="2:43" ht="15.75" x14ac:dyDescent="0.25">
      <c r="B224" s="17" t="s">
        <v>232</v>
      </c>
      <c r="C224" s="17"/>
      <c r="D224" s="27" t="s">
        <v>120</v>
      </c>
      <c r="E224" s="27"/>
      <c r="F224" s="27"/>
      <c r="G224" s="27">
        <v>0</v>
      </c>
      <c r="H224" s="27"/>
      <c r="I224" s="27"/>
      <c r="J224" s="27"/>
      <c r="K224" s="27">
        <v>0</v>
      </c>
      <c r="L224" s="27"/>
      <c r="M224" s="27"/>
      <c r="N224" s="27"/>
      <c r="O224" s="27"/>
      <c r="P224" s="27"/>
      <c r="Q224" s="27">
        <v>0</v>
      </c>
      <c r="R224" s="27"/>
      <c r="S224" s="27"/>
      <c r="T224" s="27"/>
      <c r="U224" s="27"/>
      <c r="V224" s="27"/>
      <c r="W224" s="27">
        <v>0</v>
      </c>
      <c r="X224" s="27"/>
      <c r="Y224" s="27"/>
      <c r="Z224" s="27"/>
      <c r="AA224" s="27"/>
      <c r="AB224" s="27">
        <v>0</v>
      </c>
      <c r="AC224" s="27"/>
      <c r="AD224" s="27"/>
      <c r="AE224" s="27"/>
      <c r="AF224" s="27"/>
      <c r="AG224" s="27"/>
      <c r="AH224" s="27"/>
      <c r="AI224" s="27">
        <v>0</v>
      </c>
      <c r="AJ224" s="27"/>
      <c r="AK224" s="27"/>
      <c r="AL224" s="27"/>
      <c r="AM224" s="27">
        <f t="shared" si="10"/>
        <v>0</v>
      </c>
      <c r="AN224" s="27"/>
      <c r="AO224" s="27"/>
      <c r="AP224" s="27"/>
      <c r="AQ224" s="27"/>
    </row>
    <row r="225" spans="2:43" ht="15.75" x14ac:dyDescent="0.25">
      <c r="B225" s="17" t="s">
        <v>233</v>
      </c>
      <c r="C225" s="17"/>
      <c r="D225" s="27" t="s">
        <v>120</v>
      </c>
      <c r="E225" s="27"/>
      <c r="F225" s="27"/>
      <c r="G225" s="27">
        <v>829816.2</v>
      </c>
      <c r="H225" s="27"/>
      <c r="I225" s="27"/>
      <c r="J225" s="27"/>
      <c r="K225" s="27">
        <v>530719.66</v>
      </c>
      <c r="L225" s="27"/>
      <c r="M225" s="27"/>
      <c r="N225" s="27"/>
      <c r="O225" s="27"/>
      <c r="P225" s="27"/>
      <c r="Q225" s="27">
        <v>1105053.95</v>
      </c>
      <c r="R225" s="27"/>
      <c r="S225" s="27"/>
      <c r="T225" s="27"/>
      <c r="U225" s="27"/>
      <c r="V225" s="27"/>
      <c r="W225" s="27">
        <v>2599979.5499999998</v>
      </c>
      <c r="X225" s="27"/>
      <c r="Y225" s="27"/>
      <c r="Z225" s="27"/>
      <c r="AA225" s="27"/>
      <c r="AB225" s="27">
        <v>227979.55</v>
      </c>
      <c r="AC225" s="27"/>
      <c r="AD225" s="27"/>
      <c r="AE225" s="27"/>
      <c r="AF225" s="27"/>
      <c r="AG225" s="27"/>
      <c r="AH225" s="27"/>
      <c r="AI225" s="27">
        <v>0</v>
      </c>
      <c r="AJ225" s="27"/>
      <c r="AK225" s="27"/>
      <c r="AL225" s="27"/>
      <c r="AM225" s="27">
        <f t="shared" si="10"/>
        <v>5293548.9099999992</v>
      </c>
      <c r="AN225" s="27"/>
      <c r="AO225" s="27"/>
      <c r="AP225" s="27"/>
      <c r="AQ225" s="27"/>
    </row>
    <row r="226" spans="2:43" ht="15.75" x14ac:dyDescent="0.25">
      <c r="B226" s="17" t="s">
        <v>234</v>
      </c>
      <c r="C226" s="17"/>
      <c r="D226" s="27" t="s">
        <v>120</v>
      </c>
      <c r="E226" s="27"/>
      <c r="F226" s="27"/>
      <c r="G226" s="27">
        <v>0</v>
      </c>
      <c r="H226" s="27"/>
      <c r="I226" s="27"/>
      <c r="J226" s="27"/>
      <c r="K226" s="27">
        <v>0</v>
      </c>
      <c r="L226" s="27"/>
      <c r="M226" s="27"/>
      <c r="N226" s="27"/>
      <c r="O226" s="27"/>
      <c r="P226" s="27"/>
      <c r="Q226" s="27">
        <v>0</v>
      </c>
      <c r="R226" s="27"/>
      <c r="S226" s="27"/>
      <c r="T226" s="27"/>
      <c r="U226" s="27"/>
      <c r="V226" s="27"/>
      <c r="W226" s="27">
        <v>0</v>
      </c>
      <c r="X226" s="27"/>
      <c r="Y226" s="27"/>
      <c r="Z226" s="27"/>
      <c r="AA226" s="27"/>
      <c r="AB226" s="27">
        <v>0</v>
      </c>
      <c r="AC226" s="27"/>
      <c r="AD226" s="27"/>
      <c r="AE226" s="27"/>
      <c r="AF226" s="27"/>
      <c r="AG226" s="27"/>
      <c r="AH226" s="27"/>
      <c r="AI226" s="27">
        <v>0</v>
      </c>
      <c r="AJ226" s="27"/>
      <c r="AK226" s="27"/>
      <c r="AL226" s="27"/>
      <c r="AM226" s="27">
        <f t="shared" si="10"/>
        <v>0</v>
      </c>
      <c r="AN226" s="27"/>
      <c r="AO226" s="27"/>
      <c r="AP226" s="27"/>
      <c r="AQ226" s="27"/>
    </row>
    <row r="227" spans="2:43" ht="15.75" x14ac:dyDescent="0.25">
      <c r="B227" s="17" t="s">
        <v>235</v>
      </c>
      <c r="C227" s="17"/>
      <c r="D227" s="27" t="s">
        <v>120</v>
      </c>
      <c r="E227" s="27"/>
      <c r="F227" s="27"/>
      <c r="G227" s="27">
        <v>0</v>
      </c>
      <c r="H227" s="27"/>
      <c r="I227" s="27"/>
      <c r="J227" s="27"/>
      <c r="K227" s="27">
        <v>0</v>
      </c>
      <c r="L227" s="27"/>
      <c r="M227" s="27"/>
      <c r="N227" s="27"/>
      <c r="O227" s="27"/>
      <c r="P227" s="27"/>
      <c r="Q227" s="27">
        <v>0</v>
      </c>
      <c r="R227" s="27"/>
      <c r="S227" s="27"/>
      <c r="T227" s="27"/>
      <c r="U227" s="27"/>
      <c r="V227" s="27"/>
      <c r="W227" s="27">
        <v>0</v>
      </c>
      <c r="X227" s="27"/>
      <c r="Y227" s="27"/>
      <c r="Z227" s="27"/>
      <c r="AA227" s="27"/>
      <c r="AB227" s="27">
        <v>0</v>
      </c>
      <c r="AC227" s="27"/>
      <c r="AD227" s="27"/>
      <c r="AE227" s="27"/>
      <c r="AF227" s="27"/>
      <c r="AG227" s="27"/>
      <c r="AH227" s="27"/>
      <c r="AI227" s="27">
        <v>0</v>
      </c>
      <c r="AJ227" s="27"/>
      <c r="AK227" s="27"/>
      <c r="AL227" s="27"/>
      <c r="AM227" s="27">
        <f t="shared" si="10"/>
        <v>0</v>
      </c>
      <c r="AN227" s="27"/>
      <c r="AO227" s="27"/>
      <c r="AP227" s="27"/>
      <c r="AQ227" s="27"/>
    </row>
    <row r="228" spans="2:43" s="29" customFormat="1" ht="35.25" customHeight="1" x14ac:dyDescent="0.25">
      <c r="B228" s="24" t="s">
        <v>245</v>
      </c>
      <c r="C228" s="24"/>
      <c r="D228" s="25" t="s">
        <v>120</v>
      </c>
      <c r="E228" s="25"/>
      <c r="F228" s="25"/>
      <c r="G228" s="25">
        <v>1570210.22</v>
      </c>
      <c r="H228" s="25"/>
      <c r="I228" s="25"/>
      <c r="J228" s="25"/>
      <c r="K228" s="25">
        <v>1659491.88</v>
      </c>
      <c r="L228" s="25"/>
      <c r="M228" s="25"/>
      <c r="N228" s="25"/>
      <c r="O228" s="25"/>
      <c r="P228" s="25"/>
      <c r="Q228" s="25">
        <f>Q229+Q235-Q232</f>
        <v>1714965.46</v>
      </c>
      <c r="R228" s="25"/>
      <c r="S228" s="25"/>
      <c r="T228" s="25"/>
      <c r="U228" s="25"/>
      <c r="V228" s="25"/>
      <c r="W228" s="25">
        <f>W229+W235-W232</f>
        <v>1722203.5600000003</v>
      </c>
      <c r="X228" s="25"/>
      <c r="Y228" s="25"/>
      <c r="Z228" s="25"/>
      <c r="AA228" s="25"/>
      <c r="AB228" s="25">
        <f>AB229+AB235-AB232</f>
        <v>0</v>
      </c>
      <c r="AC228" s="25"/>
      <c r="AD228" s="25"/>
      <c r="AE228" s="25"/>
      <c r="AF228" s="25"/>
      <c r="AG228" s="25"/>
      <c r="AH228" s="25"/>
      <c r="AI228" s="25">
        <f>AI229+AI235-AI232</f>
        <v>0</v>
      </c>
      <c r="AJ228" s="25"/>
      <c r="AK228" s="25"/>
      <c r="AL228" s="25"/>
      <c r="AM228" s="25">
        <f>SUM(D228:AL228)</f>
        <v>6666871.1200000001</v>
      </c>
      <c r="AN228" s="25"/>
      <c r="AO228" s="25"/>
      <c r="AP228" s="25"/>
      <c r="AQ228" s="25"/>
    </row>
    <row r="229" spans="2:43" ht="33" customHeight="1" x14ac:dyDescent="0.25">
      <c r="B229" s="17" t="s">
        <v>227</v>
      </c>
      <c r="C229" s="17"/>
      <c r="D229" s="27" t="s">
        <v>120</v>
      </c>
      <c r="E229" s="27"/>
      <c r="F229" s="27"/>
      <c r="G229" s="27">
        <v>1570210.22</v>
      </c>
      <c r="H229" s="27"/>
      <c r="I229" s="27"/>
      <c r="J229" s="27"/>
      <c r="K229" s="27">
        <v>1659491.88</v>
      </c>
      <c r="L229" s="27"/>
      <c r="M229" s="27"/>
      <c r="N229" s="27"/>
      <c r="O229" s="27"/>
      <c r="P229" s="27"/>
      <c r="Q229" s="27">
        <v>1714965.46</v>
      </c>
      <c r="R229" s="27"/>
      <c r="S229" s="27"/>
      <c r="T229" s="27"/>
      <c r="U229" s="27"/>
      <c r="V229" s="27"/>
      <c r="W229" s="27">
        <v>1722203.56</v>
      </c>
      <c r="X229" s="27"/>
      <c r="Y229" s="27"/>
      <c r="Z229" s="27"/>
      <c r="AA229" s="27"/>
      <c r="AB229" s="27">
        <v>0</v>
      </c>
      <c r="AC229" s="27"/>
      <c r="AD229" s="27"/>
      <c r="AE229" s="27"/>
      <c r="AF229" s="27"/>
      <c r="AG229" s="27"/>
      <c r="AH229" s="27"/>
      <c r="AI229" s="27">
        <v>0</v>
      </c>
      <c r="AJ229" s="27"/>
      <c r="AK229" s="27"/>
      <c r="AL229" s="27"/>
      <c r="AM229" s="27">
        <f t="shared" ref="AM229:AM237" si="11">SUM(D229:AL229)</f>
        <v>6666871.1199999992</v>
      </c>
      <c r="AN229" s="27"/>
      <c r="AO229" s="27"/>
      <c r="AP229" s="27"/>
      <c r="AQ229" s="27"/>
    </row>
    <row r="230" spans="2:43" ht="15.75" x14ac:dyDescent="0.25">
      <c r="B230" s="17" t="s">
        <v>228</v>
      </c>
      <c r="C230" s="17"/>
      <c r="D230" s="27" t="s">
        <v>120</v>
      </c>
      <c r="E230" s="27"/>
      <c r="F230" s="27"/>
      <c r="G230" s="27">
        <v>1535627.7</v>
      </c>
      <c r="H230" s="27"/>
      <c r="I230" s="27"/>
      <c r="J230" s="27"/>
      <c r="K230" s="27">
        <v>1613153.3</v>
      </c>
      <c r="L230" s="27"/>
      <c r="M230" s="27"/>
      <c r="N230" s="27"/>
      <c r="O230" s="27"/>
      <c r="P230" s="27"/>
      <c r="Q230" s="27">
        <v>1650462.2</v>
      </c>
      <c r="R230" s="27"/>
      <c r="S230" s="27"/>
      <c r="T230" s="27"/>
      <c r="U230" s="27"/>
      <c r="V230" s="27"/>
      <c r="W230" s="27">
        <v>1648191.8</v>
      </c>
      <c r="X230" s="27"/>
      <c r="Y230" s="27"/>
      <c r="Z230" s="27"/>
      <c r="AA230" s="27"/>
      <c r="AB230" s="27">
        <v>0</v>
      </c>
      <c r="AC230" s="27"/>
      <c r="AD230" s="27"/>
      <c r="AE230" s="27"/>
      <c r="AF230" s="27"/>
      <c r="AG230" s="27"/>
      <c r="AH230" s="27"/>
      <c r="AI230" s="27">
        <v>0</v>
      </c>
      <c r="AJ230" s="27"/>
      <c r="AK230" s="27"/>
      <c r="AL230" s="27"/>
      <c r="AM230" s="27">
        <f t="shared" si="11"/>
        <v>6447435</v>
      </c>
      <c r="AN230" s="27"/>
      <c r="AO230" s="27"/>
      <c r="AP230" s="27"/>
      <c r="AQ230" s="27"/>
    </row>
    <row r="231" spans="2:43" ht="15.75" x14ac:dyDescent="0.25">
      <c r="B231" s="17" t="s">
        <v>229</v>
      </c>
      <c r="C231" s="17"/>
      <c r="D231" s="27" t="s">
        <v>120</v>
      </c>
      <c r="E231" s="27"/>
      <c r="F231" s="27"/>
      <c r="G231" s="27">
        <v>0</v>
      </c>
      <c r="H231" s="27"/>
      <c r="I231" s="27"/>
      <c r="J231" s="27"/>
      <c r="K231" s="27">
        <v>0</v>
      </c>
      <c r="L231" s="27"/>
      <c r="M231" s="27"/>
      <c r="N231" s="27"/>
      <c r="O231" s="27"/>
      <c r="P231" s="27"/>
      <c r="Q231" s="27">
        <v>0</v>
      </c>
      <c r="R231" s="27"/>
      <c r="S231" s="27"/>
      <c r="T231" s="27"/>
      <c r="U231" s="27"/>
      <c r="V231" s="27"/>
      <c r="W231" s="27">
        <v>0</v>
      </c>
      <c r="X231" s="27"/>
      <c r="Y231" s="27"/>
      <c r="Z231" s="27"/>
      <c r="AA231" s="27"/>
      <c r="AB231" s="27">
        <v>0</v>
      </c>
      <c r="AC231" s="27"/>
      <c r="AD231" s="27"/>
      <c r="AE231" s="27"/>
      <c r="AF231" s="27"/>
      <c r="AG231" s="27"/>
      <c r="AH231" s="27"/>
      <c r="AI231" s="27">
        <v>0</v>
      </c>
      <c r="AJ231" s="27"/>
      <c r="AK231" s="27"/>
      <c r="AL231" s="27"/>
      <c r="AM231" s="27">
        <f t="shared" si="11"/>
        <v>0</v>
      </c>
      <c r="AN231" s="27"/>
      <c r="AO231" s="27"/>
      <c r="AP231" s="27"/>
      <c r="AQ231" s="27"/>
    </row>
    <row r="232" spans="2:43" ht="15.75" x14ac:dyDescent="0.25">
      <c r="B232" s="17" t="s">
        <v>230</v>
      </c>
      <c r="C232" s="17"/>
      <c r="D232" s="27" t="s">
        <v>120</v>
      </c>
      <c r="E232" s="27"/>
      <c r="F232" s="27"/>
      <c r="G232" s="27">
        <v>1376118.32</v>
      </c>
      <c r="H232" s="27"/>
      <c r="I232" s="27"/>
      <c r="J232" s="27"/>
      <c r="K232" s="27">
        <v>1452816.86</v>
      </c>
      <c r="L232" s="27"/>
      <c r="M232" s="27"/>
      <c r="N232" s="27"/>
      <c r="O232" s="27"/>
      <c r="P232" s="27"/>
      <c r="Q232" s="27">
        <v>1508056.04</v>
      </c>
      <c r="R232" s="27"/>
      <c r="S232" s="27"/>
      <c r="T232" s="27"/>
      <c r="U232" s="27"/>
      <c r="V232" s="27"/>
      <c r="W232" s="27">
        <v>1511434.84</v>
      </c>
      <c r="X232" s="27"/>
      <c r="Y232" s="27"/>
      <c r="Z232" s="27"/>
      <c r="AA232" s="27"/>
      <c r="AB232" s="27">
        <v>0</v>
      </c>
      <c r="AC232" s="27"/>
      <c r="AD232" s="27"/>
      <c r="AE232" s="27"/>
      <c r="AF232" s="27"/>
      <c r="AG232" s="27"/>
      <c r="AH232" s="27"/>
      <c r="AI232" s="27">
        <v>0</v>
      </c>
      <c r="AJ232" s="27"/>
      <c r="AK232" s="27"/>
      <c r="AL232" s="27"/>
      <c r="AM232" s="27">
        <f t="shared" si="11"/>
        <v>5848426.0600000005</v>
      </c>
      <c r="AN232" s="27"/>
      <c r="AO232" s="27"/>
      <c r="AP232" s="27"/>
      <c r="AQ232" s="27"/>
    </row>
    <row r="233" spans="2:43" ht="15.75" x14ac:dyDescent="0.25">
      <c r="B233" s="17" t="s">
        <v>231</v>
      </c>
      <c r="C233" s="17"/>
      <c r="D233" s="27" t="s">
        <v>120</v>
      </c>
      <c r="E233" s="27"/>
      <c r="F233" s="27"/>
      <c r="G233" s="27">
        <v>0</v>
      </c>
      <c r="H233" s="27"/>
      <c r="I233" s="27"/>
      <c r="J233" s="27"/>
      <c r="K233" s="27">
        <v>0</v>
      </c>
      <c r="L233" s="27"/>
      <c r="M233" s="27"/>
      <c r="N233" s="27"/>
      <c r="O233" s="27"/>
      <c r="P233" s="27"/>
      <c r="Q233" s="27">
        <v>0</v>
      </c>
      <c r="R233" s="27"/>
      <c r="S233" s="27"/>
      <c r="T233" s="27"/>
      <c r="U233" s="27"/>
      <c r="V233" s="27"/>
      <c r="W233" s="27">
        <v>0</v>
      </c>
      <c r="X233" s="27"/>
      <c r="Y233" s="27"/>
      <c r="Z233" s="27"/>
      <c r="AA233" s="27"/>
      <c r="AB233" s="27">
        <v>0</v>
      </c>
      <c r="AC233" s="27"/>
      <c r="AD233" s="27"/>
      <c r="AE233" s="27"/>
      <c r="AF233" s="27"/>
      <c r="AG233" s="27"/>
      <c r="AH233" s="27"/>
      <c r="AI233" s="27">
        <v>0</v>
      </c>
      <c r="AJ233" s="27"/>
      <c r="AK233" s="27"/>
      <c r="AL233" s="27"/>
      <c r="AM233" s="27">
        <f t="shared" si="11"/>
        <v>0</v>
      </c>
      <c r="AN233" s="27"/>
      <c r="AO233" s="27"/>
      <c r="AP233" s="27"/>
      <c r="AQ233" s="27"/>
    </row>
    <row r="234" spans="2:43" ht="15.75" x14ac:dyDescent="0.25">
      <c r="B234" s="17" t="s">
        <v>232</v>
      </c>
      <c r="C234" s="17"/>
      <c r="D234" s="27" t="s">
        <v>120</v>
      </c>
      <c r="E234" s="27"/>
      <c r="F234" s="27"/>
      <c r="G234" s="27">
        <v>0</v>
      </c>
      <c r="H234" s="27"/>
      <c r="I234" s="27"/>
      <c r="J234" s="27"/>
      <c r="K234" s="27">
        <v>0</v>
      </c>
      <c r="L234" s="27"/>
      <c r="M234" s="27"/>
      <c r="N234" s="27"/>
      <c r="O234" s="27"/>
      <c r="P234" s="27"/>
      <c r="Q234" s="27">
        <v>0</v>
      </c>
      <c r="R234" s="27"/>
      <c r="S234" s="27"/>
      <c r="T234" s="27"/>
      <c r="U234" s="27"/>
      <c r="V234" s="27"/>
      <c r="W234" s="27">
        <v>0</v>
      </c>
      <c r="X234" s="27"/>
      <c r="Y234" s="27"/>
      <c r="Z234" s="27"/>
      <c r="AA234" s="27"/>
      <c r="AB234" s="27">
        <v>0</v>
      </c>
      <c r="AC234" s="27"/>
      <c r="AD234" s="27"/>
      <c r="AE234" s="27"/>
      <c r="AF234" s="27"/>
      <c r="AG234" s="27"/>
      <c r="AH234" s="27"/>
      <c r="AI234" s="27">
        <v>0</v>
      </c>
      <c r="AJ234" s="27"/>
      <c r="AK234" s="27"/>
      <c r="AL234" s="27"/>
      <c r="AM234" s="27">
        <f t="shared" si="11"/>
        <v>0</v>
      </c>
      <c r="AN234" s="27"/>
      <c r="AO234" s="27"/>
      <c r="AP234" s="27"/>
      <c r="AQ234" s="27"/>
    </row>
    <row r="235" spans="2:43" ht="15.75" x14ac:dyDescent="0.25">
      <c r="B235" s="17" t="s">
        <v>233</v>
      </c>
      <c r="C235" s="17"/>
      <c r="D235" s="27" t="s">
        <v>120</v>
      </c>
      <c r="E235" s="27"/>
      <c r="F235" s="27"/>
      <c r="G235" s="27">
        <v>1376118.32</v>
      </c>
      <c r="H235" s="27"/>
      <c r="I235" s="27"/>
      <c r="J235" s="27"/>
      <c r="K235" s="27">
        <v>1452816.86</v>
      </c>
      <c r="L235" s="27"/>
      <c r="M235" s="27"/>
      <c r="N235" s="27"/>
      <c r="O235" s="27"/>
      <c r="P235" s="27"/>
      <c r="Q235" s="27">
        <v>1508056.04</v>
      </c>
      <c r="R235" s="27"/>
      <c r="S235" s="27"/>
      <c r="T235" s="27"/>
      <c r="U235" s="27"/>
      <c r="V235" s="27"/>
      <c r="W235" s="27">
        <v>1511434.84</v>
      </c>
      <c r="X235" s="27"/>
      <c r="Y235" s="27"/>
      <c r="Z235" s="27"/>
      <c r="AA235" s="27"/>
      <c r="AB235" s="27">
        <v>0</v>
      </c>
      <c r="AC235" s="27"/>
      <c r="AD235" s="27"/>
      <c r="AE235" s="27"/>
      <c r="AF235" s="27"/>
      <c r="AG235" s="27"/>
      <c r="AH235" s="27"/>
      <c r="AI235" s="27">
        <v>0</v>
      </c>
      <c r="AJ235" s="27"/>
      <c r="AK235" s="27"/>
      <c r="AL235" s="27"/>
      <c r="AM235" s="27">
        <f t="shared" si="11"/>
        <v>5848426.0600000005</v>
      </c>
      <c r="AN235" s="27"/>
      <c r="AO235" s="27"/>
      <c r="AP235" s="27"/>
      <c r="AQ235" s="27"/>
    </row>
    <row r="236" spans="2:43" ht="15.75" x14ac:dyDescent="0.25">
      <c r="B236" s="17" t="s">
        <v>234</v>
      </c>
      <c r="C236" s="17"/>
      <c r="D236" s="27" t="s">
        <v>120</v>
      </c>
      <c r="E236" s="27"/>
      <c r="F236" s="27"/>
      <c r="G236" s="27">
        <v>0</v>
      </c>
      <c r="H236" s="27"/>
      <c r="I236" s="27"/>
      <c r="J236" s="27"/>
      <c r="K236" s="27">
        <v>0</v>
      </c>
      <c r="L236" s="27"/>
      <c r="M236" s="27"/>
      <c r="N236" s="27"/>
      <c r="O236" s="27"/>
      <c r="P236" s="27"/>
      <c r="Q236" s="27">
        <v>0</v>
      </c>
      <c r="R236" s="27"/>
      <c r="S236" s="27"/>
      <c r="T236" s="27"/>
      <c r="U236" s="27"/>
      <c r="V236" s="27"/>
      <c r="W236" s="27">
        <v>0</v>
      </c>
      <c r="X236" s="27"/>
      <c r="Y236" s="27"/>
      <c r="Z236" s="27"/>
      <c r="AA236" s="27"/>
      <c r="AB236" s="27">
        <v>0</v>
      </c>
      <c r="AC236" s="27"/>
      <c r="AD236" s="27"/>
      <c r="AE236" s="27"/>
      <c r="AF236" s="27"/>
      <c r="AG236" s="27"/>
      <c r="AH236" s="27"/>
      <c r="AI236" s="27">
        <v>0</v>
      </c>
      <c r="AJ236" s="27"/>
      <c r="AK236" s="27"/>
      <c r="AL236" s="27"/>
      <c r="AM236" s="27">
        <f t="shared" si="11"/>
        <v>0</v>
      </c>
      <c r="AN236" s="27"/>
      <c r="AO236" s="27"/>
      <c r="AP236" s="27"/>
      <c r="AQ236" s="27"/>
    </row>
    <row r="237" spans="2:43" ht="15.75" x14ac:dyDescent="0.25">
      <c r="B237" s="17" t="s">
        <v>235</v>
      </c>
      <c r="C237" s="17"/>
      <c r="D237" s="27" t="s">
        <v>120</v>
      </c>
      <c r="E237" s="27"/>
      <c r="F237" s="27"/>
      <c r="G237" s="27">
        <v>0</v>
      </c>
      <c r="H237" s="27"/>
      <c r="I237" s="27"/>
      <c r="J237" s="27"/>
      <c r="K237" s="27">
        <v>0</v>
      </c>
      <c r="L237" s="27"/>
      <c r="M237" s="27"/>
      <c r="N237" s="27"/>
      <c r="O237" s="27"/>
      <c r="P237" s="27"/>
      <c r="Q237" s="27">
        <v>0</v>
      </c>
      <c r="R237" s="27"/>
      <c r="S237" s="27"/>
      <c r="T237" s="27"/>
      <c r="U237" s="27"/>
      <c r="V237" s="27"/>
      <c r="W237" s="27">
        <v>0</v>
      </c>
      <c r="X237" s="27"/>
      <c r="Y237" s="27"/>
      <c r="Z237" s="27"/>
      <c r="AA237" s="27"/>
      <c r="AB237" s="27">
        <v>0</v>
      </c>
      <c r="AC237" s="27"/>
      <c r="AD237" s="27"/>
      <c r="AE237" s="27"/>
      <c r="AF237" s="27"/>
      <c r="AG237" s="27"/>
      <c r="AH237" s="27"/>
      <c r="AI237" s="27">
        <v>0</v>
      </c>
      <c r="AJ237" s="27"/>
      <c r="AK237" s="27"/>
      <c r="AL237" s="27"/>
      <c r="AM237" s="27">
        <f t="shared" si="11"/>
        <v>0</v>
      </c>
      <c r="AN237" s="27"/>
      <c r="AO237" s="27"/>
      <c r="AP237" s="27"/>
      <c r="AQ237" s="27"/>
    </row>
    <row r="238" spans="2:43" s="29" customFormat="1" ht="41.25" customHeight="1" x14ac:dyDescent="0.25">
      <c r="B238" s="24" t="s">
        <v>246</v>
      </c>
      <c r="C238" s="24"/>
      <c r="D238" s="25" t="s">
        <v>120</v>
      </c>
      <c r="E238" s="25"/>
      <c r="F238" s="25"/>
      <c r="G238" s="25">
        <v>0</v>
      </c>
      <c r="H238" s="25"/>
      <c r="I238" s="25"/>
      <c r="J238" s="25"/>
      <c r="K238" s="25">
        <v>116896.9</v>
      </c>
      <c r="L238" s="25"/>
      <c r="M238" s="25"/>
      <c r="N238" s="25"/>
      <c r="O238" s="25"/>
      <c r="P238" s="25"/>
      <c r="Q238" s="25">
        <f>Q239+Q245-Q242</f>
        <v>109194.1</v>
      </c>
      <c r="R238" s="25"/>
      <c r="S238" s="25"/>
      <c r="T238" s="25"/>
      <c r="U238" s="25"/>
      <c r="V238" s="25"/>
      <c r="W238" s="25">
        <f>W239+W245-W242</f>
        <v>0</v>
      </c>
      <c r="X238" s="25"/>
      <c r="Y238" s="25"/>
      <c r="Z238" s="25"/>
      <c r="AA238" s="25"/>
      <c r="AB238" s="25">
        <f>AB239+AB245-AB242</f>
        <v>0</v>
      </c>
      <c r="AC238" s="25"/>
      <c r="AD238" s="25"/>
      <c r="AE238" s="25"/>
      <c r="AF238" s="25"/>
      <c r="AG238" s="25"/>
      <c r="AH238" s="25"/>
      <c r="AI238" s="25">
        <f>AI239+AI245-AI242</f>
        <v>0</v>
      </c>
      <c r="AJ238" s="25"/>
      <c r="AK238" s="25"/>
      <c r="AL238" s="25"/>
      <c r="AM238" s="25">
        <f>SUM(D238:AL238)</f>
        <v>226091</v>
      </c>
      <c r="AN238" s="25"/>
      <c r="AO238" s="25"/>
      <c r="AP238" s="25"/>
      <c r="AQ238" s="25"/>
    </row>
    <row r="239" spans="2:43" ht="15.75" x14ac:dyDescent="0.25">
      <c r="B239" s="17" t="s">
        <v>227</v>
      </c>
      <c r="C239" s="17"/>
      <c r="D239" s="27" t="s">
        <v>120</v>
      </c>
      <c r="E239" s="27"/>
      <c r="F239" s="27"/>
      <c r="G239" s="27">
        <v>0</v>
      </c>
      <c r="H239" s="27"/>
      <c r="I239" s="27"/>
      <c r="J239" s="27"/>
      <c r="K239" s="27">
        <v>116896.9</v>
      </c>
      <c r="L239" s="27"/>
      <c r="M239" s="27"/>
      <c r="N239" s="27"/>
      <c r="O239" s="27"/>
      <c r="P239" s="27"/>
      <c r="Q239" s="27">
        <v>109194.1</v>
      </c>
      <c r="R239" s="27"/>
      <c r="S239" s="27"/>
      <c r="T239" s="27"/>
      <c r="U239" s="27"/>
      <c r="V239" s="27"/>
      <c r="W239" s="27">
        <v>0</v>
      </c>
      <c r="X239" s="27"/>
      <c r="Y239" s="27"/>
      <c r="Z239" s="27"/>
      <c r="AA239" s="27"/>
      <c r="AB239" s="27">
        <v>0</v>
      </c>
      <c r="AC239" s="27"/>
      <c r="AD239" s="27"/>
      <c r="AE239" s="27"/>
      <c r="AF239" s="27"/>
      <c r="AG239" s="27"/>
      <c r="AH239" s="27"/>
      <c r="AI239" s="27">
        <v>0</v>
      </c>
      <c r="AJ239" s="27"/>
      <c r="AK239" s="27"/>
      <c r="AL239" s="27"/>
      <c r="AM239" s="27">
        <f t="shared" ref="AM239:AM247" si="12">SUM(D239:AL239)</f>
        <v>226091</v>
      </c>
      <c r="AN239" s="27"/>
      <c r="AO239" s="27"/>
      <c r="AP239" s="27"/>
      <c r="AQ239" s="27"/>
    </row>
    <row r="240" spans="2:43" ht="15.75" x14ac:dyDescent="0.25">
      <c r="B240" s="17" t="s">
        <v>228</v>
      </c>
      <c r="C240" s="17"/>
      <c r="D240" s="27" t="s">
        <v>120</v>
      </c>
      <c r="E240" s="27"/>
      <c r="F240" s="27"/>
      <c r="G240" s="27">
        <v>0</v>
      </c>
      <c r="H240" s="27"/>
      <c r="I240" s="27"/>
      <c r="J240" s="27"/>
      <c r="K240" s="27">
        <v>71307.100000000006</v>
      </c>
      <c r="L240" s="27"/>
      <c r="M240" s="27"/>
      <c r="N240" s="27"/>
      <c r="O240" s="27"/>
      <c r="P240" s="27"/>
      <c r="Q240" s="27">
        <v>61148.7</v>
      </c>
      <c r="R240" s="27"/>
      <c r="S240" s="27"/>
      <c r="T240" s="27"/>
      <c r="U240" s="27"/>
      <c r="V240" s="27"/>
      <c r="W240" s="27">
        <v>0</v>
      </c>
      <c r="X240" s="27"/>
      <c r="Y240" s="27"/>
      <c r="Z240" s="27"/>
      <c r="AA240" s="27"/>
      <c r="AB240" s="27">
        <v>0</v>
      </c>
      <c r="AC240" s="27"/>
      <c r="AD240" s="27"/>
      <c r="AE240" s="27"/>
      <c r="AF240" s="27"/>
      <c r="AG240" s="27"/>
      <c r="AH240" s="27"/>
      <c r="AI240" s="27">
        <v>0</v>
      </c>
      <c r="AJ240" s="27"/>
      <c r="AK240" s="27"/>
      <c r="AL240" s="27"/>
      <c r="AM240" s="27">
        <f t="shared" si="12"/>
        <v>132455.79999999999</v>
      </c>
      <c r="AN240" s="27"/>
      <c r="AO240" s="27"/>
      <c r="AP240" s="27"/>
      <c r="AQ240" s="27"/>
    </row>
    <row r="241" spans="2:43" ht="15.75" x14ac:dyDescent="0.25">
      <c r="B241" s="17" t="s">
        <v>229</v>
      </c>
      <c r="C241" s="17"/>
      <c r="D241" s="27" t="s">
        <v>120</v>
      </c>
      <c r="E241" s="27"/>
      <c r="F241" s="27"/>
      <c r="G241" s="27">
        <v>0</v>
      </c>
      <c r="H241" s="27"/>
      <c r="I241" s="27"/>
      <c r="J241" s="27"/>
      <c r="K241" s="27">
        <v>0</v>
      </c>
      <c r="L241" s="27"/>
      <c r="M241" s="27"/>
      <c r="N241" s="27"/>
      <c r="O241" s="27"/>
      <c r="P241" s="27"/>
      <c r="Q241" s="27">
        <v>0</v>
      </c>
      <c r="R241" s="27"/>
      <c r="S241" s="27"/>
      <c r="T241" s="27"/>
      <c r="U241" s="27"/>
      <c r="V241" s="27"/>
      <c r="W241" s="27">
        <v>0</v>
      </c>
      <c r="X241" s="27"/>
      <c r="Y241" s="27"/>
      <c r="Z241" s="27"/>
      <c r="AA241" s="27"/>
      <c r="AB241" s="27">
        <v>0</v>
      </c>
      <c r="AC241" s="27"/>
      <c r="AD241" s="27"/>
      <c r="AE241" s="27"/>
      <c r="AF241" s="27"/>
      <c r="AG241" s="27"/>
      <c r="AH241" s="27"/>
      <c r="AI241" s="27">
        <v>0</v>
      </c>
      <c r="AJ241" s="27"/>
      <c r="AK241" s="27"/>
      <c r="AL241" s="27"/>
      <c r="AM241" s="27">
        <f t="shared" si="12"/>
        <v>0</v>
      </c>
      <c r="AN241" s="27"/>
      <c r="AO241" s="27"/>
      <c r="AP241" s="27"/>
      <c r="AQ241" s="27"/>
    </row>
    <row r="242" spans="2:43" ht="15.75" x14ac:dyDescent="0.25">
      <c r="B242" s="17" t="s">
        <v>230</v>
      </c>
      <c r="C242" s="17"/>
      <c r="D242" s="27" t="s">
        <v>120</v>
      </c>
      <c r="E242" s="27"/>
      <c r="F242" s="27"/>
      <c r="G242" s="27">
        <v>0</v>
      </c>
      <c r="H242" s="27"/>
      <c r="I242" s="27"/>
      <c r="J242" s="27"/>
      <c r="K242" s="27">
        <v>0</v>
      </c>
      <c r="L242" s="27"/>
      <c r="M242" s="27"/>
      <c r="N242" s="27"/>
      <c r="O242" s="27"/>
      <c r="P242" s="27"/>
      <c r="Q242" s="27">
        <v>0</v>
      </c>
      <c r="R242" s="27"/>
      <c r="S242" s="27"/>
      <c r="T242" s="27"/>
      <c r="U242" s="27"/>
      <c r="V242" s="27"/>
      <c r="W242" s="27">
        <v>0</v>
      </c>
      <c r="X242" s="27"/>
      <c r="Y242" s="27"/>
      <c r="Z242" s="27"/>
      <c r="AA242" s="27"/>
      <c r="AB242" s="27">
        <v>0</v>
      </c>
      <c r="AC242" s="27"/>
      <c r="AD242" s="27"/>
      <c r="AE242" s="27"/>
      <c r="AF242" s="27"/>
      <c r="AG242" s="27"/>
      <c r="AH242" s="27"/>
      <c r="AI242" s="27">
        <v>0</v>
      </c>
      <c r="AJ242" s="27"/>
      <c r="AK242" s="27"/>
      <c r="AL242" s="27"/>
      <c r="AM242" s="27">
        <f t="shared" si="12"/>
        <v>0</v>
      </c>
      <c r="AN242" s="27"/>
      <c r="AO242" s="27"/>
      <c r="AP242" s="27"/>
      <c r="AQ242" s="27"/>
    </row>
    <row r="243" spans="2:43" ht="15.75" x14ac:dyDescent="0.25">
      <c r="B243" s="17" t="s">
        <v>231</v>
      </c>
      <c r="C243" s="17"/>
      <c r="D243" s="27" t="s">
        <v>120</v>
      </c>
      <c r="E243" s="27"/>
      <c r="F243" s="27"/>
      <c r="G243" s="27">
        <v>0</v>
      </c>
      <c r="H243" s="27"/>
      <c r="I243" s="27"/>
      <c r="J243" s="27"/>
      <c r="K243" s="27">
        <v>0</v>
      </c>
      <c r="L243" s="27"/>
      <c r="M243" s="27"/>
      <c r="N243" s="27"/>
      <c r="O243" s="27"/>
      <c r="P243" s="27"/>
      <c r="Q243" s="27">
        <v>0</v>
      </c>
      <c r="R243" s="27"/>
      <c r="S243" s="27"/>
      <c r="T243" s="27"/>
      <c r="U243" s="27"/>
      <c r="V243" s="27"/>
      <c r="W243" s="27">
        <v>0</v>
      </c>
      <c r="X243" s="27"/>
      <c r="Y243" s="27"/>
      <c r="Z243" s="27"/>
      <c r="AA243" s="27"/>
      <c r="AB243" s="27">
        <v>0</v>
      </c>
      <c r="AC243" s="27"/>
      <c r="AD243" s="27"/>
      <c r="AE243" s="27"/>
      <c r="AF243" s="27"/>
      <c r="AG243" s="27"/>
      <c r="AH243" s="27"/>
      <c r="AI243" s="27">
        <v>0</v>
      </c>
      <c r="AJ243" s="27"/>
      <c r="AK243" s="27"/>
      <c r="AL243" s="27"/>
      <c r="AM243" s="27">
        <f t="shared" si="12"/>
        <v>0</v>
      </c>
      <c r="AN243" s="27"/>
      <c r="AO243" s="27"/>
      <c r="AP243" s="27"/>
      <c r="AQ243" s="27"/>
    </row>
    <row r="244" spans="2:43" ht="15.75" x14ac:dyDescent="0.25">
      <c r="B244" s="17" t="s">
        <v>232</v>
      </c>
      <c r="C244" s="17"/>
      <c r="D244" s="27" t="s">
        <v>120</v>
      </c>
      <c r="E244" s="27"/>
      <c r="F244" s="27"/>
      <c r="G244" s="27">
        <v>0</v>
      </c>
      <c r="H244" s="27"/>
      <c r="I244" s="27"/>
      <c r="J244" s="27"/>
      <c r="K244" s="27">
        <v>0</v>
      </c>
      <c r="L244" s="27"/>
      <c r="M244" s="27"/>
      <c r="N244" s="27"/>
      <c r="O244" s="27"/>
      <c r="P244" s="27"/>
      <c r="Q244" s="27">
        <v>0</v>
      </c>
      <c r="R244" s="27"/>
      <c r="S244" s="27"/>
      <c r="T244" s="27"/>
      <c r="U244" s="27"/>
      <c r="V244" s="27"/>
      <c r="W244" s="27">
        <v>0</v>
      </c>
      <c r="X244" s="27"/>
      <c r="Y244" s="27"/>
      <c r="Z244" s="27"/>
      <c r="AA244" s="27"/>
      <c r="AB244" s="27">
        <v>0</v>
      </c>
      <c r="AC244" s="27"/>
      <c r="AD244" s="27"/>
      <c r="AE244" s="27"/>
      <c r="AF244" s="27"/>
      <c r="AG244" s="27"/>
      <c r="AH244" s="27"/>
      <c r="AI244" s="27">
        <v>0</v>
      </c>
      <c r="AJ244" s="27"/>
      <c r="AK244" s="27"/>
      <c r="AL244" s="27"/>
      <c r="AM244" s="27">
        <f t="shared" si="12"/>
        <v>0</v>
      </c>
      <c r="AN244" s="27"/>
      <c r="AO244" s="27"/>
      <c r="AP244" s="27"/>
      <c r="AQ244" s="27"/>
    </row>
    <row r="245" spans="2:43" ht="15.75" x14ac:dyDescent="0.25">
      <c r="B245" s="17" t="s">
        <v>233</v>
      </c>
      <c r="C245" s="17"/>
      <c r="D245" s="27" t="s">
        <v>120</v>
      </c>
      <c r="E245" s="27"/>
      <c r="F245" s="27"/>
      <c r="G245" s="27">
        <v>0</v>
      </c>
      <c r="H245" s="27"/>
      <c r="I245" s="27"/>
      <c r="J245" s="27"/>
      <c r="K245" s="27">
        <v>0</v>
      </c>
      <c r="L245" s="27"/>
      <c r="M245" s="27"/>
      <c r="N245" s="27"/>
      <c r="O245" s="27"/>
      <c r="P245" s="27"/>
      <c r="Q245" s="27">
        <v>0</v>
      </c>
      <c r="R245" s="27"/>
      <c r="S245" s="27"/>
      <c r="T245" s="27"/>
      <c r="U245" s="27"/>
      <c r="V245" s="27"/>
      <c r="W245" s="27">
        <v>0</v>
      </c>
      <c r="X245" s="27"/>
      <c r="Y245" s="27"/>
      <c r="Z245" s="27"/>
      <c r="AA245" s="27"/>
      <c r="AB245" s="27">
        <v>0</v>
      </c>
      <c r="AC245" s="27"/>
      <c r="AD245" s="27"/>
      <c r="AE245" s="27"/>
      <c r="AF245" s="27"/>
      <c r="AG245" s="27"/>
      <c r="AH245" s="27"/>
      <c r="AI245" s="27">
        <v>0</v>
      </c>
      <c r="AJ245" s="27"/>
      <c r="AK245" s="27"/>
      <c r="AL245" s="27"/>
      <c r="AM245" s="27">
        <f t="shared" si="12"/>
        <v>0</v>
      </c>
      <c r="AN245" s="27"/>
      <c r="AO245" s="27"/>
      <c r="AP245" s="27"/>
      <c r="AQ245" s="27"/>
    </row>
    <row r="246" spans="2:43" ht="15.75" x14ac:dyDescent="0.25">
      <c r="B246" s="17" t="s">
        <v>234</v>
      </c>
      <c r="C246" s="17"/>
      <c r="D246" s="27" t="s">
        <v>120</v>
      </c>
      <c r="E246" s="27"/>
      <c r="F246" s="27"/>
      <c r="G246" s="27">
        <v>0</v>
      </c>
      <c r="H246" s="27"/>
      <c r="I246" s="27"/>
      <c r="J246" s="27"/>
      <c r="K246" s="27">
        <v>0</v>
      </c>
      <c r="L246" s="27"/>
      <c r="M246" s="27"/>
      <c r="N246" s="27"/>
      <c r="O246" s="27"/>
      <c r="P246" s="27"/>
      <c r="Q246" s="27">
        <v>0</v>
      </c>
      <c r="R246" s="27"/>
      <c r="S246" s="27"/>
      <c r="T246" s="27"/>
      <c r="U246" s="27"/>
      <c r="V246" s="27"/>
      <c r="W246" s="27">
        <v>0</v>
      </c>
      <c r="X246" s="27"/>
      <c r="Y246" s="27"/>
      <c r="Z246" s="27"/>
      <c r="AA246" s="27"/>
      <c r="AB246" s="27">
        <v>0</v>
      </c>
      <c r="AC246" s="27"/>
      <c r="AD246" s="27"/>
      <c r="AE246" s="27"/>
      <c r="AF246" s="27"/>
      <c r="AG246" s="27"/>
      <c r="AH246" s="27"/>
      <c r="AI246" s="27">
        <v>0</v>
      </c>
      <c r="AJ246" s="27"/>
      <c r="AK246" s="27"/>
      <c r="AL246" s="27"/>
      <c r="AM246" s="27">
        <f t="shared" si="12"/>
        <v>0</v>
      </c>
      <c r="AN246" s="27"/>
      <c r="AO246" s="27"/>
      <c r="AP246" s="27"/>
      <c r="AQ246" s="27"/>
    </row>
    <row r="247" spans="2:43" ht="15.75" x14ac:dyDescent="0.25">
      <c r="B247" s="17" t="s">
        <v>235</v>
      </c>
      <c r="C247" s="17"/>
      <c r="D247" s="27" t="s">
        <v>120</v>
      </c>
      <c r="E247" s="27"/>
      <c r="F247" s="27"/>
      <c r="G247" s="27">
        <v>0</v>
      </c>
      <c r="H247" s="27"/>
      <c r="I247" s="27"/>
      <c r="J247" s="27"/>
      <c r="K247" s="27">
        <v>0</v>
      </c>
      <c r="L247" s="27"/>
      <c r="M247" s="27"/>
      <c r="N247" s="27"/>
      <c r="O247" s="27"/>
      <c r="P247" s="27"/>
      <c r="Q247" s="27">
        <v>0</v>
      </c>
      <c r="R247" s="27"/>
      <c r="S247" s="27"/>
      <c r="T247" s="27"/>
      <c r="U247" s="27"/>
      <c r="V247" s="27"/>
      <c r="W247" s="27">
        <v>0</v>
      </c>
      <c r="X247" s="27"/>
      <c r="Y247" s="27"/>
      <c r="Z247" s="27"/>
      <c r="AA247" s="27"/>
      <c r="AB247" s="27">
        <v>0</v>
      </c>
      <c r="AC247" s="27"/>
      <c r="AD247" s="27"/>
      <c r="AE247" s="27"/>
      <c r="AF247" s="27"/>
      <c r="AG247" s="27"/>
      <c r="AH247" s="27"/>
      <c r="AI247" s="27">
        <v>0</v>
      </c>
      <c r="AJ247" s="27"/>
      <c r="AK247" s="27"/>
      <c r="AL247" s="27"/>
      <c r="AM247" s="27">
        <f t="shared" si="12"/>
        <v>0</v>
      </c>
      <c r="AN247" s="27"/>
      <c r="AO247" s="27"/>
      <c r="AP247" s="27"/>
      <c r="AQ247" s="27"/>
    </row>
    <row r="248" spans="2:43" s="29" customFormat="1" ht="66" customHeight="1" x14ac:dyDescent="0.25">
      <c r="B248" s="24" t="s">
        <v>247</v>
      </c>
      <c r="C248" s="24"/>
      <c r="D248" s="25">
        <v>3972160.86</v>
      </c>
      <c r="E248" s="25"/>
      <c r="F248" s="25"/>
      <c r="G248" s="25">
        <v>3516802.77</v>
      </c>
      <c r="H248" s="25"/>
      <c r="I248" s="25"/>
      <c r="J248" s="25"/>
      <c r="K248" s="25">
        <v>1720984.22</v>
      </c>
      <c r="L248" s="25"/>
      <c r="M248" s="25"/>
      <c r="N248" s="25"/>
      <c r="O248" s="25"/>
      <c r="P248" s="25"/>
      <c r="Q248" s="25">
        <f>Q249+Q255-Q252</f>
        <v>505690.84100000007</v>
      </c>
      <c r="R248" s="25"/>
      <c r="S248" s="25"/>
      <c r="T248" s="25"/>
      <c r="U248" s="25"/>
      <c r="V248" s="25"/>
      <c r="W248" s="25">
        <f>W249+W255-W252</f>
        <v>391951.71</v>
      </c>
      <c r="X248" s="25"/>
      <c r="Y248" s="25"/>
      <c r="Z248" s="25"/>
      <c r="AA248" s="25"/>
      <c r="AB248" s="25">
        <f>AB249+AB255-AB252</f>
        <v>438165.09999999992</v>
      </c>
      <c r="AC248" s="25"/>
      <c r="AD248" s="25"/>
      <c r="AE248" s="25"/>
      <c r="AF248" s="25"/>
      <c r="AG248" s="25"/>
      <c r="AH248" s="25"/>
      <c r="AI248" s="25">
        <f>AI249+AI255-AI252</f>
        <v>438165.09999999992</v>
      </c>
      <c r="AJ248" s="25"/>
      <c r="AK248" s="25"/>
      <c r="AL248" s="25"/>
      <c r="AM248" s="25">
        <f>SUM(D248:AL248)</f>
        <v>10983920.601</v>
      </c>
      <c r="AN248" s="25"/>
      <c r="AO248" s="25"/>
      <c r="AP248" s="25"/>
      <c r="AQ248" s="25"/>
    </row>
    <row r="249" spans="2:43" ht="36" customHeight="1" x14ac:dyDescent="0.25">
      <c r="B249" s="17" t="s">
        <v>227</v>
      </c>
      <c r="C249" s="17"/>
      <c r="D249" s="27">
        <v>3670401.42</v>
      </c>
      <c r="E249" s="27"/>
      <c r="F249" s="27"/>
      <c r="G249" s="27">
        <v>3194034.11</v>
      </c>
      <c r="H249" s="27"/>
      <c r="I249" s="27"/>
      <c r="J249" s="27"/>
      <c r="K249" s="27">
        <v>1592981.48</v>
      </c>
      <c r="L249" s="27"/>
      <c r="M249" s="27"/>
      <c r="N249" s="27"/>
      <c r="O249" s="27"/>
      <c r="P249" s="27"/>
      <c r="Q249" s="27">
        <f>617268.67-147957.749</f>
        <v>469310.92100000003</v>
      </c>
      <c r="R249" s="27"/>
      <c r="S249" s="27"/>
      <c r="T249" s="27"/>
      <c r="U249" s="27"/>
      <c r="V249" s="27"/>
      <c r="W249" s="27">
        <v>361940.66</v>
      </c>
      <c r="X249" s="27"/>
      <c r="Y249" s="27"/>
      <c r="Z249" s="27"/>
      <c r="AA249" s="27"/>
      <c r="AB249" s="27">
        <v>435905.32</v>
      </c>
      <c r="AC249" s="27"/>
      <c r="AD249" s="27"/>
      <c r="AE249" s="27"/>
      <c r="AF249" s="27"/>
      <c r="AG249" s="27"/>
      <c r="AH249" s="27"/>
      <c r="AI249" s="27">
        <v>435905.32</v>
      </c>
      <c r="AJ249" s="27"/>
      <c r="AK249" s="27"/>
      <c r="AL249" s="27"/>
      <c r="AM249" s="27">
        <f t="shared" ref="AM249:AM257" si="13">SUM(D249:AL249)</f>
        <v>10160479.231000001</v>
      </c>
      <c r="AN249" s="27"/>
      <c r="AO249" s="27"/>
      <c r="AP249" s="27"/>
      <c r="AQ249" s="27"/>
    </row>
    <row r="250" spans="2:43" ht="15.75" x14ac:dyDescent="0.25">
      <c r="B250" s="17" t="s">
        <v>228</v>
      </c>
      <c r="C250" s="17"/>
      <c r="D250" s="27">
        <v>0</v>
      </c>
      <c r="E250" s="27"/>
      <c r="F250" s="27"/>
      <c r="G250" s="27">
        <v>0</v>
      </c>
      <c r="H250" s="27"/>
      <c r="I250" s="27"/>
      <c r="J250" s="27"/>
      <c r="K250" s="27">
        <v>0</v>
      </c>
      <c r="L250" s="27"/>
      <c r="M250" s="27"/>
      <c r="N250" s="27"/>
      <c r="O250" s="27"/>
      <c r="P250" s="27"/>
      <c r="Q250" s="27">
        <v>0</v>
      </c>
      <c r="R250" s="27"/>
      <c r="S250" s="27"/>
      <c r="T250" s="27"/>
      <c r="U250" s="27"/>
      <c r="V250" s="27"/>
      <c r="W250" s="27">
        <v>0</v>
      </c>
      <c r="X250" s="27"/>
      <c r="Y250" s="27"/>
      <c r="Z250" s="27"/>
      <c r="AA250" s="27"/>
      <c r="AB250" s="27">
        <v>0</v>
      </c>
      <c r="AC250" s="27"/>
      <c r="AD250" s="27"/>
      <c r="AE250" s="27"/>
      <c r="AF250" s="27"/>
      <c r="AG250" s="27"/>
      <c r="AH250" s="27"/>
      <c r="AI250" s="27">
        <v>0</v>
      </c>
      <c r="AJ250" s="27"/>
      <c r="AK250" s="27"/>
      <c r="AL250" s="27"/>
      <c r="AM250" s="27">
        <f t="shared" si="13"/>
        <v>0</v>
      </c>
      <c r="AN250" s="27"/>
      <c r="AO250" s="27"/>
      <c r="AP250" s="27"/>
      <c r="AQ250" s="27"/>
    </row>
    <row r="251" spans="2:43" ht="15.75" x14ac:dyDescent="0.25">
      <c r="B251" s="17" t="s">
        <v>229</v>
      </c>
      <c r="C251" s="17"/>
      <c r="D251" s="27">
        <v>0</v>
      </c>
      <c r="E251" s="27"/>
      <c r="F251" s="27"/>
      <c r="G251" s="27">
        <v>0</v>
      </c>
      <c r="H251" s="27"/>
      <c r="I251" s="27"/>
      <c r="J251" s="27"/>
      <c r="K251" s="27">
        <v>0</v>
      </c>
      <c r="L251" s="27"/>
      <c r="M251" s="27"/>
      <c r="N251" s="27"/>
      <c r="O251" s="27"/>
      <c r="P251" s="27"/>
      <c r="Q251" s="27">
        <v>0</v>
      </c>
      <c r="R251" s="27"/>
      <c r="S251" s="27"/>
      <c r="T251" s="27"/>
      <c r="U251" s="27"/>
      <c r="V251" s="27"/>
      <c r="W251" s="27">
        <v>0</v>
      </c>
      <c r="X251" s="27"/>
      <c r="Y251" s="27"/>
      <c r="Z251" s="27"/>
      <c r="AA251" s="27"/>
      <c r="AB251" s="27">
        <v>0</v>
      </c>
      <c r="AC251" s="27"/>
      <c r="AD251" s="27"/>
      <c r="AE251" s="27"/>
      <c r="AF251" s="27"/>
      <c r="AG251" s="27"/>
      <c r="AH251" s="27"/>
      <c r="AI251" s="27">
        <v>0</v>
      </c>
      <c r="AJ251" s="27"/>
      <c r="AK251" s="27"/>
      <c r="AL251" s="27"/>
      <c r="AM251" s="27">
        <f t="shared" si="13"/>
        <v>0</v>
      </c>
      <c r="AN251" s="27"/>
      <c r="AO251" s="27"/>
      <c r="AP251" s="27"/>
      <c r="AQ251" s="27"/>
    </row>
    <row r="252" spans="2:43" ht="15.75" x14ac:dyDescent="0.25">
      <c r="B252" s="17" t="s">
        <v>230</v>
      </c>
      <c r="C252" s="17"/>
      <c r="D252" s="27">
        <v>3665801.46</v>
      </c>
      <c r="E252" s="27"/>
      <c r="F252" s="27"/>
      <c r="G252" s="27">
        <v>3190384.11</v>
      </c>
      <c r="H252" s="27"/>
      <c r="I252" s="27"/>
      <c r="J252" s="27"/>
      <c r="K252" s="27">
        <v>1557301.48</v>
      </c>
      <c r="L252" s="27"/>
      <c r="M252" s="27"/>
      <c r="N252" s="27"/>
      <c r="O252" s="27"/>
      <c r="P252" s="27"/>
      <c r="Q252" s="27">
        <v>455863.32</v>
      </c>
      <c r="R252" s="27"/>
      <c r="S252" s="27"/>
      <c r="T252" s="27"/>
      <c r="U252" s="27"/>
      <c r="V252" s="27"/>
      <c r="W252" s="27">
        <v>335120.65999999997</v>
      </c>
      <c r="X252" s="27"/>
      <c r="Y252" s="27"/>
      <c r="Z252" s="27"/>
      <c r="AA252" s="27"/>
      <c r="AB252" s="27">
        <v>426501.32</v>
      </c>
      <c r="AC252" s="27"/>
      <c r="AD252" s="27"/>
      <c r="AE252" s="27"/>
      <c r="AF252" s="27"/>
      <c r="AG252" s="27"/>
      <c r="AH252" s="27"/>
      <c r="AI252" s="27">
        <v>426501.32</v>
      </c>
      <c r="AJ252" s="27"/>
      <c r="AK252" s="27"/>
      <c r="AL252" s="27"/>
      <c r="AM252" s="27">
        <f t="shared" si="13"/>
        <v>10057473.670000002</v>
      </c>
      <c r="AN252" s="27"/>
      <c r="AO252" s="27"/>
      <c r="AP252" s="27"/>
      <c r="AQ252" s="27"/>
    </row>
    <row r="253" spans="2:43" ht="15.75" x14ac:dyDescent="0.25">
      <c r="B253" s="17" t="s">
        <v>231</v>
      </c>
      <c r="C253" s="17"/>
      <c r="D253" s="27">
        <v>0</v>
      </c>
      <c r="E253" s="27"/>
      <c r="F253" s="27"/>
      <c r="G253" s="27">
        <v>0</v>
      </c>
      <c r="H253" s="27"/>
      <c r="I253" s="27"/>
      <c r="J253" s="27"/>
      <c r="K253" s="27">
        <v>0</v>
      </c>
      <c r="L253" s="27"/>
      <c r="M253" s="27"/>
      <c r="N253" s="27"/>
      <c r="O253" s="27"/>
      <c r="P253" s="27"/>
      <c r="Q253" s="27">
        <v>0</v>
      </c>
      <c r="R253" s="27"/>
      <c r="S253" s="27"/>
      <c r="T253" s="27"/>
      <c r="U253" s="27"/>
      <c r="V253" s="27"/>
      <c r="W253" s="27">
        <v>0</v>
      </c>
      <c r="X253" s="27"/>
      <c r="Y253" s="27"/>
      <c r="Z253" s="27"/>
      <c r="AA253" s="27"/>
      <c r="AB253" s="27">
        <v>0</v>
      </c>
      <c r="AC253" s="27"/>
      <c r="AD253" s="27"/>
      <c r="AE253" s="27"/>
      <c r="AF253" s="27"/>
      <c r="AG253" s="27"/>
      <c r="AH253" s="27"/>
      <c r="AI253" s="27">
        <v>0</v>
      </c>
      <c r="AJ253" s="27"/>
      <c r="AK253" s="27"/>
      <c r="AL253" s="27"/>
      <c r="AM253" s="27">
        <f t="shared" si="13"/>
        <v>0</v>
      </c>
      <c r="AN253" s="27"/>
      <c r="AO253" s="27"/>
      <c r="AP253" s="27"/>
      <c r="AQ253" s="27"/>
    </row>
    <row r="254" spans="2:43" ht="15.75" x14ac:dyDescent="0.25">
      <c r="B254" s="17" t="s">
        <v>232</v>
      </c>
      <c r="C254" s="17"/>
      <c r="D254" s="27">
        <v>0</v>
      </c>
      <c r="E254" s="27"/>
      <c r="F254" s="27"/>
      <c r="G254" s="27">
        <v>0</v>
      </c>
      <c r="H254" s="27"/>
      <c r="I254" s="27"/>
      <c r="J254" s="27"/>
      <c r="K254" s="27">
        <v>0</v>
      </c>
      <c r="L254" s="27"/>
      <c r="M254" s="27"/>
      <c r="N254" s="27"/>
      <c r="O254" s="27"/>
      <c r="P254" s="27"/>
      <c r="Q254" s="27">
        <v>0</v>
      </c>
      <c r="R254" s="27"/>
      <c r="S254" s="27"/>
      <c r="T254" s="27"/>
      <c r="U254" s="27"/>
      <c r="V254" s="27"/>
      <c r="W254" s="27">
        <v>0</v>
      </c>
      <c r="X254" s="27"/>
      <c r="Y254" s="27"/>
      <c r="Z254" s="27"/>
      <c r="AA254" s="27"/>
      <c r="AB254" s="27">
        <v>0</v>
      </c>
      <c r="AC254" s="27"/>
      <c r="AD254" s="27"/>
      <c r="AE254" s="27"/>
      <c r="AF254" s="27"/>
      <c r="AG254" s="27"/>
      <c r="AH254" s="27"/>
      <c r="AI254" s="27">
        <v>0</v>
      </c>
      <c r="AJ254" s="27"/>
      <c r="AK254" s="27"/>
      <c r="AL254" s="27"/>
      <c r="AM254" s="27">
        <f t="shared" si="13"/>
        <v>0</v>
      </c>
      <c r="AN254" s="27"/>
      <c r="AO254" s="27"/>
      <c r="AP254" s="27"/>
      <c r="AQ254" s="27"/>
    </row>
    <row r="255" spans="2:43" ht="15.75" x14ac:dyDescent="0.25">
      <c r="B255" s="17" t="s">
        <v>233</v>
      </c>
      <c r="C255" s="17"/>
      <c r="D255" s="27">
        <v>3967560.9</v>
      </c>
      <c r="E255" s="27"/>
      <c r="F255" s="27"/>
      <c r="G255" s="27">
        <v>3513152.77</v>
      </c>
      <c r="H255" s="27"/>
      <c r="I255" s="27"/>
      <c r="J255" s="27"/>
      <c r="K255" s="27">
        <v>1685304.22</v>
      </c>
      <c r="L255" s="27"/>
      <c r="M255" s="27"/>
      <c r="N255" s="27"/>
      <c r="O255" s="27"/>
      <c r="P255" s="27"/>
      <c r="Q255" s="27">
        <v>492243.24</v>
      </c>
      <c r="R255" s="27"/>
      <c r="S255" s="27"/>
      <c r="T255" s="27"/>
      <c r="U255" s="27"/>
      <c r="V255" s="27"/>
      <c r="W255" s="27">
        <v>365131.71</v>
      </c>
      <c r="X255" s="27"/>
      <c r="Y255" s="27"/>
      <c r="Z255" s="27"/>
      <c r="AA255" s="27"/>
      <c r="AB255" s="27">
        <v>428761.1</v>
      </c>
      <c r="AC255" s="27"/>
      <c r="AD255" s="27"/>
      <c r="AE255" s="27"/>
      <c r="AF255" s="27"/>
      <c r="AG255" s="27"/>
      <c r="AH255" s="27"/>
      <c r="AI255" s="27">
        <v>428761.1</v>
      </c>
      <c r="AJ255" s="27"/>
      <c r="AK255" s="27"/>
      <c r="AL255" s="27"/>
      <c r="AM255" s="27">
        <f t="shared" si="13"/>
        <v>10880915.040000001</v>
      </c>
      <c r="AN255" s="27"/>
      <c r="AO255" s="27"/>
      <c r="AP255" s="27"/>
      <c r="AQ255" s="27"/>
    </row>
    <row r="256" spans="2:43" ht="15.75" x14ac:dyDescent="0.25">
      <c r="B256" s="17" t="s">
        <v>234</v>
      </c>
      <c r="C256" s="17"/>
      <c r="D256" s="27">
        <v>0</v>
      </c>
      <c r="E256" s="27"/>
      <c r="F256" s="27"/>
      <c r="G256" s="27">
        <v>0</v>
      </c>
      <c r="H256" s="27"/>
      <c r="I256" s="27"/>
      <c r="J256" s="27"/>
      <c r="K256" s="27">
        <v>0</v>
      </c>
      <c r="L256" s="27"/>
      <c r="M256" s="27"/>
      <c r="N256" s="27"/>
      <c r="O256" s="27"/>
      <c r="P256" s="27"/>
      <c r="Q256" s="27">
        <v>0</v>
      </c>
      <c r="R256" s="27"/>
      <c r="S256" s="27"/>
      <c r="T256" s="27"/>
      <c r="U256" s="27"/>
      <c r="V256" s="27"/>
      <c r="W256" s="27">
        <v>0</v>
      </c>
      <c r="X256" s="27"/>
      <c r="Y256" s="27"/>
      <c r="Z256" s="27"/>
      <c r="AA256" s="27"/>
      <c r="AB256" s="27">
        <v>0</v>
      </c>
      <c r="AC256" s="27"/>
      <c r="AD256" s="27"/>
      <c r="AE256" s="27"/>
      <c r="AF256" s="27"/>
      <c r="AG256" s="27"/>
      <c r="AH256" s="27"/>
      <c r="AI256" s="27">
        <v>0</v>
      </c>
      <c r="AJ256" s="27"/>
      <c r="AK256" s="27"/>
      <c r="AL256" s="27"/>
      <c r="AM256" s="27">
        <f t="shared" si="13"/>
        <v>0</v>
      </c>
      <c r="AN256" s="27"/>
      <c r="AO256" s="27"/>
      <c r="AP256" s="27"/>
      <c r="AQ256" s="27"/>
    </row>
    <row r="257" spans="2:43" ht="15.75" x14ac:dyDescent="0.25">
      <c r="B257" s="17" t="s">
        <v>235</v>
      </c>
      <c r="C257" s="17"/>
      <c r="D257" s="27">
        <v>0</v>
      </c>
      <c r="E257" s="27"/>
      <c r="F257" s="27"/>
      <c r="G257" s="27">
        <v>0</v>
      </c>
      <c r="H257" s="27"/>
      <c r="I257" s="27"/>
      <c r="J257" s="27"/>
      <c r="K257" s="27">
        <v>0</v>
      </c>
      <c r="L257" s="27"/>
      <c r="M257" s="27"/>
      <c r="N257" s="27"/>
      <c r="O257" s="27"/>
      <c r="P257" s="27"/>
      <c r="Q257" s="27">
        <v>0</v>
      </c>
      <c r="R257" s="27"/>
      <c r="S257" s="27"/>
      <c r="T257" s="27"/>
      <c r="U257" s="27"/>
      <c r="V257" s="27"/>
      <c r="W257" s="27">
        <v>0</v>
      </c>
      <c r="X257" s="27"/>
      <c r="Y257" s="27"/>
      <c r="Z257" s="27"/>
      <c r="AA257" s="27"/>
      <c r="AB257" s="27">
        <v>0</v>
      </c>
      <c r="AC257" s="27"/>
      <c r="AD257" s="27"/>
      <c r="AE257" s="27"/>
      <c r="AF257" s="27"/>
      <c r="AG257" s="27"/>
      <c r="AH257" s="27"/>
      <c r="AI257" s="27">
        <v>0</v>
      </c>
      <c r="AJ257" s="27"/>
      <c r="AK257" s="27"/>
      <c r="AL257" s="27"/>
      <c r="AM257" s="27">
        <f t="shared" si="13"/>
        <v>0</v>
      </c>
      <c r="AN257" s="27"/>
      <c r="AO257" s="27"/>
      <c r="AP257" s="27"/>
      <c r="AQ257" s="27"/>
    </row>
    <row r="258" spans="2:43" s="29" customFormat="1" ht="69.75" customHeight="1" x14ac:dyDescent="0.25">
      <c r="B258" s="24" t="s">
        <v>248</v>
      </c>
      <c r="C258" s="24"/>
      <c r="D258" s="25">
        <v>6297493.0999999996</v>
      </c>
      <c r="E258" s="25"/>
      <c r="F258" s="25"/>
      <c r="G258" s="25">
        <v>7330994.8499999996</v>
      </c>
      <c r="H258" s="25"/>
      <c r="I258" s="25"/>
      <c r="J258" s="25"/>
      <c r="K258" s="25">
        <v>5436817.9900000002</v>
      </c>
      <c r="L258" s="25"/>
      <c r="M258" s="25"/>
      <c r="N258" s="25"/>
      <c r="O258" s="25"/>
      <c r="P258" s="25"/>
      <c r="Q258" s="25">
        <f>Q259+Q265-Q262</f>
        <v>3521140.3099999996</v>
      </c>
      <c r="R258" s="25"/>
      <c r="S258" s="25"/>
      <c r="T258" s="25"/>
      <c r="U258" s="25"/>
      <c r="V258" s="25"/>
      <c r="W258" s="25">
        <f>W259+W265-W262</f>
        <v>3510382.9999999995</v>
      </c>
      <c r="X258" s="25"/>
      <c r="Y258" s="25"/>
      <c r="Z258" s="25"/>
      <c r="AA258" s="25"/>
      <c r="AB258" s="25">
        <f>AB259+AB265-AB262</f>
        <v>1158032.2999999998</v>
      </c>
      <c r="AC258" s="25"/>
      <c r="AD258" s="25"/>
      <c r="AE258" s="25"/>
      <c r="AF258" s="25"/>
      <c r="AG258" s="25"/>
      <c r="AH258" s="25"/>
      <c r="AI258" s="25">
        <f>AI259+AI265-AI262</f>
        <v>1158032.2999999998</v>
      </c>
      <c r="AJ258" s="25"/>
      <c r="AK258" s="25"/>
      <c r="AL258" s="25"/>
      <c r="AM258" s="25">
        <f>SUM(D258:AL258)</f>
        <v>28412893.849999998</v>
      </c>
      <c r="AN258" s="25"/>
      <c r="AO258" s="25"/>
      <c r="AP258" s="25"/>
      <c r="AQ258" s="25"/>
    </row>
    <row r="259" spans="2:43" ht="33" customHeight="1" x14ac:dyDescent="0.25">
      <c r="B259" s="17" t="s">
        <v>227</v>
      </c>
      <c r="C259" s="17"/>
      <c r="D259" s="27">
        <v>5689381.2999999998</v>
      </c>
      <c r="E259" s="27"/>
      <c r="F259" s="27"/>
      <c r="G259" s="27">
        <v>6772530.6399999997</v>
      </c>
      <c r="H259" s="27"/>
      <c r="I259" s="27"/>
      <c r="J259" s="27"/>
      <c r="K259" s="27">
        <v>4726067.51</v>
      </c>
      <c r="L259" s="27"/>
      <c r="M259" s="27"/>
      <c r="N259" s="27"/>
      <c r="O259" s="27"/>
      <c r="P259" s="27"/>
      <c r="Q259" s="27">
        <f>3549383.89-414247.56</f>
        <v>3135136.33</v>
      </c>
      <c r="R259" s="27"/>
      <c r="S259" s="27"/>
      <c r="T259" s="27"/>
      <c r="U259" s="27"/>
      <c r="V259" s="27"/>
      <c r="W259" s="27">
        <v>3175431.29</v>
      </c>
      <c r="X259" s="27"/>
      <c r="Y259" s="27"/>
      <c r="Z259" s="27"/>
      <c r="AA259" s="27"/>
      <c r="AB259" s="27">
        <v>1106043.3</v>
      </c>
      <c r="AC259" s="27"/>
      <c r="AD259" s="27"/>
      <c r="AE259" s="27"/>
      <c r="AF259" s="27"/>
      <c r="AG259" s="27"/>
      <c r="AH259" s="27"/>
      <c r="AI259" s="27">
        <v>1106043.3</v>
      </c>
      <c r="AJ259" s="27"/>
      <c r="AK259" s="27"/>
      <c r="AL259" s="27"/>
      <c r="AM259" s="30">
        <f t="shared" ref="AM259:AM267" si="14">SUM(D259:AL259)</f>
        <v>25710633.670000002</v>
      </c>
      <c r="AN259" s="31"/>
      <c r="AO259" s="31"/>
      <c r="AP259" s="31"/>
      <c r="AQ259" s="32"/>
    </row>
    <row r="260" spans="2:43" ht="15.75" x14ac:dyDescent="0.25">
      <c r="B260" s="17" t="s">
        <v>228</v>
      </c>
      <c r="C260" s="17"/>
      <c r="D260" s="27">
        <v>488862.16</v>
      </c>
      <c r="E260" s="27"/>
      <c r="F260" s="27"/>
      <c r="G260" s="27">
        <v>127989.34</v>
      </c>
      <c r="H260" s="27"/>
      <c r="I260" s="27"/>
      <c r="J260" s="27"/>
      <c r="K260" s="27">
        <v>151560.6</v>
      </c>
      <c r="L260" s="27"/>
      <c r="M260" s="27"/>
      <c r="N260" s="27"/>
      <c r="O260" s="27"/>
      <c r="P260" s="27"/>
      <c r="Q260" s="27">
        <v>167216.6</v>
      </c>
      <c r="R260" s="27"/>
      <c r="S260" s="27"/>
      <c r="T260" s="27"/>
      <c r="U260" s="27"/>
      <c r="V260" s="27"/>
      <c r="W260" s="27">
        <v>167216.6</v>
      </c>
      <c r="X260" s="27"/>
      <c r="Y260" s="27"/>
      <c r="Z260" s="27"/>
      <c r="AA260" s="27"/>
      <c r="AB260" s="27">
        <v>0</v>
      </c>
      <c r="AC260" s="27"/>
      <c r="AD260" s="27"/>
      <c r="AE260" s="27"/>
      <c r="AF260" s="27"/>
      <c r="AG260" s="27"/>
      <c r="AH260" s="27"/>
      <c r="AI260" s="27">
        <v>0</v>
      </c>
      <c r="AJ260" s="27"/>
      <c r="AK260" s="27"/>
      <c r="AL260" s="27"/>
      <c r="AM260" s="30">
        <f t="shared" si="14"/>
        <v>1102845.3</v>
      </c>
      <c r="AN260" s="31"/>
      <c r="AO260" s="31"/>
      <c r="AP260" s="31"/>
      <c r="AQ260" s="32"/>
    </row>
    <row r="261" spans="2:43" ht="15.75" x14ac:dyDescent="0.25">
      <c r="B261" s="17" t="s">
        <v>229</v>
      </c>
      <c r="C261" s="17"/>
      <c r="D261" s="27">
        <v>0</v>
      </c>
      <c r="E261" s="27"/>
      <c r="F261" s="27"/>
      <c r="G261" s="27">
        <v>0</v>
      </c>
      <c r="H261" s="27"/>
      <c r="I261" s="27"/>
      <c r="J261" s="27"/>
      <c r="K261" s="27">
        <v>0</v>
      </c>
      <c r="L261" s="27"/>
      <c r="M261" s="27"/>
      <c r="N261" s="27"/>
      <c r="O261" s="27"/>
      <c r="P261" s="27"/>
      <c r="Q261" s="27">
        <v>0</v>
      </c>
      <c r="R261" s="27"/>
      <c r="S261" s="27"/>
      <c r="T261" s="27"/>
      <c r="U261" s="27"/>
      <c r="V261" s="27"/>
      <c r="W261" s="27">
        <v>0</v>
      </c>
      <c r="X261" s="27"/>
      <c r="Y261" s="27"/>
      <c r="Z261" s="27"/>
      <c r="AA261" s="27"/>
      <c r="AB261" s="27">
        <v>0</v>
      </c>
      <c r="AC261" s="27"/>
      <c r="AD261" s="27"/>
      <c r="AE261" s="27"/>
      <c r="AF261" s="27"/>
      <c r="AG261" s="27"/>
      <c r="AH261" s="27"/>
      <c r="AI261" s="27">
        <v>0</v>
      </c>
      <c r="AJ261" s="27"/>
      <c r="AK261" s="27"/>
      <c r="AL261" s="27"/>
      <c r="AM261" s="30">
        <f t="shared" si="14"/>
        <v>0</v>
      </c>
      <c r="AN261" s="31"/>
      <c r="AO261" s="31"/>
      <c r="AP261" s="31"/>
      <c r="AQ261" s="32"/>
    </row>
    <row r="262" spans="2:43" ht="15.75" x14ac:dyDescent="0.25">
      <c r="B262" s="17" t="s">
        <v>230</v>
      </c>
      <c r="C262" s="17"/>
      <c r="D262" s="27">
        <v>5465302</v>
      </c>
      <c r="E262" s="27"/>
      <c r="F262" s="27"/>
      <c r="G262" s="27">
        <v>6420037.6500000004</v>
      </c>
      <c r="H262" s="27"/>
      <c r="I262" s="27"/>
      <c r="J262" s="27"/>
      <c r="K262" s="27">
        <v>4351857.8899999997</v>
      </c>
      <c r="L262" s="27"/>
      <c r="M262" s="27"/>
      <c r="N262" s="27"/>
      <c r="O262" s="27"/>
      <c r="P262" s="27"/>
      <c r="Q262" s="27">
        <v>3031706.96</v>
      </c>
      <c r="R262" s="27"/>
      <c r="S262" s="27"/>
      <c r="T262" s="27"/>
      <c r="U262" s="27"/>
      <c r="V262" s="27"/>
      <c r="W262" s="27">
        <v>2936509.19</v>
      </c>
      <c r="X262" s="27"/>
      <c r="Y262" s="27"/>
      <c r="Z262" s="27"/>
      <c r="AA262" s="27"/>
      <c r="AB262" s="27">
        <v>915857.1</v>
      </c>
      <c r="AC262" s="27"/>
      <c r="AD262" s="27"/>
      <c r="AE262" s="27"/>
      <c r="AF262" s="27"/>
      <c r="AG262" s="27"/>
      <c r="AH262" s="27"/>
      <c r="AI262" s="27">
        <v>915857.1</v>
      </c>
      <c r="AJ262" s="27"/>
      <c r="AK262" s="27"/>
      <c r="AL262" s="27"/>
      <c r="AM262" s="30">
        <f t="shared" si="14"/>
        <v>24037127.890000004</v>
      </c>
      <c r="AN262" s="31"/>
      <c r="AO262" s="31"/>
      <c r="AP262" s="31"/>
      <c r="AQ262" s="32"/>
    </row>
    <row r="263" spans="2:43" ht="15.75" x14ac:dyDescent="0.25">
      <c r="B263" s="17" t="s">
        <v>231</v>
      </c>
      <c r="C263" s="17"/>
      <c r="D263" s="27">
        <v>0</v>
      </c>
      <c r="E263" s="27"/>
      <c r="F263" s="27"/>
      <c r="G263" s="27">
        <v>0</v>
      </c>
      <c r="H263" s="27"/>
      <c r="I263" s="27"/>
      <c r="J263" s="27"/>
      <c r="K263" s="27">
        <v>0</v>
      </c>
      <c r="L263" s="27"/>
      <c r="M263" s="27"/>
      <c r="N263" s="27"/>
      <c r="O263" s="27"/>
      <c r="P263" s="27"/>
      <c r="Q263" s="27">
        <v>0</v>
      </c>
      <c r="R263" s="27"/>
      <c r="S263" s="27"/>
      <c r="T263" s="27"/>
      <c r="U263" s="27"/>
      <c r="V263" s="27"/>
      <c r="W263" s="27">
        <v>0</v>
      </c>
      <c r="X263" s="27"/>
      <c r="Y263" s="27"/>
      <c r="Z263" s="27"/>
      <c r="AA263" s="27"/>
      <c r="AB263" s="27">
        <v>0</v>
      </c>
      <c r="AC263" s="27"/>
      <c r="AD263" s="27"/>
      <c r="AE263" s="27"/>
      <c r="AF263" s="27"/>
      <c r="AG263" s="27"/>
      <c r="AH263" s="27"/>
      <c r="AI263" s="27">
        <v>0</v>
      </c>
      <c r="AJ263" s="27"/>
      <c r="AK263" s="27"/>
      <c r="AL263" s="27"/>
      <c r="AM263" s="30">
        <f t="shared" si="14"/>
        <v>0</v>
      </c>
      <c r="AN263" s="31"/>
      <c r="AO263" s="31"/>
      <c r="AP263" s="31"/>
      <c r="AQ263" s="32"/>
    </row>
    <row r="264" spans="2:43" ht="15.75" x14ac:dyDescent="0.25">
      <c r="B264" s="17" t="s">
        <v>232</v>
      </c>
      <c r="C264" s="17"/>
      <c r="D264" s="27">
        <v>0</v>
      </c>
      <c r="E264" s="27"/>
      <c r="F264" s="27"/>
      <c r="G264" s="27">
        <v>0</v>
      </c>
      <c r="H264" s="27"/>
      <c r="I264" s="27"/>
      <c r="J264" s="27"/>
      <c r="K264" s="27">
        <v>0</v>
      </c>
      <c r="L264" s="27"/>
      <c r="M264" s="27"/>
      <c r="N264" s="27"/>
      <c r="O264" s="27"/>
      <c r="P264" s="27"/>
      <c r="Q264" s="27">
        <v>0</v>
      </c>
      <c r="R264" s="27"/>
      <c r="S264" s="27"/>
      <c r="T264" s="27"/>
      <c r="U264" s="27"/>
      <c r="V264" s="27"/>
      <c r="W264" s="27">
        <v>0</v>
      </c>
      <c r="X264" s="27"/>
      <c r="Y264" s="27"/>
      <c r="Z264" s="27"/>
      <c r="AA264" s="27"/>
      <c r="AB264" s="27">
        <v>0</v>
      </c>
      <c r="AC264" s="27"/>
      <c r="AD264" s="27"/>
      <c r="AE264" s="27"/>
      <c r="AF264" s="27"/>
      <c r="AG264" s="27"/>
      <c r="AH264" s="27"/>
      <c r="AI264" s="27">
        <v>0</v>
      </c>
      <c r="AJ264" s="27"/>
      <c r="AK264" s="27"/>
      <c r="AL264" s="27"/>
      <c r="AM264" s="30">
        <f t="shared" si="14"/>
        <v>0</v>
      </c>
      <c r="AN264" s="31"/>
      <c r="AO264" s="31"/>
      <c r="AP264" s="31"/>
      <c r="AQ264" s="32"/>
    </row>
    <row r="265" spans="2:43" ht="15.75" x14ac:dyDescent="0.25">
      <c r="B265" s="17" t="s">
        <v>233</v>
      </c>
      <c r="C265" s="17"/>
      <c r="D265" s="27">
        <v>6073413.7999999998</v>
      </c>
      <c r="E265" s="27"/>
      <c r="F265" s="27"/>
      <c r="G265" s="27">
        <v>6978501.8600000003</v>
      </c>
      <c r="H265" s="27"/>
      <c r="I265" s="27"/>
      <c r="J265" s="27"/>
      <c r="K265" s="27">
        <v>5062608.37</v>
      </c>
      <c r="L265" s="27"/>
      <c r="M265" s="27"/>
      <c r="N265" s="27"/>
      <c r="O265" s="27"/>
      <c r="P265" s="27"/>
      <c r="Q265" s="27">
        <v>3417710.94</v>
      </c>
      <c r="R265" s="27"/>
      <c r="S265" s="27"/>
      <c r="T265" s="27"/>
      <c r="U265" s="27"/>
      <c r="V265" s="27"/>
      <c r="W265" s="27">
        <v>3271460.9</v>
      </c>
      <c r="X265" s="27"/>
      <c r="Y265" s="27"/>
      <c r="Z265" s="27"/>
      <c r="AA265" s="27"/>
      <c r="AB265" s="27">
        <v>967846.1</v>
      </c>
      <c r="AC265" s="27"/>
      <c r="AD265" s="27"/>
      <c r="AE265" s="27"/>
      <c r="AF265" s="27"/>
      <c r="AG265" s="27"/>
      <c r="AH265" s="27"/>
      <c r="AI265" s="27">
        <v>967846.1</v>
      </c>
      <c r="AJ265" s="27"/>
      <c r="AK265" s="27"/>
      <c r="AL265" s="27"/>
      <c r="AM265" s="30">
        <f t="shared" si="14"/>
        <v>26739388.070000004</v>
      </c>
      <c r="AN265" s="31"/>
      <c r="AO265" s="31"/>
      <c r="AP265" s="31"/>
      <c r="AQ265" s="32"/>
    </row>
    <row r="266" spans="2:43" ht="15.75" x14ac:dyDescent="0.25">
      <c r="B266" s="17" t="s">
        <v>234</v>
      </c>
      <c r="C266" s="17"/>
      <c r="D266" s="27">
        <v>0</v>
      </c>
      <c r="E266" s="27"/>
      <c r="F266" s="27"/>
      <c r="G266" s="27">
        <v>0</v>
      </c>
      <c r="H266" s="27"/>
      <c r="I266" s="27"/>
      <c r="J266" s="27"/>
      <c r="K266" s="27">
        <v>0</v>
      </c>
      <c r="L266" s="27"/>
      <c r="M266" s="27"/>
      <c r="N266" s="27"/>
      <c r="O266" s="27"/>
      <c r="P266" s="27"/>
      <c r="Q266" s="27">
        <v>0</v>
      </c>
      <c r="R266" s="27"/>
      <c r="S266" s="27"/>
      <c r="T266" s="27"/>
      <c r="U266" s="27"/>
      <c r="V266" s="27"/>
      <c r="W266" s="27">
        <v>0</v>
      </c>
      <c r="X266" s="27"/>
      <c r="Y266" s="27"/>
      <c r="Z266" s="27"/>
      <c r="AA266" s="27"/>
      <c r="AB266" s="27">
        <v>0</v>
      </c>
      <c r="AC266" s="27"/>
      <c r="AD266" s="27"/>
      <c r="AE266" s="27"/>
      <c r="AF266" s="27"/>
      <c r="AG266" s="27"/>
      <c r="AH266" s="27"/>
      <c r="AI266" s="27">
        <v>0</v>
      </c>
      <c r="AJ266" s="27"/>
      <c r="AK266" s="27"/>
      <c r="AL266" s="27"/>
      <c r="AM266" s="30">
        <f t="shared" si="14"/>
        <v>0</v>
      </c>
      <c r="AN266" s="31"/>
      <c r="AO266" s="31"/>
      <c r="AP266" s="31"/>
      <c r="AQ266" s="32"/>
    </row>
    <row r="267" spans="2:43" ht="15.75" x14ac:dyDescent="0.25">
      <c r="B267" s="17" t="s">
        <v>235</v>
      </c>
      <c r="C267" s="17"/>
      <c r="D267" s="27">
        <v>0</v>
      </c>
      <c r="E267" s="27"/>
      <c r="F267" s="27"/>
      <c r="G267" s="27">
        <v>0</v>
      </c>
      <c r="H267" s="27"/>
      <c r="I267" s="27"/>
      <c r="J267" s="27"/>
      <c r="K267" s="27">
        <v>0</v>
      </c>
      <c r="L267" s="27"/>
      <c r="M267" s="27"/>
      <c r="N267" s="27"/>
      <c r="O267" s="27"/>
      <c r="P267" s="27"/>
      <c r="Q267" s="27">
        <v>0</v>
      </c>
      <c r="R267" s="27"/>
      <c r="S267" s="27"/>
      <c r="T267" s="27"/>
      <c r="U267" s="27"/>
      <c r="V267" s="27"/>
      <c r="W267" s="27">
        <v>0</v>
      </c>
      <c r="X267" s="27"/>
      <c r="Y267" s="27"/>
      <c r="Z267" s="27"/>
      <c r="AA267" s="27"/>
      <c r="AB267" s="27">
        <v>0</v>
      </c>
      <c r="AC267" s="27"/>
      <c r="AD267" s="27"/>
      <c r="AE267" s="27"/>
      <c r="AF267" s="27"/>
      <c r="AG267" s="27"/>
      <c r="AH267" s="27"/>
      <c r="AI267" s="27">
        <v>0</v>
      </c>
      <c r="AJ267" s="27"/>
      <c r="AK267" s="27"/>
      <c r="AL267" s="27"/>
      <c r="AM267" s="30">
        <f t="shared" si="14"/>
        <v>0</v>
      </c>
      <c r="AN267" s="31"/>
      <c r="AO267" s="31"/>
      <c r="AP267" s="31"/>
      <c r="AQ267" s="32"/>
    </row>
    <row r="268" spans="2:43" s="29" customFormat="1" ht="71.25" customHeight="1" x14ac:dyDescent="0.25">
      <c r="B268" s="24" t="s">
        <v>249</v>
      </c>
      <c r="C268" s="24"/>
      <c r="D268" s="25">
        <v>684707.4</v>
      </c>
      <c r="E268" s="25"/>
      <c r="F268" s="25"/>
      <c r="G268" s="25">
        <v>828300.63</v>
      </c>
      <c r="H268" s="25"/>
      <c r="I268" s="25"/>
      <c r="J268" s="25"/>
      <c r="K268" s="25">
        <v>1278211.28</v>
      </c>
      <c r="L268" s="25"/>
      <c r="M268" s="25"/>
      <c r="N268" s="25"/>
      <c r="O268" s="25"/>
      <c r="P268" s="25"/>
      <c r="Q268" s="25">
        <f>Q269+Q275-Q272</f>
        <v>547248.36</v>
      </c>
      <c r="R268" s="25"/>
      <c r="S268" s="25"/>
      <c r="T268" s="25"/>
      <c r="U268" s="25"/>
      <c r="V268" s="25"/>
      <c r="W268" s="25">
        <f>W269+W275-W272</f>
        <v>796569.89</v>
      </c>
      <c r="X268" s="25"/>
      <c r="Y268" s="25"/>
      <c r="Z268" s="25"/>
      <c r="AA268" s="25"/>
      <c r="AB268" s="25">
        <f>AB269+AB275-AB272</f>
        <v>805356.83</v>
      </c>
      <c r="AC268" s="25"/>
      <c r="AD268" s="25"/>
      <c r="AE268" s="25"/>
      <c r="AF268" s="25"/>
      <c r="AG268" s="25"/>
      <c r="AH268" s="25"/>
      <c r="AI268" s="25">
        <f>AI269+AI275-AI272</f>
        <v>805356.83</v>
      </c>
      <c r="AJ268" s="25"/>
      <c r="AK268" s="25"/>
      <c r="AL268" s="25"/>
      <c r="AM268" s="25">
        <f>SUM(D268:AL268)</f>
        <v>5745751.2199999997</v>
      </c>
      <c r="AN268" s="25"/>
      <c r="AO268" s="25"/>
      <c r="AP268" s="25"/>
      <c r="AQ268" s="25"/>
    </row>
    <row r="269" spans="2:43" ht="37.5" customHeight="1" x14ac:dyDescent="0.25">
      <c r="B269" s="17" t="s">
        <v>227</v>
      </c>
      <c r="C269" s="17"/>
      <c r="D269" s="27">
        <v>684707.4</v>
      </c>
      <c r="E269" s="27"/>
      <c r="F269" s="27"/>
      <c r="G269" s="27">
        <v>828300.63</v>
      </c>
      <c r="H269" s="27"/>
      <c r="I269" s="27"/>
      <c r="J269" s="27"/>
      <c r="K269" s="27">
        <v>1278211.28</v>
      </c>
      <c r="L269" s="27"/>
      <c r="M269" s="27"/>
      <c r="N269" s="27"/>
      <c r="O269" s="27"/>
      <c r="P269" s="27"/>
      <c r="Q269" s="27">
        <v>547248.36</v>
      </c>
      <c r="R269" s="27"/>
      <c r="S269" s="27"/>
      <c r="T269" s="27"/>
      <c r="U269" s="27"/>
      <c r="V269" s="27"/>
      <c r="W269" s="27">
        <v>796569.89</v>
      </c>
      <c r="X269" s="27"/>
      <c r="Y269" s="27"/>
      <c r="Z269" s="27"/>
      <c r="AA269" s="27"/>
      <c r="AB269" s="27">
        <v>805356.83</v>
      </c>
      <c r="AC269" s="27"/>
      <c r="AD269" s="27"/>
      <c r="AE269" s="27"/>
      <c r="AF269" s="27"/>
      <c r="AG269" s="27"/>
      <c r="AH269" s="27"/>
      <c r="AI269" s="27">
        <v>805356.83</v>
      </c>
      <c r="AJ269" s="27"/>
      <c r="AK269" s="27"/>
      <c r="AL269" s="27"/>
      <c r="AM269" s="27">
        <f>SUM(D269:AL269)</f>
        <v>5745751.2199999997</v>
      </c>
      <c r="AN269" s="27"/>
      <c r="AO269" s="27"/>
      <c r="AP269" s="27"/>
      <c r="AQ269" s="27"/>
    </row>
    <row r="270" spans="2:43" ht="15.75" x14ac:dyDescent="0.25">
      <c r="B270" s="17" t="s">
        <v>228</v>
      </c>
      <c r="C270" s="17"/>
      <c r="D270" s="27">
        <v>0</v>
      </c>
      <c r="E270" s="27"/>
      <c r="F270" s="27"/>
      <c r="G270" s="27">
        <v>0</v>
      </c>
      <c r="H270" s="27"/>
      <c r="I270" s="27"/>
      <c r="J270" s="27"/>
      <c r="K270" s="27">
        <v>0</v>
      </c>
      <c r="L270" s="27"/>
      <c r="M270" s="27"/>
      <c r="N270" s="27"/>
      <c r="O270" s="27"/>
      <c r="P270" s="27"/>
      <c r="Q270" s="27">
        <v>0</v>
      </c>
      <c r="R270" s="27"/>
      <c r="S270" s="27"/>
      <c r="T270" s="27"/>
      <c r="U270" s="27"/>
      <c r="V270" s="27"/>
      <c r="W270" s="27">
        <v>0</v>
      </c>
      <c r="X270" s="27"/>
      <c r="Y270" s="27"/>
      <c r="Z270" s="27"/>
      <c r="AA270" s="27"/>
      <c r="AB270" s="27">
        <v>0</v>
      </c>
      <c r="AC270" s="27"/>
      <c r="AD270" s="27"/>
      <c r="AE270" s="27"/>
      <c r="AF270" s="27"/>
      <c r="AG270" s="27"/>
      <c r="AH270" s="27"/>
      <c r="AI270" s="27">
        <v>0</v>
      </c>
      <c r="AJ270" s="27"/>
      <c r="AK270" s="27"/>
      <c r="AL270" s="27"/>
      <c r="AM270" s="27">
        <v>0</v>
      </c>
      <c r="AN270" s="27"/>
      <c r="AO270" s="27"/>
      <c r="AP270" s="27"/>
      <c r="AQ270" s="27"/>
    </row>
    <row r="271" spans="2:43" ht="15.75" x14ac:dyDescent="0.25">
      <c r="B271" s="17" t="s">
        <v>229</v>
      </c>
      <c r="C271" s="17"/>
      <c r="D271" s="27">
        <v>0</v>
      </c>
      <c r="E271" s="27"/>
      <c r="F271" s="27"/>
      <c r="G271" s="27">
        <v>0</v>
      </c>
      <c r="H271" s="27"/>
      <c r="I271" s="27"/>
      <c r="J271" s="27"/>
      <c r="K271" s="27">
        <v>0</v>
      </c>
      <c r="L271" s="27"/>
      <c r="M271" s="27"/>
      <c r="N271" s="27"/>
      <c r="O271" s="27"/>
      <c r="P271" s="27"/>
      <c r="Q271" s="27">
        <v>0</v>
      </c>
      <c r="R271" s="27"/>
      <c r="S271" s="27"/>
      <c r="T271" s="27"/>
      <c r="U271" s="27"/>
      <c r="V271" s="27"/>
      <c r="W271" s="27">
        <v>0</v>
      </c>
      <c r="X271" s="27"/>
      <c r="Y271" s="27"/>
      <c r="Z271" s="27"/>
      <c r="AA271" s="27"/>
      <c r="AB271" s="27">
        <v>0</v>
      </c>
      <c r="AC271" s="27"/>
      <c r="AD271" s="27"/>
      <c r="AE271" s="27"/>
      <c r="AF271" s="27"/>
      <c r="AG271" s="27"/>
      <c r="AH271" s="27"/>
      <c r="AI271" s="27">
        <v>0</v>
      </c>
      <c r="AJ271" s="27"/>
      <c r="AK271" s="27"/>
      <c r="AL271" s="27"/>
      <c r="AM271" s="27">
        <v>0</v>
      </c>
      <c r="AN271" s="27"/>
      <c r="AO271" s="27"/>
      <c r="AP271" s="27"/>
      <c r="AQ271" s="27"/>
    </row>
    <row r="272" spans="2:43" ht="15.75" x14ac:dyDescent="0.25">
      <c r="B272" s="17" t="s">
        <v>230</v>
      </c>
      <c r="C272" s="17"/>
      <c r="D272" s="27">
        <v>0</v>
      </c>
      <c r="E272" s="27"/>
      <c r="F272" s="27"/>
      <c r="G272" s="27">
        <v>0</v>
      </c>
      <c r="H272" s="27"/>
      <c r="I272" s="27"/>
      <c r="J272" s="27"/>
      <c r="K272" s="27">
        <v>0</v>
      </c>
      <c r="L272" s="27"/>
      <c r="M272" s="27"/>
      <c r="N272" s="27"/>
      <c r="O272" s="27"/>
      <c r="P272" s="27"/>
      <c r="Q272" s="27">
        <v>0</v>
      </c>
      <c r="R272" s="27"/>
      <c r="S272" s="27"/>
      <c r="T272" s="27"/>
      <c r="U272" s="27"/>
      <c r="V272" s="27"/>
      <c r="W272" s="27">
        <v>0</v>
      </c>
      <c r="X272" s="27"/>
      <c r="Y272" s="27"/>
      <c r="Z272" s="27"/>
      <c r="AA272" s="27"/>
      <c r="AB272" s="27">
        <v>0</v>
      </c>
      <c r="AC272" s="27"/>
      <c r="AD272" s="27"/>
      <c r="AE272" s="27"/>
      <c r="AF272" s="27"/>
      <c r="AG272" s="27"/>
      <c r="AH272" s="27"/>
      <c r="AI272" s="27">
        <v>0</v>
      </c>
      <c r="AJ272" s="27"/>
      <c r="AK272" s="27"/>
      <c r="AL272" s="27"/>
      <c r="AM272" s="27">
        <v>0</v>
      </c>
      <c r="AN272" s="27"/>
      <c r="AO272" s="27"/>
      <c r="AP272" s="27"/>
      <c r="AQ272" s="27"/>
    </row>
    <row r="273" spans="2:43" ht="15.75" x14ac:dyDescent="0.25">
      <c r="B273" s="17" t="s">
        <v>231</v>
      </c>
      <c r="C273" s="17"/>
      <c r="D273" s="27">
        <v>0</v>
      </c>
      <c r="E273" s="27"/>
      <c r="F273" s="27"/>
      <c r="G273" s="27">
        <v>0</v>
      </c>
      <c r="H273" s="27"/>
      <c r="I273" s="27"/>
      <c r="J273" s="27"/>
      <c r="K273" s="27">
        <v>0</v>
      </c>
      <c r="L273" s="27"/>
      <c r="M273" s="27"/>
      <c r="N273" s="27"/>
      <c r="O273" s="27"/>
      <c r="P273" s="27"/>
      <c r="Q273" s="27">
        <v>0</v>
      </c>
      <c r="R273" s="27"/>
      <c r="S273" s="27"/>
      <c r="T273" s="27"/>
      <c r="U273" s="27"/>
      <c r="V273" s="27"/>
      <c r="W273" s="27">
        <v>0</v>
      </c>
      <c r="X273" s="27"/>
      <c r="Y273" s="27"/>
      <c r="Z273" s="27"/>
      <c r="AA273" s="27"/>
      <c r="AB273" s="27">
        <v>0</v>
      </c>
      <c r="AC273" s="27"/>
      <c r="AD273" s="27"/>
      <c r="AE273" s="27"/>
      <c r="AF273" s="27"/>
      <c r="AG273" s="27"/>
      <c r="AH273" s="27"/>
      <c r="AI273" s="27">
        <v>0</v>
      </c>
      <c r="AJ273" s="27"/>
      <c r="AK273" s="27"/>
      <c r="AL273" s="27"/>
      <c r="AM273" s="27">
        <v>0</v>
      </c>
      <c r="AN273" s="27"/>
      <c r="AO273" s="27"/>
      <c r="AP273" s="27"/>
      <c r="AQ273" s="27"/>
    </row>
    <row r="274" spans="2:43" ht="15.75" x14ac:dyDescent="0.25">
      <c r="B274" s="17" t="s">
        <v>232</v>
      </c>
      <c r="C274" s="17"/>
      <c r="D274" s="27">
        <v>0</v>
      </c>
      <c r="E274" s="27"/>
      <c r="F274" s="27"/>
      <c r="G274" s="27">
        <v>0</v>
      </c>
      <c r="H274" s="27"/>
      <c r="I274" s="27"/>
      <c r="J274" s="27"/>
      <c r="K274" s="27">
        <v>0</v>
      </c>
      <c r="L274" s="27"/>
      <c r="M274" s="27"/>
      <c r="N274" s="27"/>
      <c r="O274" s="27"/>
      <c r="P274" s="27"/>
      <c r="Q274" s="27">
        <v>0</v>
      </c>
      <c r="R274" s="27"/>
      <c r="S274" s="27"/>
      <c r="T274" s="27"/>
      <c r="U274" s="27"/>
      <c r="V274" s="27"/>
      <c r="W274" s="27">
        <v>0</v>
      </c>
      <c r="X274" s="27"/>
      <c r="Y274" s="27"/>
      <c r="Z274" s="27"/>
      <c r="AA274" s="27"/>
      <c r="AB274" s="27">
        <v>0</v>
      </c>
      <c r="AC274" s="27"/>
      <c r="AD274" s="27"/>
      <c r="AE274" s="27"/>
      <c r="AF274" s="27"/>
      <c r="AG274" s="27"/>
      <c r="AH274" s="27"/>
      <c r="AI274" s="27">
        <v>0</v>
      </c>
      <c r="AJ274" s="27"/>
      <c r="AK274" s="27"/>
      <c r="AL274" s="27"/>
      <c r="AM274" s="27">
        <v>0</v>
      </c>
      <c r="AN274" s="27"/>
      <c r="AO274" s="27"/>
      <c r="AP274" s="27"/>
      <c r="AQ274" s="27"/>
    </row>
    <row r="275" spans="2:43" ht="15.75" x14ac:dyDescent="0.25">
      <c r="B275" s="17" t="s">
        <v>233</v>
      </c>
      <c r="C275" s="17"/>
      <c r="D275" s="27">
        <v>0</v>
      </c>
      <c r="E275" s="27"/>
      <c r="F275" s="27"/>
      <c r="G275" s="27">
        <v>0</v>
      </c>
      <c r="H275" s="27"/>
      <c r="I275" s="27"/>
      <c r="J275" s="27"/>
      <c r="K275" s="27">
        <v>0</v>
      </c>
      <c r="L275" s="27"/>
      <c r="M275" s="27"/>
      <c r="N275" s="27"/>
      <c r="O275" s="27"/>
      <c r="P275" s="27"/>
      <c r="Q275" s="27">
        <v>0</v>
      </c>
      <c r="R275" s="27"/>
      <c r="S275" s="27"/>
      <c r="T275" s="27"/>
      <c r="U275" s="27"/>
      <c r="V275" s="27"/>
      <c r="W275" s="27">
        <v>0</v>
      </c>
      <c r="X275" s="27"/>
      <c r="Y275" s="27"/>
      <c r="Z275" s="27"/>
      <c r="AA275" s="27"/>
      <c r="AB275" s="27">
        <v>0</v>
      </c>
      <c r="AC275" s="27"/>
      <c r="AD275" s="27"/>
      <c r="AE275" s="27"/>
      <c r="AF275" s="27"/>
      <c r="AG275" s="27"/>
      <c r="AH275" s="27"/>
      <c r="AI275" s="27">
        <v>0</v>
      </c>
      <c r="AJ275" s="27"/>
      <c r="AK275" s="27"/>
      <c r="AL275" s="27"/>
      <c r="AM275" s="27">
        <v>0</v>
      </c>
      <c r="AN275" s="27"/>
      <c r="AO275" s="27"/>
      <c r="AP275" s="27"/>
      <c r="AQ275" s="27"/>
    </row>
    <row r="276" spans="2:43" ht="15.75" x14ac:dyDescent="0.25">
      <c r="B276" s="17" t="s">
        <v>234</v>
      </c>
      <c r="C276" s="17"/>
      <c r="D276" s="27">
        <v>0</v>
      </c>
      <c r="E276" s="27"/>
      <c r="F276" s="27"/>
      <c r="G276" s="27">
        <v>0</v>
      </c>
      <c r="H276" s="27"/>
      <c r="I276" s="27"/>
      <c r="J276" s="27"/>
      <c r="K276" s="27">
        <v>0</v>
      </c>
      <c r="L276" s="27"/>
      <c r="M276" s="27"/>
      <c r="N276" s="27"/>
      <c r="O276" s="27"/>
      <c r="P276" s="27"/>
      <c r="Q276" s="27">
        <v>0</v>
      </c>
      <c r="R276" s="27"/>
      <c r="S276" s="27"/>
      <c r="T276" s="27"/>
      <c r="U276" s="27"/>
      <c r="V276" s="27"/>
      <c r="W276" s="27">
        <v>0</v>
      </c>
      <c r="X276" s="27"/>
      <c r="Y276" s="27"/>
      <c r="Z276" s="27"/>
      <c r="AA276" s="27"/>
      <c r="AB276" s="27">
        <v>0</v>
      </c>
      <c r="AC276" s="27"/>
      <c r="AD276" s="27"/>
      <c r="AE276" s="27"/>
      <c r="AF276" s="27"/>
      <c r="AG276" s="27"/>
      <c r="AH276" s="27"/>
      <c r="AI276" s="27">
        <v>0</v>
      </c>
      <c r="AJ276" s="27"/>
      <c r="AK276" s="27"/>
      <c r="AL276" s="27"/>
      <c r="AM276" s="27">
        <v>0</v>
      </c>
      <c r="AN276" s="27"/>
      <c r="AO276" s="27"/>
      <c r="AP276" s="27"/>
      <c r="AQ276" s="27"/>
    </row>
    <row r="277" spans="2:43" ht="15.75" x14ac:dyDescent="0.25">
      <c r="B277" s="17" t="s">
        <v>235</v>
      </c>
      <c r="C277" s="17"/>
      <c r="D277" s="27">
        <v>0</v>
      </c>
      <c r="E277" s="27"/>
      <c r="F277" s="27"/>
      <c r="G277" s="27">
        <v>0</v>
      </c>
      <c r="H277" s="27"/>
      <c r="I277" s="27"/>
      <c r="J277" s="27"/>
      <c r="K277" s="27">
        <v>0</v>
      </c>
      <c r="L277" s="27"/>
      <c r="M277" s="27"/>
      <c r="N277" s="27"/>
      <c r="O277" s="27"/>
      <c r="P277" s="27"/>
      <c r="Q277" s="27">
        <v>0</v>
      </c>
      <c r="R277" s="27"/>
      <c r="S277" s="27"/>
      <c r="T277" s="27"/>
      <c r="U277" s="27"/>
      <c r="V277" s="27"/>
      <c r="W277" s="27">
        <v>0</v>
      </c>
      <c r="X277" s="27"/>
      <c r="Y277" s="27"/>
      <c r="Z277" s="27"/>
      <c r="AA277" s="27"/>
      <c r="AB277" s="27">
        <v>0</v>
      </c>
      <c r="AC277" s="27"/>
      <c r="AD277" s="27"/>
      <c r="AE277" s="27"/>
      <c r="AF277" s="27"/>
      <c r="AG277" s="27"/>
      <c r="AH277" s="27"/>
      <c r="AI277" s="27">
        <v>0</v>
      </c>
      <c r="AJ277" s="27"/>
      <c r="AK277" s="27"/>
      <c r="AL277" s="27"/>
      <c r="AM277" s="27">
        <v>0</v>
      </c>
      <c r="AN277" s="27"/>
      <c r="AO277" s="27"/>
      <c r="AP277" s="27"/>
      <c r="AQ277" s="27"/>
    </row>
    <row r="278" spans="2:43" s="29" customFormat="1" ht="68.25" customHeight="1" x14ac:dyDescent="0.25">
      <c r="B278" s="24" t="s">
        <v>250</v>
      </c>
      <c r="C278" s="24"/>
      <c r="D278" s="25">
        <v>45661.11</v>
      </c>
      <c r="E278" s="25"/>
      <c r="F278" s="25"/>
      <c r="G278" s="25">
        <v>0</v>
      </c>
      <c r="H278" s="25"/>
      <c r="I278" s="25"/>
      <c r="J278" s="25"/>
      <c r="K278" s="25" t="s">
        <v>120</v>
      </c>
      <c r="L278" s="25"/>
      <c r="M278" s="25"/>
      <c r="N278" s="25"/>
      <c r="O278" s="25"/>
      <c r="P278" s="25"/>
      <c r="Q278" s="25" t="s">
        <v>120</v>
      </c>
      <c r="R278" s="25"/>
      <c r="S278" s="25"/>
      <c r="T278" s="25"/>
      <c r="U278" s="25"/>
      <c r="V278" s="25"/>
      <c r="W278" s="25" t="s">
        <v>120</v>
      </c>
      <c r="X278" s="25"/>
      <c r="Y278" s="25"/>
      <c r="Z278" s="25"/>
      <c r="AA278" s="25"/>
      <c r="AB278" s="25" t="s">
        <v>120</v>
      </c>
      <c r="AC278" s="25"/>
      <c r="AD278" s="25"/>
      <c r="AE278" s="25"/>
      <c r="AF278" s="25"/>
      <c r="AG278" s="25"/>
      <c r="AH278" s="25"/>
      <c r="AI278" s="25" t="s">
        <v>120</v>
      </c>
      <c r="AJ278" s="25"/>
      <c r="AK278" s="25"/>
      <c r="AL278" s="25"/>
      <c r="AM278" s="25">
        <v>45661.11</v>
      </c>
      <c r="AN278" s="25"/>
      <c r="AO278" s="25"/>
      <c r="AP278" s="25"/>
      <c r="AQ278" s="25"/>
    </row>
    <row r="279" spans="2:43" ht="36.75" customHeight="1" x14ac:dyDescent="0.25">
      <c r="B279" s="17" t="s">
        <v>227</v>
      </c>
      <c r="C279" s="17"/>
      <c r="D279" s="27">
        <v>16268</v>
      </c>
      <c r="E279" s="27"/>
      <c r="F279" s="27"/>
      <c r="G279" s="27">
        <v>0</v>
      </c>
      <c r="H279" s="27"/>
      <c r="I279" s="27"/>
      <c r="J279" s="27"/>
      <c r="K279" s="27" t="s">
        <v>120</v>
      </c>
      <c r="L279" s="27"/>
      <c r="M279" s="27"/>
      <c r="N279" s="27"/>
      <c r="O279" s="27"/>
      <c r="P279" s="27"/>
      <c r="Q279" s="27" t="s">
        <v>120</v>
      </c>
      <c r="R279" s="27"/>
      <c r="S279" s="27"/>
      <c r="T279" s="27"/>
      <c r="U279" s="27"/>
      <c r="V279" s="27"/>
      <c r="W279" s="27" t="s">
        <v>120</v>
      </c>
      <c r="X279" s="27"/>
      <c r="Y279" s="27"/>
      <c r="Z279" s="27"/>
      <c r="AA279" s="27"/>
      <c r="AB279" s="27" t="s">
        <v>120</v>
      </c>
      <c r="AC279" s="27"/>
      <c r="AD279" s="27"/>
      <c r="AE279" s="27"/>
      <c r="AF279" s="27"/>
      <c r="AG279" s="27"/>
      <c r="AH279" s="27"/>
      <c r="AI279" s="27" t="s">
        <v>120</v>
      </c>
      <c r="AJ279" s="27"/>
      <c r="AK279" s="27"/>
      <c r="AL279" s="27"/>
      <c r="AM279" s="27">
        <v>16268</v>
      </c>
      <c r="AN279" s="27"/>
      <c r="AO279" s="27"/>
      <c r="AP279" s="27"/>
      <c r="AQ279" s="27"/>
    </row>
    <row r="280" spans="2:43" ht="15.75" x14ac:dyDescent="0.25">
      <c r="B280" s="17" t="s">
        <v>228</v>
      </c>
      <c r="C280" s="17"/>
      <c r="D280" s="27">
        <v>0</v>
      </c>
      <c r="E280" s="27"/>
      <c r="F280" s="27"/>
      <c r="G280" s="27">
        <v>0</v>
      </c>
      <c r="H280" s="27"/>
      <c r="I280" s="27"/>
      <c r="J280" s="27"/>
      <c r="K280" s="27" t="s">
        <v>120</v>
      </c>
      <c r="L280" s="27"/>
      <c r="M280" s="27"/>
      <c r="N280" s="27"/>
      <c r="O280" s="27"/>
      <c r="P280" s="27"/>
      <c r="Q280" s="27" t="s">
        <v>120</v>
      </c>
      <c r="R280" s="27"/>
      <c r="S280" s="27"/>
      <c r="T280" s="27"/>
      <c r="U280" s="27"/>
      <c r="V280" s="27"/>
      <c r="W280" s="27" t="s">
        <v>120</v>
      </c>
      <c r="X280" s="27"/>
      <c r="Y280" s="27"/>
      <c r="Z280" s="27"/>
      <c r="AA280" s="27"/>
      <c r="AB280" s="27" t="s">
        <v>120</v>
      </c>
      <c r="AC280" s="27"/>
      <c r="AD280" s="27"/>
      <c r="AE280" s="27"/>
      <c r="AF280" s="27"/>
      <c r="AG280" s="27"/>
      <c r="AH280" s="27"/>
      <c r="AI280" s="27" t="s">
        <v>120</v>
      </c>
      <c r="AJ280" s="27"/>
      <c r="AK280" s="27"/>
      <c r="AL280" s="27"/>
      <c r="AM280" s="27">
        <v>0</v>
      </c>
      <c r="AN280" s="27"/>
      <c r="AO280" s="27"/>
      <c r="AP280" s="27"/>
      <c r="AQ280" s="27"/>
    </row>
    <row r="281" spans="2:43" ht="15.75" x14ac:dyDescent="0.25">
      <c r="B281" s="17" t="s">
        <v>229</v>
      </c>
      <c r="C281" s="17"/>
      <c r="D281" s="27">
        <v>0</v>
      </c>
      <c r="E281" s="27"/>
      <c r="F281" s="27"/>
      <c r="G281" s="27">
        <v>0</v>
      </c>
      <c r="H281" s="27"/>
      <c r="I281" s="27"/>
      <c r="J281" s="27"/>
      <c r="K281" s="27" t="s">
        <v>120</v>
      </c>
      <c r="L281" s="27"/>
      <c r="M281" s="27"/>
      <c r="N281" s="27"/>
      <c r="O281" s="27"/>
      <c r="P281" s="27"/>
      <c r="Q281" s="27" t="s">
        <v>120</v>
      </c>
      <c r="R281" s="27"/>
      <c r="S281" s="27"/>
      <c r="T281" s="27"/>
      <c r="U281" s="27"/>
      <c r="V281" s="27"/>
      <c r="W281" s="27" t="s">
        <v>120</v>
      </c>
      <c r="X281" s="27"/>
      <c r="Y281" s="27"/>
      <c r="Z281" s="27"/>
      <c r="AA281" s="27"/>
      <c r="AB281" s="27" t="s">
        <v>120</v>
      </c>
      <c r="AC281" s="27"/>
      <c r="AD281" s="27"/>
      <c r="AE281" s="27"/>
      <c r="AF281" s="27"/>
      <c r="AG281" s="27"/>
      <c r="AH281" s="27"/>
      <c r="AI281" s="27" t="s">
        <v>120</v>
      </c>
      <c r="AJ281" s="27"/>
      <c r="AK281" s="27"/>
      <c r="AL281" s="27"/>
      <c r="AM281" s="27">
        <v>0</v>
      </c>
      <c r="AN281" s="27"/>
      <c r="AO281" s="27"/>
      <c r="AP281" s="27"/>
      <c r="AQ281" s="27"/>
    </row>
    <row r="282" spans="2:43" ht="15.75" x14ac:dyDescent="0.25">
      <c r="B282" s="17" t="s">
        <v>230</v>
      </c>
      <c r="C282" s="17"/>
      <c r="D282" s="27">
        <v>0</v>
      </c>
      <c r="E282" s="27"/>
      <c r="F282" s="27"/>
      <c r="G282" s="27">
        <v>0</v>
      </c>
      <c r="H282" s="27"/>
      <c r="I282" s="27"/>
      <c r="J282" s="27"/>
      <c r="K282" s="27" t="s">
        <v>120</v>
      </c>
      <c r="L282" s="27"/>
      <c r="M282" s="27"/>
      <c r="N282" s="27"/>
      <c r="O282" s="27"/>
      <c r="P282" s="27"/>
      <c r="Q282" s="27" t="s">
        <v>120</v>
      </c>
      <c r="R282" s="27"/>
      <c r="S282" s="27"/>
      <c r="T282" s="27"/>
      <c r="U282" s="27"/>
      <c r="V282" s="27"/>
      <c r="W282" s="27" t="s">
        <v>120</v>
      </c>
      <c r="X282" s="27"/>
      <c r="Y282" s="27"/>
      <c r="Z282" s="27"/>
      <c r="AA282" s="27"/>
      <c r="AB282" s="27" t="s">
        <v>120</v>
      </c>
      <c r="AC282" s="27"/>
      <c r="AD282" s="27"/>
      <c r="AE282" s="27"/>
      <c r="AF282" s="27"/>
      <c r="AG282" s="27"/>
      <c r="AH282" s="27"/>
      <c r="AI282" s="27" t="s">
        <v>120</v>
      </c>
      <c r="AJ282" s="27"/>
      <c r="AK282" s="27"/>
      <c r="AL282" s="27"/>
      <c r="AM282" s="27">
        <v>0</v>
      </c>
      <c r="AN282" s="27"/>
      <c r="AO282" s="27"/>
      <c r="AP282" s="27"/>
      <c r="AQ282" s="27"/>
    </row>
    <row r="283" spans="2:43" ht="15.75" x14ac:dyDescent="0.25">
      <c r="B283" s="17" t="s">
        <v>231</v>
      </c>
      <c r="C283" s="17"/>
      <c r="D283" s="27">
        <v>0</v>
      </c>
      <c r="E283" s="27"/>
      <c r="F283" s="27"/>
      <c r="G283" s="27">
        <v>0</v>
      </c>
      <c r="H283" s="27"/>
      <c r="I283" s="27"/>
      <c r="J283" s="27"/>
      <c r="K283" s="27" t="s">
        <v>120</v>
      </c>
      <c r="L283" s="27"/>
      <c r="M283" s="27"/>
      <c r="N283" s="27"/>
      <c r="O283" s="27"/>
      <c r="P283" s="27"/>
      <c r="Q283" s="27" t="s">
        <v>120</v>
      </c>
      <c r="R283" s="27"/>
      <c r="S283" s="27"/>
      <c r="T283" s="27"/>
      <c r="U283" s="27"/>
      <c r="V283" s="27"/>
      <c r="W283" s="27" t="s">
        <v>120</v>
      </c>
      <c r="X283" s="27"/>
      <c r="Y283" s="27"/>
      <c r="Z283" s="27"/>
      <c r="AA283" s="27"/>
      <c r="AB283" s="27" t="s">
        <v>120</v>
      </c>
      <c r="AC283" s="27"/>
      <c r="AD283" s="27"/>
      <c r="AE283" s="27"/>
      <c r="AF283" s="27"/>
      <c r="AG283" s="27"/>
      <c r="AH283" s="27"/>
      <c r="AI283" s="27" t="s">
        <v>120</v>
      </c>
      <c r="AJ283" s="27"/>
      <c r="AK283" s="27"/>
      <c r="AL283" s="27"/>
      <c r="AM283" s="27">
        <v>0</v>
      </c>
      <c r="AN283" s="27"/>
      <c r="AO283" s="27"/>
      <c r="AP283" s="27"/>
      <c r="AQ283" s="27"/>
    </row>
    <row r="284" spans="2:43" ht="15.75" x14ac:dyDescent="0.25">
      <c r="B284" s="17" t="s">
        <v>232</v>
      </c>
      <c r="C284" s="17"/>
      <c r="D284" s="27">
        <v>0</v>
      </c>
      <c r="E284" s="27"/>
      <c r="F284" s="27"/>
      <c r="G284" s="27">
        <v>0</v>
      </c>
      <c r="H284" s="27"/>
      <c r="I284" s="27"/>
      <c r="J284" s="27"/>
      <c r="K284" s="27" t="s">
        <v>120</v>
      </c>
      <c r="L284" s="27"/>
      <c r="M284" s="27"/>
      <c r="N284" s="27"/>
      <c r="O284" s="27"/>
      <c r="P284" s="27"/>
      <c r="Q284" s="27" t="s">
        <v>120</v>
      </c>
      <c r="R284" s="27"/>
      <c r="S284" s="27"/>
      <c r="T284" s="27"/>
      <c r="U284" s="27"/>
      <c r="V284" s="27"/>
      <c r="W284" s="27" t="s">
        <v>120</v>
      </c>
      <c r="X284" s="27"/>
      <c r="Y284" s="27"/>
      <c r="Z284" s="27"/>
      <c r="AA284" s="27"/>
      <c r="AB284" s="27" t="s">
        <v>120</v>
      </c>
      <c r="AC284" s="27"/>
      <c r="AD284" s="27"/>
      <c r="AE284" s="27"/>
      <c r="AF284" s="27"/>
      <c r="AG284" s="27"/>
      <c r="AH284" s="27"/>
      <c r="AI284" s="27" t="s">
        <v>120</v>
      </c>
      <c r="AJ284" s="27"/>
      <c r="AK284" s="27"/>
      <c r="AL284" s="27"/>
      <c r="AM284" s="27">
        <v>0</v>
      </c>
      <c r="AN284" s="27"/>
      <c r="AO284" s="27"/>
      <c r="AP284" s="27"/>
      <c r="AQ284" s="27"/>
    </row>
    <row r="285" spans="2:43" ht="15.75" x14ac:dyDescent="0.25">
      <c r="B285" s="17" t="s">
        <v>233</v>
      </c>
      <c r="C285" s="17"/>
      <c r="D285" s="27">
        <v>0</v>
      </c>
      <c r="E285" s="27"/>
      <c r="F285" s="27"/>
      <c r="G285" s="27">
        <v>0</v>
      </c>
      <c r="H285" s="27"/>
      <c r="I285" s="27"/>
      <c r="J285" s="27"/>
      <c r="K285" s="27" t="s">
        <v>120</v>
      </c>
      <c r="L285" s="27"/>
      <c r="M285" s="27"/>
      <c r="N285" s="27"/>
      <c r="O285" s="27"/>
      <c r="P285" s="27"/>
      <c r="Q285" s="27" t="s">
        <v>120</v>
      </c>
      <c r="R285" s="27"/>
      <c r="S285" s="27"/>
      <c r="T285" s="27"/>
      <c r="U285" s="27"/>
      <c r="V285" s="27"/>
      <c r="W285" s="27" t="s">
        <v>120</v>
      </c>
      <c r="X285" s="27"/>
      <c r="Y285" s="27"/>
      <c r="Z285" s="27"/>
      <c r="AA285" s="27"/>
      <c r="AB285" s="27" t="s">
        <v>120</v>
      </c>
      <c r="AC285" s="27"/>
      <c r="AD285" s="27"/>
      <c r="AE285" s="27"/>
      <c r="AF285" s="27"/>
      <c r="AG285" s="27"/>
      <c r="AH285" s="27"/>
      <c r="AI285" s="27" t="s">
        <v>120</v>
      </c>
      <c r="AJ285" s="27"/>
      <c r="AK285" s="27"/>
      <c r="AL285" s="27"/>
      <c r="AM285" s="27">
        <v>0</v>
      </c>
      <c r="AN285" s="27"/>
      <c r="AO285" s="27"/>
      <c r="AP285" s="27"/>
      <c r="AQ285" s="27"/>
    </row>
    <row r="286" spans="2:43" ht="15.75" x14ac:dyDescent="0.25">
      <c r="B286" s="17" t="s">
        <v>234</v>
      </c>
      <c r="C286" s="17"/>
      <c r="D286" s="27">
        <v>29393.11</v>
      </c>
      <c r="E286" s="27"/>
      <c r="F286" s="27"/>
      <c r="G286" s="27">
        <v>0</v>
      </c>
      <c r="H286" s="27"/>
      <c r="I286" s="27"/>
      <c r="J286" s="27"/>
      <c r="K286" s="27" t="s">
        <v>120</v>
      </c>
      <c r="L286" s="27"/>
      <c r="M286" s="27"/>
      <c r="N286" s="27"/>
      <c r="O286" s="27"/>
      <c r="P286" s="27"/>
      <c r="Q286" s="27" t="s">
        <v>120</v>
      </c>
      <c r="R286" s="27"/>
      <c r="S286" s="27"/>
      <c r="T286" s="27"/>
      <c r="U286" s="27"/>
      <c r="V286" s="27"/>
      <c r="W286" s="27" t="s">
        <v>120</v>
      </c>
      <c r="X286" s="27"/>
      <c r="Y286" s="27"/>
      <c r="Z286" s="27"/>
      <c r="AA286" s="27"/>
      <c r="AB286" s="27" t="s">
        <v>120</v>
      </c>
      <c r="AC286" s="27"/>
      <c r="AD286" s="27"/>
      <c r="AE286" s="27"/>
      <c r="AF286" s="27"/>
      <c r="AG286" s="27"/>
      <c r="AH286" s="27"/>
      <c r="AI286" s="27" t="s">
        <v>120</v>
      </c>
      <c r="AJ286" s="27"/>
      <c r="AK286" s="27"/>
      <c r="AL286" s="27"/>
      <c r="AM286" s="27">
        <v>29393.11</v>
      </c>
      <c r="AN286" s="27"/>
      <c r="AO286" s="27"/>
      <c r="AP286" s="27"/>
      <c r="AQ286" s="27"/>
    </row>
    <row r="287" spans="2:43" ht="15.75" x14ac:dyDescent="0.25">
      <c r="B287" s="17" t="s">
        <v>235</v>
      </c>
      <c r="C287" s="17"/>
      <c r="D287" s="27">
        <v>0</v>
      </c>
      <c r="E287" s="27"/>
      <c r="F287" s="27"/>
      <c r="G287" s="27">
        <v>0</v>
      </c>
      <c r="H287" s="27"/>
      <c r="I287" s="27"/>
      <c r="J287" s="27"/>
      <c r="K287" s="27" t="s">
        <v>120</v>
      </c>
      <c r="L287" s="27"/>
      <c r="M287" s="27"/>
      <c r="N287" s="27"/>
      <c r="O287" s="27"/>
      <c r="P287" s="27"/>
      <c r="Q287" s="27" t="s">
        <v>120</v>
      </c>
      <c r="R287" s="27"/>
      <c r="S287" s="27"/>
      <c r="T287" s="27"/>
      <c r="U287" s="27"/>
      <c r="V287" s="27"/>
      <c r="W287" s="27" t="s">
        <v>120</v>
      </c>
      <c r="X287" s="27"/>
      <c r="Y287" s="27"/>
      <c r="Z287" s="27"/>
      <c r="AA287" s="27"/>
      <c r="AB287" s="27" t="s">
        <v>120</v>
      </c>
      <c r="AC287" s="27"/>
      <c r="AD287" s="27"/>
      <c r="AE287" s="27"/>
      <c r="AF287" s="27"/>
      <c r="AG287" s="27"/>
      <c r="AH287" s="27"/>
      <c r="AI287" s="27" t="s">
        <v>120</v>
      </c>
      <c r="AJ287" s="27"/>
      <c r="AK287" s="27"/>
      <c r="AL287" s="27"/>
      <c r="AM287" s="27">
        <v>0</v>
      </c>
      <c r="AN287" s="27"/>
      <c r="AO287" s="27"/>
      <c r="AP287" s="27"/>
      <c r="AQ287" s="27"/>
    </row>
    <row r="288" spans="2:43" s="29" customFormat="1" ht="69.75" customHeight="1" x14ac:dyDescent="0.25">
      <c r="B288" s="24" t="s">
        <v>251</v>
      </c>
      <c r="C288" s="24"/>
      <c r="D288" s="25">
        <v>0</v>
      </c>
      <c r="E288" s="25"/>
      <c r="F288" s="25"/>
      <c r="G288" s="25">
        <v>650</v>
      </c>
      <c r="H288" s="25"/>
      <c r="I288" s="25"/>
      <c r="J288" s="25"/>
      <c r="K288" s="25">
        <v>0</v>
      </c>
      <c r="L288" s="25"/>
      <c r="M288" s="25"/>
      <c r="N288" s="25"/>
      <c r="O288" s="25"/>
      <c r="P288" s="25"/>
      <c r="Q288" s="25" t="s">
        <v>120</v>
      </c>
      <c r="R288" s="25"/>
      <c r="S288" s="25"/>
      <c r="T288" s="25"/>
      <c r="U288" s="25"/>
      <c r="V288" s="25"/>
      <c r="W288" s="25" t="s">
        <v>120</v>
      </c>
      <c r="X288" s="25"/>
      <c r="Y288" s="25"/>
      <c r="Z288" s="25"/>
      <c r="AA288" s="25"/>
      <c r="AB288" s="25" t="s">
        <v>120</v>
      </c>
      <c r="AC288" s="25"/>
      <c r="AD288" s="25"/>
      <c r="AE288" s="25"/>
      <c r="AF288" s="25"/>
      <c r="AG288" s="25"/>
      <c r="AH288" s="25"/>
      <c r="AI288" s="25" t="s">
        <v>120</v>
      </c>
      <c r="AJ288" s="25"/>
      <c r="AK288" s="25"/>
      <c r="AL288" s="25"/>
      <c r="AM288" s="25">
        <v>650</v>
      </c>
      <c r="AN288" s="25"/>
      <c r="AO288" s="25"/>
      <c r="AP288" s="25"/>
      <c r="AQ288" s="25"/>
    </row>
    <row r="289" spans="2:43" ht="35.25" customHeight="1" x14ac:dyDescent="0.25">
      <c r="B289" s="17" t="s">
        <v>227</v>
      </c>
      <c r="C289" s="17"/>
      <c r="D289" s="27">
        <v>0</v>
      </c>
      <c r="E289" s="27"/>
      <c r="F289" s="27"/>
      <c r="G289" s="27">
        <v>650</v>
      </c>
      <c r="H289" s="27"/>
      <c r="I289" s="27"/>
      <c r="J289" s="27"/>
      <c r="K289" s="27">
        <v>0</v>
      </c>
      <c r="L289" s="27"/>
      <c r="M289" s="27"/>
      <c r="N289" s="27"/>
      <c r="O289" s="27"/>
      <c r="P289" s="27"/>
      <c r="Q289" s="27" t="s">
        <v>120</v>
      </c>
      <c r="R289" s="27"/>
      <c r="S289" s="27"/>
      <c r="T289" s="27"/>
      <c r="U289" s="27"/>
      <c r="V289" s="27"/>
      <c r="W289" s="27" t="s">
        <v>120</v>
      </c>
      <c r="X289" s="27"/>
      <c r="Y289" s="27"/>
      <c r="Z289" s="27"/>
      <c r="AA289" s="27"/>
      <c r="AB289" s="27" t="s">
        <v>120</v>
      </c>
      <c r="AC289" s="27"/>
      <c r="AD289" s="27"/>
      <c r="AE289" s="27"/>
      <c r="AF289" s="27"/>
      <c r="AG289" s="27"/>
      <c r="AH289" s="27"/>
      <c r="AI289" s="27" t="s">
        <v>120</v>
      </c>
      <c r="AJ289" s="27"/>
      <c r="AK289" s="27"/>
      <c r="AL289" s="27"/>
      <c r="AM289" s="27">
        <v>650</v>
      </c>
      <c r="AN289" s="27"/>
      <c r="AO289" s="27"/>
      <c r="AP289" s="27"/>
      <c r="AQ289" s="27"/>
    </row>
    <row r="290" spans="2:43" ht="15.75" x14ac:dyDescent="0.25">
      <c r="B290" s="17" t="s">
        <v>228</v>
      </c>
      <c r="C290" s="17"/>
      <c r="D290" s="27">
        <v>0</v>
      </c>
      <c r="E290" s="27"/>
      <c r="F290" s="27"/>
      <c r="G290" s="27">
        <v>0</v>
      </c>
      <c r="H290" s="27"/>
      <c r="I290" s="27"/>
      <c r="J290" s="27"/>
      <c r="K290" s="27">
        <v>0</v>
      </c>
      <c r="L290" s="27"/>
      <c r="M290" s="27"/>
      <c r="N290" s="27"/>
      <c r="O290" s="27"/>
      <c r="P290" s="27"/>
      <c r="Q290" s="27" t="s">
        <v>120</v>
      </c>
      <c r="R290" s="27"/>
      <c r="S290" s="27"/>
      <c r="T290" s="27"/>
      <c r="U290" s="27"/>
      <c r="V290" s="27"/>
      <c r="W290" s="27" t="s">
        <v>120</v>
      </c>
      <c r="X290" s="27"/>
      <c r="Y290" s="27"/>
      <c r="Z290" s="27"/>
      <c r="AA290" s="27"/>
      <c r="AB290" s="27" t="s">
        <v>120</v>
      </c>
      <c r="AC290" s="27"/>
      <c r="AD290" s="27"/>
      <c r="AE290" s="27"/>
      <c r="AF290" s="27"/>
      <c r="AG290" s="27"/>
      <c r="AH290" s="27"/>
      <c r="AI290" s="27" t="s">
        <v>120</v>
      </c>
      <c r="AJ290" s="27"/>
      <c r="AK290" s="27"/>
      <c r="AL290" s="27"/>
      <c r="AM290" s="27">
        <v>0</v>
      </c>
      <c r="AN290" s="27"/>
      <c r="AO290" s="27"/>
      <c r="AP290" s="27"/>
      <c r="AQ290" s="27"/>
    </row>
    <row r="291" spans="2:43" ht="15.75" x14ac:dyDescent="0.25">
      <c r="B291" s="17" t="s">
        <v>229</v>
      </c>
      <c r="C291" s="17"/>
      <c r="D291" s="27">
        <v>0</v>
      </c>
      <c r="E291" s="27"/>
      <c r="F291" s="27"/>
      <c r="G291" s="27">
        <v>0</v>
      </c>
      <c r="H291" s="27"/>
      <c r="I291" s="27"/>
      <c r="J291" s="27"/>
      <c r="K291" s="27">
        <v>0</v>
      </c>
      <c r="L291" s="27"/>
      <c r="M291" s="27"/>
      <c r="N291" s="27"/>
      <c r="O291" s="27"/>
      <c r="P291" s="27"/>
      <c r="Q291" s="27" t="s">
        <v>120</v>
      </c>
      <c r="R291" s="27"/>
      <c r="S291" s="27"/>
      <c r="T291" s="27"/>
      <c r="U291" s="27"/>
      <c r="V291" s="27"/>
      <c r="W291" s="27" t="s">
        <v>120</v>
      </c>
      <c r="X291" s="27"/>
      <c r="Y291" s="27"/>
      <c r="Z291" s="27"/>
      <c r="AA291" s="27"/>
      <c r="AB291" s="27" t="s">
        <v>120</v>
      </c>
      <c r="AC291" s="27"/>
      <c r="AD291" s="27"/>
      <c r="AE291" s="27"/>
      <c r="AF291" s="27"/>
      <c r="AG291" s="27"/>
      <c r="AH291" s="27"/>
      <c r="AI291" s="27" t="s">
        <v>120</v>
      </c>
      <c r="AJ291" s="27"/>
      <c r="AK291" s="27"/>
      <c r="AL291" s="27"/>
      <c r="AM291" s="27">
        <v>0</v>
      </c>
      <c r="AN291" s="27"/>
      <c r="AO291" s="27"/>
      <c r="AP291" s="27"/>
      <c r="AQ291" s="27"/>
    </row>
    <row r="292" spans="2:43" ht="15.75" x14ac:dyDescent="0.25">
      <c r="B292" s="17" t="s">
        <v>230</v>
      </c>
      <c r="C292" s="17"/>
      <c r="D292" s="27">
        <v>0</v>
      </c>
      <c r="E292" s="27"/>
      <c r="F292" s="27"/>
      <c r="G292" s="27">
        <v>0</v>
      </c>
      <c r="H292" s="27"/>
      <c r="I292" s="27"/>
      <c r="J292" s="27"/>
      <c r="K292" s="27">
        <v>0</v>
      </c>
      <c r="L292" s="27"/>
      <c r="M292" s="27"/>
      <c r="N292" s="27"/>
      <c r="O292" s="27"/>
      <c r="P292" s="27"/>
      <c r="Q292" s="27" t="s">
        <v>120</v>
      </c>
      <c r="R292" s="27"/>
      <c r="S292" s="27"/>
      <c r="T292" s="27"/>
      <c r="U292" s="27"/>
      <c r="V292" s="27"/>
      <c r="W292" s="27" t="s">
        <v>120</v>
      </c>
      <c r="X292" s="27"/>
      <c r="Y292" s="27"/>
      <c r="Z292" s="27"/>
      <c r="AA292" s="27"/>
      <c r="AB292" s="27" t="s">
        <v>120</v>
      </c>
      <c r="AC292" s="27"/>
      <c r="AD292" s="27"/>
      <c r="AE292" s="27"/>
      <c r="AF292" s="27"/>
      <c r="AG292" s="27"/>
      <c r="AH292" s="27"/>
      <c r="AI292" s="27" t="s">
        <v>120</v>
      </c>
      <c r="AJ292" s="27"/>
      <c r="AK292" s="27"/>
      <c r="AL292" s="27"/>
      <c r="AM292" s="27">
        <v>0</v>
      </c>
      <c r="AN292" s="27"/>
      <c r="AO292" s="27"/>
      <c r="AP292" s="27"/>
      <c r="AQ292" s="27"/>
    </row>
    <row r="293" spans="2:43" ht="15.75" x14ac:dyDescent="0.25">
      <c r="B293" s="17" t="s">
        <v>231</v>
      </c>
      <c r="C293" s="17"/>
      <c r="D293" s="27">
        <v>0</v>
      </c>
      <c r="E293" s="27"/>
      <c r="F293" s="27"/>
      <c r="G293" s="27">
        <v>0</v>
      </c>
      <c r="H293" s="27"/>
      <c r="I293" s="27"/>
      <c r="J293" s="27"/>
      <c r="K293" s="27">
        <v>0</v>
      </c>
      <c r="L293" s="27"/>
      <c r="M293" s="27"/>
      <c r="N293" s="27"/>
      <c r="O293" s="27"/>
      <c r="P293" s="27"/>
      <c r="Q293" s="27" t="s">
        <v>120</v>
      </c>
      <c r="R293" s="27"/>
      <c r="S293" s="27"/>
      <c r="T293" s="27"/>
      <c r="U293" s="27"/>
      <c r="V293" s="27"/>
      <c r="W293" s="27" t="s">
        <v>120</v>
      </c>
      <c r="X293" s="27"/>
      <c r="Y293" s="27"/>
      <c r="Z293" s="27"/>
      <c r="AA293" s="27"/>
      <c r="AB293" s="27" t="s">
        <v>120</v>
      </c>
      <c r="AC293" s="27"/>
      <c r="AD293" s="27"/>
      <c r="AE293" s="27"/>
      <c r="AF293" s="27"/>
      <c r="AG293" s="27"/>
      <c r="AH293" s="27"/>
      <c r="AI293" s="27" t="s">
        <v>120</v>
      </c>
      <c r="AJ293" s="27"/>
      <c r="AK293" s="27"/>
      <c r="AL293" s="27"/>
      <c r="AM293" s="27">
        <v>0</v>
      </c>
      <c r="AN293" s="27"/>
      <c r="AO293" s="27"/>
      <c r="AP293" s="27"/>
      <c r="AQ293" s="27"/>
    </row>
    <row r="294" spans="2:43" ht="15.75" x14ac:dyDescent="0.25">
      <c r="B294" s="17" t="s">
        <v>232</v>
      </c>
      <c r="C294" s="17"/>
      <c r="D294" s="27">
        <v>0</v>
      </c>
      <c r="E294" s="27"/>
      <c r="F294" s="27"/>
      <c r="G294" s="27">
        <v>0</v>
      </c>
      <c r="H294" s="27"/>
      <c r="I294" s="27"/>
      <c r="J294" s="27"/>
      <c r="K294" s="27">
        <v>0</v>
      </c>
      <c r="L294" s="27"/>
      <c r="M294" s="27"/>
      <c r="N294" s="27"/>
      <c r="O294" s="27"/>
      <c r="P294" s="27"/>
      <c r="Q294" s="27" t="s">
        <v>120</v>
      </c>
      <c r="R294" s="27"/>
      <c r="S294" s="27"/>
      <c r="T294" s="27"/>
      <c r="U294" s="27"/>
      <c r="V294" s="27"/>
      <c r="W294" s="27" t="s">
        <v>120</v>
      </c>
      <c r="X294" s="27"/>
      <c r="Y294" s="27"/>
      <c r="Z294" s="27"/>
      <c r="AA294" s="27"/>
      <c r="AB294" s="27" t="s">
        <v>120</v>
      </c>
      <c r="AC294" s="27"/>
      <c r="AD294" s="27"/>
      <c r="AE294" s="27"/>
      <c r="AF294" s="27"/>
      <c r="AG294" s="27"/>
      <c r="AH294" s="27"/>
      <c r="AI294" s="27" t="s">
        <v>120</v>
      </c>
      <c r="AJ294" s="27"/>
      <c r="AK294" s="27"/>
      <c r="AL294" s="27"/>
      <c r="AM294" s="27">
        <v>0</v>
      </c>
      <c r="AN294" s="27"/>
      <c r="AO294" s="27"/>
      <c r="AP294" s="27"/>
      <c r="AQ294" s="27"/>
    </row>
    <row r="295" spans="2:43" ht="15.75" x14ac:dyDescent="0.25">
      <c r="B295" s="17" t="s">
        <v>233</v>
      </c>
      <c r="C295" s="17"/>
      <c r="D295" s="27">
        <v>0</v>
      </c>
      <c r="E295" s="27"/>
      <c r="F295" s="27"/>
      <c r="G295" s="27">
        <v>0</v>
      </c>
      <c r="H295" s="27"/>
      <c r="I295" s="27"/>
      <c r="J295" s="27"/>
      <c r="K295" s="27">
        <v>0</v>
      </c>
      <c r="L295" s="27"/>
      <c r="M295" s="27"/>
      <c r="N295" s="27"/>
      <c r="O295" s="27"/>
      <c r="P295" s="27"/>
      <c r="Q295" s="27" t="s">
        <v>120</v>
      </c>
      <c r="R295" s="27"/>
      <c r="S295" s="27"/>
      <c r="T295" s="27"/>
      <c r="U295" s="27"/>
      <c r="V295" s="27"/>
      <c r="W295" s="27" t="s">
        <v>120</v>
      </c>
      <c r="X295" s="27"/>
      <c r="Y295" s="27"/>
      <c r="Z295" s="27"/>
      <c r="AA295" s="27"/>
      <c r="AB295" s="27" t="s">
        <v>120</v>
      </c>
      <c r="AC295" s="27"/>
      <c r="AD295" s="27"/>
      <c r="AE295" s="27"/>
      <c r="AF295" s="27"/>
      <c r="AG295" s="27"/>
      <c r="AH295" s="27"/>
      <c r="AI295" s="27" t="s">
        <v>120</v>
      </c>
      <c r="AJ295" s="27"/>
      <c r="AK295" s="27"/>
      <c r="AL295" s="27"/>
      <c r="AM295" s="27">
        <v>0</v>
      </c>
      <c r="AN295" s="27"/>
      <c r="AO295" s="27"/>
      <c r="AP295" s="27"/>
      <c r="AQ295" s="27"/>
    </row>
    <row r="296" spans="2:43" ht="15.75" x14ac:dyDescent="0.25">
      <c r="B296" s="17" t="s">
        <v>234</v>
      </c>
      <c r="C296" s="17"/>
      <c r="D296" s="27">
        <v>0</v>
      </c>
      <c r="E296" s="27"/>
      <c r="F296" s="27"/>
      <c r="G296" s="27">
        <v>0</v>
      </c>
      <c r="H296" s="27"/>
      <c r="I296" s="27"/>
      <c r="J296" s="27"/>
      <c r="K296" s="27">
        <v>0</v>
      </c>
      <c r="L296" s="27"/>
      <c r="M296" s="27"/>
      <c r="N296" s="27"/>
      <c r="O296" s="27"/>
      <c r="P296" s="27"/>
      <c r="Q296" s="27" t="s">
        <v>120</v>
      </c>
      <c r="R296" s="27"/>
      <c r="S296" s="27"/>
      <c r="T296" s="27"/>
      <c r="U296" s="27"/>
      <c r="V296" s="27"/>
      <c r="W296" s="27" t="s">
        <v>120</v>
      </c>
      <c r="X296" s="27"/>
      <c r="Y296" s="27"/>
      <c r="Z296" s="27"/>
      <c r="AA296" s="27"/>
      <c r="AB296" s="27" t="s">
        <v>120</v>
      </c>
      <c r="AC296" s="27"/>
      <c r="AD296" s="27"/>
      <c r="AE296" s="27"/>
      <c r="AF296" s="27"/>
      <c r="AG296" s="27"/>
      <c r="AH296" s="27"/>
      <c r="AI296" s="27" t="s">
        <v>120</v>
      </c>
      <c r="AJ296" s="27"/>
      <c r="AK296" s="27"/>
      <c r="AL296" s="27"/>
      <c r="AM296" s="27">
        <v>0</v>
      </c>
      <c r="AN296" s="27"/>
      <c r="AO296" s="27"/>
      <c r="AP296" s="27"/>
      <c r="AQ296" s="27"/>
    </row>
    <row r="297" spans="2:43" ht="15.75" x14ac:dyDescent="0.25">
      <c r="B297" s="17" t="s">
        <v>235</v>
      </c>
      <c r="C297" s="17"/>
      <c r="D297" s="27">
        <v>0</v>
      </c>
      <c r="E297" s="27"/>
      <c r="F297" s="27"/>
      <c r="G297" s="27">
        <v>0</v>
      </c>
      <c r="H297" s="27"/>
      <c r="I297" s="27"/>
      <c r="J297" s="27"/>
      <c r="K297" s="27">
        <v>0</v>
      </c>
      <c r="L297" s="27"/>
      <c r="M297" s="27"/>
      <c r="N297" s="27"/>
      <c r="O297" s="27"/>
      <c r="P297" s="27"/>
      <c r="Q297" s="27" t="s">
        <v>120</v>
      </c>
      <c r="R297" s="27"/>
      <c r="S297" s="27"/>
      <c r="T297" s="27"/>
      <c r="U297" s="27"/>
      <c r="V297" s="27"/>
      <c r="W297" s="27" t="s">
        <v>120</v>
      </c>
      <c r="X297" s="27"/>
      <c r="Y297" s="27"/>
      <c r="Z297" s="27"/>
      <c r="AA297" s="27"/>
      <c r="AB297" s="27" t="s">
        <v>120</v>
      </c>
      <c r="AC297" s="27"/>
      <c r="AD297" s="27"/>
      <c r="AE297" s="27"/>
      <c r="AF297" s="27"/>
      <c r="AG297" s="27"/>
      <c r="AH297" s="27"/>
      <c r="AI297" s="27" t="s">
        <v>120</v>
      </c>
      <c r="AJ297" s="27"/>
      <c r="AK297" s="27"/>
      <c r="AL297" s="27"/>
      <c r="AM297" s="27">
        <v>0</v>
      </c>
      <c r="AN297" s="27"/>
      <c r="AO297" s="27"/>
      <c r="AP297" s="27"/>
      <c r="AQ297" s="27"/>
    </row>
    <row r="298" spans="2:43" s="29" customFormat="1" ht="67.5" customHeight="1" x14ac:dyDescent="0.25">
      <c r="B298" s="24" t="s">
        <v>252</v>
      </c>
      <c r="C298" s="24"/>
      <c r="D298" s="25">
        <v>15965816.16</v>
      </c>
      <c r="E298" s="25"/>
      <c r="F298" s="25"/>
      <c r="G298" s="25">
        <v>19044354.73</v>
      </c>
      <c r="H298" s="25"/>
      <c r="I298" s="25"/>
      <c r="J298" s="25"/>
      <c r="K298" s="25">
        <v>19520358.300000001</v>
      </c>
      <c r="L298" s="25"/>
      <c r="M298" s="25"/>
      <c r="N298" s="25"/>
      <c r="O298" s="25"/>
      <c r="P298" s="25"/>
      <c r="Q298" s="25">
        <f>Q299+Q305-Q302</f>
        <v>19651331.800000004</v>
      </c>
      <c r="R298" s="25"/>
      <c r="S298" s="25"/>
      <c r="T298" s="25"/>
      <c r="U298" s="25"/>
      <c r="V298" s="25"/>
      <c r="W298" s="25">
        <f>W299+W305-W302</f>
        <v>19401331.800000004</v>
      </c>
      <c r="X298" s="25"/>
      <c r="Y298" s="25"/>
      <c r="Z298" s="25"/>
      <c r="AA298" s="25"/>
      <c r="AB298" s="25">
        <f>AB299+AB305-AB302</f>
        <v>19401331.800000004</v>
      </c>
      <c r="AC298" s="25"/>
      <c r="AD298" s="25"/>
      <c r="AE298" s="25"/>
      <c r="AF298" s="25"/>
      <c r="AG298" s="25"/>
      <c r="AH298" s="25"/>
      <c r="AI298" s="25">
        <f>AI299+AI305-AI302</f>
        <v>19401331.800000004</v>
      </c>
      <c r="AJ298" s="25"/>
      <c r="AK298" s="25"/>
      <c r="AL298" s="25"/>
      <c r="AM298" s="25">
        <f>SUM(D298:AL298)</f>
        <v>132385856.39000005</v>
      </c>
      <c r="AN298" s="25"/>
      <c r="AO298" s="25"/>
      <c r="AP298" s="25"/>
      <c r="AQ298" s="25"/>
    </row>
    <row r="299" spans="2:43" ht="33.75" customHeight="1" x14ac:dyDescent="0.25">
      <c r="B299" s="17" t="s">
        <v>227</v>
      </c>
      <c r="C299" s="17"/>
      <c r="D299" s="27">
        <v>15965816.16</v>
      </c>
      <c r="E299" s="27"/>
      <c r="F299" s="27"/>
      <c r="G299" s="27">
        <v>19044354.73</v>
      </c>
      <c r="H299" s="27"/>
      <c r="I299" s="27"/>
      <c r="J299" s="27"/>
      <c r="K299" s="27">
        <v>19520358.300000001</v>
      </c>
      <c r="L299" s="27"/>
      <c r="M299" s="27"/>
      <c r="N299" s="27"/>
      <c r="O299" s="27"/>
      <c r="P299" s="27"/>
      <c r="Q299" s="33">
        <f>19401331.8+250000</f>
        <v>19651331.800000001</v>
      </c>
      <c r="R299" s="33"/>
      <c r="S299" s="33"/>
      <c r="T299" s="33"/>
      <c r="U299" s="33"/>
      <c r="V299" s="33"/>
      <c r="W299" s="33">
        <v>19401331.800000001</v>
      </c>
      <c r="X299" s="33"/>
      <c r="Y299" s="33"/>
      <c r="Z299" s="33"/>
      <c r="AA299" s="33"/>
      <c r="AB299" s="33">
        <v>19401331.800000001</v>
      </c>
      <c r="AC299" s="33"/>
      <c r="AD299" s="33"/>
      <c r="AE299" s="33"/>
      <c r="AF299" s="33"/>
      <c r="AG299" s="33"/>
      <c r="AH299" s="33"/>
      <c r="AI299" s="27">
        <v>19401331.800000001</v>
      </c>
      <c r="AJ299" s="27"/>
      <c r="AK299" s="27"/>
      <c r="AL299" s="27"/>
      <c r="AM299" s="27">
        <f t="shared" ref="AM299:AM307" si="15">SUM(D299:AL299)</f>
        <v>132385856.38999999</v>
      </c>
      <c r="AN299" s="27"/>
      <c r="AO299" s="27"/>
      <c r="AP299" s="27"/>
      <c r="AQ299" s="27"/>
    </row>
    <row r="300" spans="2:43" ht="15.75" x14ac:dyDescent="0.25">
      <c r="B300" s="17" t="s">
        <v>228</v>
      </c>
      <c r="C300" s="17"/>
      <c r="D300" s="27">
        <v>0</v>
      </c>
      <c r="E300" s="27"/>
      <c r="F300" s="27"/>
      <c r="G300" s="27">
        <v>0</v>
      </c>
      <c r="H300" s="27"/>
      <c r="I300" s="27"/>
      <c r="J300" s="27"/>
      <c r="K300" s="27">
        <v>0</v>
      </c>
      <c r="L300" s="27"/>
      <c r="M300" s="27"/>
      <c r="N300" s="27"/>
      <c r="O300" s="27"/>
      <c r="P300" s="27"/>
      <c r="Q300" s="27">
        <v>0</v>
      </c>
      <c r="R300" s="27"/>
      <c r="S300" s="27"/>
      <c r="T300" s="27"/>
      <c r="U300" s="27"/>
      <c r="V300" s="27"/>
      <c r="W300" s="27">
        <v>0</v>
      </c>
      <c r="X300" s="27"/>
      <c r="Y300" s="27"/>
      <c r="Z300" s="27"/>
      <c r="AA300" s="27"/>
      <c r="AB300" s="27">
        <v>0</v>
      </c>
      <c r="AC300" s="27"/>
      <c r="AD300" s="27"/>
      <c r="AE300" s="27"/>
      <c r="AF300" s="27"/>
      <c r="AG300" s="27"/>
      <c r="AH300" s="27"/>
      <c r="AI300" s="27">
        <v>0</v>
      </c>
      <c r="AJ300" s="27"/>
      <c r="AK300" s="27"/>
      <c r="AL300" s="27"/>
      <c r="AM300" s="27">
        <f t="shared" si="15"/>
        <v>0</v>
      </c>
      <c r="AN300" s="27"/>
      <c r="AO300" s="27"/>
      <c r="AP300" s="27"/>
      <c r="AQ300" s="27"/>
    </row>
    <row r="301" spans="2:43" ht="15.75" x14ac:dyDescent="0.25">
      <c r="B301" s="17" t="s">
        <v>229</v>
      </c>
      <c r="C301" s="17"/>
      <c r="D301" s="27">
        <v>0</v>
      </c>
      <c r="E301" s="27"/>
      <c r="F301" s="27"/>
      <c r="G301" s="27">
        <v>0</v>
      </c>
      <c r="H301" s="27"/>
      <c r="I301" s="27"/>
      <c r="J301" s="27"/>
      <c r="K301" s="27">
        <v>0</v>
      </c>
      <c r="L301" s="27"/>
      <c r="M301" s="27"/>
      <c r="N301" s="27"/>
      <c r="O301" s="27"/>
      <c r="P301" s="27"/>
      <c r="Q301" s="27">
        <v>0</v>
      </c>
      <c r="R301" s="27"/>
      <c r="S301" s="27"/>
      <c r="T301" s="27"/>
      <c r="U301" s="27"/>
      <c r="V301" s="27"/>
      <c r="W301" s="27">
        <v>0</v>
      </c>
      <c r="X301" s="27"/>
      <c r="Y301" s="27"/>
      <c r="Z301" s="27"/>
      <c r="AA301" s="27"/>
      <c r="AB301" s="27">
        <v>0</v>
      </c>
      <c r="AC301" s="27"/>
      <c r="AD301" s="27"/>
      <c r="AE301" s="27"/>
      <c r="AF301" s="27"/>
      <c r="AG301" s="27"/>
      <c r="AH301" s="27"/>
      <c r="AI301" s="27">
        <v>0</v>
      </c>
      <c r="AJ301" s="27"/>
      <c r="AK301" s="27"/>
      <c r="AL301" s="27"/>
      <c r="AM301" s="27">
        <f t="shared" si="15"/>
        <v>0</v>
      </c>
      <c r="AN301" s="27"/>
      <c r="AO301" s="27"/>
      <c r="AP301" s="27"/>
      <c r="AQ301" s="27"/>
    </row>
    <row r="302" spans="2:43" ht="15.75" x14ac:dyDescent="0.25">
      <c r="B302" s="17" t="s">
        <v>230</v>
      </c>
      <c r="C302" s="17"/>
      <c r="D302" s="27">
        <v>15905167.75</v>
      </c>
      <c r="E302" s="27"/>
      <c r="F302" s="27"/>
      <c r="G302" s="27">
        <v>18969461.199999999</v>
      </c>
      <c r="H302" s="27"/>
      <c r="I302" s="27"/>
      <c r="J302" s="27"/>
      <c r="K302" s="27">
        <v>19443729.399999999</v>
      </c>
      <c r="L302" s="27"/>
      <c r="M302" s="27"/>
      <c r="N302" s="27"/>
      <c r="O302" s="27"/>
      <c r="P302" s="27"/>
      <c r="Q302" s="27">
        <f>19323364.1+250000</f>
        <v>19573364.100000001</v>
      </c>
      <c r="R302" s="27"/>
      <c r="S302" s="27"/>
      <c r="T302" s="27"/>
      <c r="U302" s="27"/>
      <c r="V302" s="27"/>
      <c r="W302" s="27">
        <v>19323364.100000001</v>
      </c>
      <c r="X302" s="27"/>
      <c r="Y302" s="27"/>
      <c r="Z302" s="27"/>
      <c r="AA302" s="27"/>
      <c r="AB302" s="27">
        <v>19323364.100000001</v>
      </c>
      <c r="AC302" s="27"/>
      <c r="AD302" s="27"/>
      <c r="AE302" s="27"/>
      <c r="AF302" s="27"/>
      <c r="AG302" s="27"/>
      <c r="AH302" s="27"/>
      <c r="AI302" s="27">
        <v>19323364.100000001</v>
      </c>
      <c r="AJ302" s="27"/>
      <c r="AK302" s="27"/>
      <c r="AL302" s="27"/>
      <c r="AM302" s="27">
        <f t="shared" si="15"/>
        <v>131861814.75</v>
      </c>
      <c r="AN302" s="27"/>
      <c r="AO302" s="27"/>
      <c r="AP302" s="27"/>
      <c r="AQ302" s="27"/>
    </row>
    <row r="303" spans="2:43" ht="15.75" x14ac:dyDescent="0.25">
      <c r="B303" s="17" t="s">
        <v>231</v>
      </c>
      <c r="C303" s="17"/>
      <c r="D303" s="27">
        <v>0</v>
      </c>
      <c r="E303" s="27"/>
      <c r="F303" s="27"/>
      <c r="G303" s="27">
        <v>0</v>
      </c>
      <c r="H303" s="27"/>
      <c r="I303" s="27"/>
      <c r="J303" s="27"/>
      <c r="K303" s="27">
        <v>0</v>
      </c>
      <c r="L303" s="27"/>
      <c r="M303" s="27"/>
      <c r="N303" s="27"/>
      <c r="O303" s="27"/>
      <c r="P303" s="27"/>
      <c r="Q303" s="27">
        <v>0</v>
      </c>
      <c r="R303" s="27"/>
      <c r="S303" s="27"/>
      <c r="T303" s="27"/>
      <c r="U303" s="27"/>
      <c r="V303" s="27"/>
      <c r="W303" s="27">
        <v>0</v>
      </c>
      <c r="X303" s="27"/>
      <c r="Y303" s="27"/>
      <c r="Z303" s="27"/>
      <c r="AA303" s="27"/>
      <c r="AB303" s="27">
        <v>0</v>
      </c>
      <c r="AC303" s="27"/>
      <c r="AD303" s="27"/>
      <c r="AE303" s="27"/>
      <c r="AF303" s="27"/>
      <c r="AG303" s="27"/>
      <c r="AH303" s="27"/>
      <c r="AI303" s="27">
        <v>0</v>
      </c>
      <c r="AJ303" s="27"/>
      <c r="AK303" s="27"/>
      <c r="AL303" s="27"/>
      <c r="AM303" s="27">
        <f t="shared" si="15"/>
        <v>0</v>
      </c>
      <c r="AN303" s="27"/>
      <c r="AO303" s="27"/>
      <c r="AP303" s="27"/>
      <c r="AQ303" s="27"/>
    </row>
    <row r="304" spans="2:43" ht="15.75" x14ac:dyDescent="0.25">
      <c r="B304" s="17" t="s">
        <v>232</v>
      </c>
      <c r="C304" s="17"/>
      <c r="D304" s="27">
        <v>0</v>
      </c>
      <c r="E304" s="27"/>
      <c r="F304" s="27"/>
      <c r="G304" s="27">
        <v>0</v>
      </c>
      <c r="H304" s="27"/>
      <c r="I304" s="27"/>
      <c r="J304" s="27"/>
      <c r="K304" s="27">
        <v>0</v>
      </c>
      <c r="L304" s="27"/>
      <c r="M304" s="27"/>
      <c r="N304" s="27"/>
      <c r="O304" s="27"/>
      <c r="P304" s="27"/>
      <c r="Q304" s="27">
        <v>0</v>
      </c>
      <c r="R304" s="27"/>
      <c r="S304" s="27"/>
      <c r="T304" s="27"/>
      <c r="U304" s="27"/>
      <c r="V304" s="27"/>
      <c r="W304" s="27">
        <v>0</v>
      </c>
      <c r="X304" s="27"/>
      <c r="Y304" s="27"/>
      <c r="Z304" s="27"/>
      <c r="AA304" s="27"/>
      <c r="AB304" s="27">
        <v>0</v>
      </c>
      <c r="AC304" s="27"/>
      <c r="AD304" s="27"/>
      <c r="AE304" s="27"/>
      <c r="AF304" s="27"/>
      <c r="AG304" s="27"/>
      <c r="AH304" s="27"/>
      <c r="AI304" s="27">
        <v>0</v>
      </c>
      <c r="AJ304" s="27"/>
      <c r="AK304" s="27"/>
      <c r="AL304" s="27"/>
      <c r="AM304" s="27">
        <f t="shared" si="15"/>
        <v>0</v>
      </c>
      <c r="AN304" s="27"/>
      <c r="AO304" s="27"/>
      <c r="AP304" s="27"/>
      <c r="AQ304" s="27"/>
    </row>
    <row r="305" spans="2:43" ht="15.75" x14ac:dyDescent="0.25">
      <c r="B305" s="17" t="s">
        <v>233</v>
      </c>
      <c r="C305" s="17"/>
      <c r="D305" s="27">
        <v>15905167.75</v>
      </c>
      <c r="E305" s="27"/>
      <c r="F305" s="27"/>
      <c r="G305" s="27">
        <v>18969461.199999999</v>
      </c>
      <c r="H305" s="27"/>
      <c r="I305" s="27"/>
      <c r="J305" s="27"/>
      <c r="K305" s="27">
        <v>19443729.399999999</v>
      </c>
      <c r="L305" s="27"/>
      <c r="M305" s="27"/>
      <c r="N305" s="27"/>
      <c r="O305" s="27"/>
      <c r="P305" s="27"/>
      <c r="Q305" s="27">
        <f>Q302</f>
        <v>19573364.100000001</v>
      </c>
      <c r="R305" s="27"/>
      <c r="S305" s="27"/>
      <c r="T305" s="27"/>
      <c r="U305" s="27"/>
      <c r="V305" s="27"/>
      <c r="W305" s="27">
        <f>W302</f>
        <v>19323364.100000001</v>
      </c>
      <c r="X305" s="27"/>
      <c r="Y305" s="27"/>
      <c r="Z305" s="27"/>
      <c r="AA305" s="27"/>
      <c r="AB305" s="27">
        <f>AB302</f>
        <v>19323364.100000001</v>
      </c>
      <c r="AC305" s="27"/>
      <c r="AD305" s="27"/>
      <c r="AE305" s="27"/>
      <c r="AF305" s="27"/>
      <c r="AG305" s="27"/>
      <c r="AH305" s="27"/>
      <c r="AI305" s="27">
        <f>AI302</f>
        <v>19323364.100000001</v>
      </c>
      <c r="AJ305" s="27"/>
      <c r="AK305" s="27"/>
      <c r="AL305" s="27"/>
      <c r="AM305" s="27">
        <f t="shared" si="15"/>
        <v>131861814.75</v>
      </c>
      <c r="AN305" s="27"/>
      <c r="AO305" s="27"/>
      <c r="AP305" s="27"/>
      <c r="AQ305" s="27"/>
    </row>
    <row r="306" spans="2:43" ht="15.75" x14ac:dyDescent="0.25">
      <c r="B306" s="17" t="s">
        <v>234</v>
      </c>
      <c r="C306" s="17"/>
      <c r="D306" s="27">
        <v>0</v>
      </c>
      <c r="E306" s="27"/>
      <c r="F306" s="27"/>
      <c r="G306" s="27">
        <v>0</v>
      </c>
      <c r="H306" s="27"/>
      <c r="I306" s="27"/>
      <c r="J306" s="27"/>
      <c r="K306" s="27">
        <v>0</v>
      </c>
      <c r="L306" s="27"/>
      <c r="M306" s="27"/>
      <c r="N306" s="27"/>
      <c r="O306" s="27"/>
      <c r="P306" s="27"/>
      <c r="Q306" s="27">
        <v>0</v>
      </c>
      <c r="R306" s="27"/>
      <c r="S306" s="27"/>
      <c r="T306" s="27"/>
      <c r="U306" s="27"/>
      <c r="V306" s="27"/>
      <c r="W306" s="27">
        <v>0</v>
      </c>
      <c r="X306" s="27"/>
      <c r="Y306" s="27"/>
      <c r="Z306" s="27"/>
      <c r="AA306" s="27"/>
      <c r="AB306" s="27">
        <v>0</v>
      </c>
      <c r="AC306" s="27"/>
      <c r="AD306" s="27"/>
      <c r="AE306" s="27"/>
      <c r="AF306" s="27"/>
      <c r="AG306" s="27"/>
      <c r="AH306" s="27"/>
      <c r="AI306" s="27">
        <v>0</v>
      </c>
      <c r="AJ306" s="27"/>
      <c r="AK306" s="27"/>
      <c r="AL306" s="27"/>
      <c r="AM306" s="27">
        <f t="shared" si="15"/>
        <v>0</v>
      </c>
      <c r="AN306" s="27"/>
      <c r="AO306" s="27"/>
      <c r="AP306" s="27"/>
      <c r="AQ306" s="27"/>
    </row>
    <row r="307" spans="2:43" ht="15.75" x14ac:dyDescent="0.25">
      <c r="B307" s="17" t="s">
        <v>235</v>
      </c>
      <c r="C307" s="17"/>
      <c r="D307" s="27">
        <v>0</v>
      </c>
      <c r="E307" s="27"/>
      <c r="F307" s="27"/>
      <c r="G307" s="27">
        <v>0</v>
      </c>
      <c r="H307" s="27"/>
      <c r="I307" s="27"/>
      <c r="J307" s="27"/>
      <c r="K307" s="27">
        <v>0</v>
      </c>
      <c r="L307" s="27"/>
      <c r="M307" s="27"/>
      <c r="N307" s="27"/>
      <c r="O307" s="27"/>
      <c r="P307" s="27"/>
      <c r="Q307" s="27">
        <v>0</v>
      </c>
      <c r="R307" s="27"/>
      <c r="S307" s="27"/>
      <c r="T307" s="27"/>
      <c r="U307" s="27"/>
      <c r="V307" s="27"/>
      <c r="W307" s="27">
        <v>0</v>
      </c>
      <c r="X307" s="27"/>
      <c r="Y307" s="27"/>
      <c r="Z307" s="27"/>
      <c r="AA307" s="27"/>
      <c r="AB307" s="27">
        <v>0</v>
      </c>
      <c r="AC307" s="27"/>
      <c r="AD307" s="27"/>
      <c r="AE307" s="27"/>
      <c r="AF307" s="27"/>
      <c r="AG307" s="27"/>
      <c r="AH307" s="27"/>
      <c r="AI307" s="27">
        <v>0</v>
      </c>
      <c r="AJ307" s="27"/>
      <c r="AK307" s="27"/>
      <c r="AL307" s="27"/>
      <c r="AM307" s="27">
        <f t="shared" si="15"/>
        <v>0</v>
      </c>
      <c r="AN307" s="27"/>
      <c r="AO307" s="27"/>
      <c r="AP307" s="27"/>
      <c r="AQ307" s="27"/>
    </row>
    <row r="308" spans="2:43" s="29" customFormat="1" ht="69.75" customHeight="1" x14ac:dyDescent="0.25">
      <c r="B308" s="24" t="s">
        <v>253</v>
      </c>
      <c r="C308" s="24"/>
      <c r="D308" s="25">
        <v>23060145.25</v>
      </c>
      <c r="E308" s="25"/>
      <c r="F308" s="25"/>
      <c r="G308" s="25">
        <v>26636861.359999999</v>
      </c>
      <c r="H308" s="25"/>
      <c r="I308" s="25"/>
      <c r="J308" s="25"/>
      <c r="K308" s="25">
        <v>28020954.899999999</v>
      </c>
      <c r="L308" s="25"/>
      <c r="M308" s="25"/>
      <c r="N308" s="25"/>
      <c r="O308" s="25"/>
      <c r="P308" s="25"/>
      <c r="Q308" s="25">
        <f>Q309+Q315-Q312</f>
        <v>30007527.440000005</v>
      </c>
      <c r="R308" s="25"/>
      <c r="S308" s="25"/>
      <c r="T308" s="25"/>
      <c r="U308" s="25"/>
      <c r="V308" s="25"/>
      <c r="W308" s="25">
        <f>W309+W315-W312</f>
        <v>29238726.539999995</v>
      </c>
      <c r="X308" s="25"/>
      <c r="Y308" s="25"/>
      <c r="Z308" s="25"/>
      <c r="AA308" s="25"/>
      <c r="AB308" s="25">
        <f>AB309+AB315-AB312</f>
        <v>29238726.539999995</v>
      </c>
      <c r="AC308" s="25"/>
      <c r="AD308" s="25"/>
      <c r="AE308" s="25"/>
      <c r="AF308" s="25"/>
      <c r="AG308" s="25"/>
      <c r="AH308" s="25"/>
      <c r="AI308" s="25">
        <f>AI309+AI315-AI312</f>
        <v>29238726.539999995</v>
      </c>
      <c r="AJ308" s="25"/>
      <c r="AK308" s="25"/>
      <c r="AL308" s="25"/>
      <c r="AM308" s="25">
        <f>SUM(D308:AL308)</f>
        <v>195441668.56999996</v>
      </c>
      <c r="AN308" s="25"/>
      <c r="AO308" s="25"/>
      <c r="AP308" s="25"/>
      <c r="AQ308" s="25"/>
    </row>
    <row r="309" spans="2:43" ht="39" customHeight="1" x14ac:dyDescent="0.25">
      <c r="B309" s="17" t="s">
        <v>227</v>
      </c>
      <c r="C309" s="17"/>
      <c r="D309" s="27">
        <v>23060145.25</v>
      </c>
      <c r="E309" s="27"/>
      <c r="F309" s="27"/>
      <c r="G309" s="27">
        <v>26636861.359999999</v>
      </c>
      <c r="H309" s="27"/>
      <c r="I309" s="27"/>
      <c r="J309" s="27"/>
      <c r="K309" s="27">
        <v>28020954.899999999</v>
      </c>
      <c r="L309" s="27"/>
      <c r="M309" s="27"/>
      <c r="N309" s="27"/>
      <c r="O309" s="27"/>
      <c r="P309" s="27"/>
      <c r="Q309" s="27">
        <v>30007527.440000001</v>
      </c>
      <c r="R309" s="27"/>
      <c r="S309" s="27"/>
      <c r="T309" s="27"/>
      <c r="U309" s="27"/>
      <c r="V309" s="27"/>
      <c r="W309" s="27">
        <v>29238726.539999999</v>
      </c>
      <c r="X309" s="27"/>
      <c r="Y309" s="27"/>
      <c r="Z309" s="27"/>
      <c r="AA309" s="27"/>
      <c r="AB309" s="27">
        <v>29238726.539999999</v>
      </c>
      <c r="AC309" s="27"/>
      <c r="AD309" s="27"/>
      <c r="AE309" s="27"/>
      <c r="AF309" s="27"/>
      <c r="AG309" s="27"/>
      <c r="AH309" s="27"/>
      <c r="AI309" s="27">
        <v>29238726.539999999</v>
      </c>
      <c r="AJ309" s="27"/>
      <c r="AK309" s="27"/>
      <c r="AL309" s="27"/>
      <c r="AM309" s="27">
        <f t="shared" ref="AM309:AM317" si="16">SUM(D309:AL309)</f>
        <v>195441668.56999996</v>
      </c>
      <c r="AN309" s="27"/>
      <c r="AO309" s="27"/>
      <c r="AP309" s="27"/>
      <c r="AQ309" s="27"/>
    </row>
    <row r="310" spans="2:43" ht="15.75" x14ac:dyDescent="0.25">
      <c r="B310" s="17" t="s">
        <v>228</v>
      </c>
      <c r="C310" s="17"/>
      <c r="D310" s="27">
        <v>1139277.18</v>
      </c>
      <c r="E310" s="27"/>
      <c r="F310" s="27"/>
      <c r="G310" s="27">
        <v>0</v>
      </c>
      <c r="H310" s="27"/>
      <c r="I310" s="27"/>
      <c r="J310" s="27"/>
      <c r="K310" s="27">
        <v>0</v>
      </c>
      <c r="L310" s="27"/>
      <c r="M310" s="27"/>
      <c r="N310" s="27"/>
      <c r="O310" s="27"/>
      <c r="P310" s="27"/>
      <c r="Q310" s="27">
        <v>0</v>
      </c>
      <c r="R310" s="27"/>
      <c r="S310" s="27"/>
      <c r="T310" s="27"/>
      <c r="U310" s="27"/>
      <c r="V310" s="27"/>
      <c r="W310" s="27">
        <v>0</v>
      </c>
      <c r="X310" s="27"/>
      <c r="Y310" s="27"/>
      <c r="Z310" s="27"/>
      <c r="AA310" s="27"/>
      <c r="AB310" s="27">
        <v>0</v>
      </c>
      <c r="AC310" s="27"/>
      <c r="AD310" s="27"/>
      <c r="AE310" s="27"/>
      <c r="AF310" s="27"/>
      <c r="AG310" s="27"/>
      <c r="AH310" s="27"/>
      <c r="AI310" s="27">
        <v>0</v>
      </c>
      <c r="AJ310" s="27"/>
      <c r="AK310" s="27"/>
      <c r="AL310" s="27"/>
      <c r="AM310" s="27">
        <f t="shared" si="16"/>
        <v>1139277.18</v>
      </c>
      <c r="AN310" s="27"/>
      <c r="AO310" s="27"/>
      <c r="AP310" s="27"/>
      <c r="AQ310" s="27"/>
    </row>
    <row r="311" spans="2:43" ht="15.75" x14ac:dyDescent="0.25">
      <c r="B311" s="17" t="s">
        <v>229</v>
      </c>
      <c r="C311" s="17"/>
      <c r="D311" s="27">
        <v>0</v>
      </c>
      <c r="E311" s="27"/>
      <c r="F311" s="27"/>
      <c r="G311" s="27">
        <v>0</v>
      </c>
      <c r="H311" s="27"/>
      <c r="I311" s="27"/>
      <c r="J311" s="27"/>
      <c r="K311" s="27">
        <v>0</v>
      </c>
      <c r="L311" s="27"/>
      <c r="M311" s="27"/>
      <c r="N311" s="27"/>
      <c r="O311" s="27"/>
      <c r="P311" s="27"/>
      <c r="Q311" s="27">
        <v>0</v>
      </c>
      <c r="R311" s="27"/>
      <c r="S311" s="27"/>
      <c r="T311" s="27"/>
      <c r="U311" s="27"/>
      <c r="V311" s="27"/>
      <c r="W311" s="27">
        <v>0</v>
      </c>
      <c r="X311" s="27"/>
      <c r="Y311" s="27"/>
      <c r="Z311" s="27"/>
      <c r="AA311" s="27"/>
      <c r="AB311" s="27">
        <v>0</v>
      </c>
      <c r="AC311" s="27"/>
      <c r="AD311" s="27"/>
      <c r="AE311" s="27"/>
      <c r="AF311" s="27"/>
      <c r="AG311" s="27"/>
      <c r="AH311" s="27"/>
      <c r="AI311" s="27">
        <v>0</v>
      </c>
      <c r="AJ311" s="27"/>
      <c r="AK311" s="27"/>
      <c r="AL311" s="27"/>
      <c r="AM311" s="27">
        <f t="shared" si="16"/>
        <v>0</v>
      </c>
      <c r="AN311" s="27"/>
      <c r="AO311" s="27"/>
      <c r="AP311" s="27"/>
      <c r="AQ311" s="27"/>
    </row>
    <row r="312" spans="2:43" ht="15.75" x14ac:dyDescent="0.25">
      <c r="B312" s="17" t="s">
        <v>230</v>
      </c>
      <c r="C312" s="17"/>
      <c r="D312" s="27">
        <v>20290341.010000002</v>
      </c>
      <c r="E312" s="27"/>
      <c r="F312" s="27"/>
      <c r="G312" s="27">
        <v>23477461.100000001</v>
      </c>
      <c r="H312" s="27"/>
      <c r="I312" s="27"/>
      <c r="J312" s="27"/>
      <c r="K312" s="27">
        <v>24807323.100000001</v>
      </c>
      <c r="L312" s="27"/>
      <c r="M312" s="27"/>
      <c r="N312" s="27"/>
      <c r="O312" s="27"/>
      <c r="P312" s="27"/>
      <c r="Q312" s="27">
        <v>26789341.100000001</v>
      </c>
      <c r="R312" s="27"/>
      <c r="S312" s="27"/>
      <c r="T312" s="27"/>
      <c r="U312" s="27"/>
      <c r="V312" s="27"/>
      <c r="W312" s="27">
        <v>26020540.199999999</v>
      </c>
      <c r="X312" s="27"/>
      <c r="Y312" s="27"/>
      <c r="Z312" s="27"/>
      <c r="AA312" s="27"/>
      <c r="AB312" s="27">
        <v>26020540.199999999</v>
      </c>
      <c r="AC312" s="27"/>
      <c r="AD312" s="27"/>
      <c r="AE312" s="27"/>
      <c r="AF312" s="27"/>
      <c r="AG312" s="27"/>
      <c r="AH312" s="27"/>
      <c r="AI312" s="27">
        <v>26020540.199999999</v>
      </c>
      <c r="AJ312" s="27"/>
      <c r="AK312" s="27"/>
      <c r="AL312" s="27"/>
      <c r="AM312" s="27">
        <f t="shared" si="16"/>
        <v>173426086.91</v>
      </c>
      <c r="AN312" s="27"/>
      <c r="AO312" s="27"/>
      <c r="AP312" s="27"/>
      <c r="AQ312" s="27"/>
    </row>
    <row r="313" spans="2:43" ht="15.75" x14ac:dyDescent="0.25">
      <c r="B313" s="17" t="s">
        <v>231</v>
      </c>
      <c r="C313" s="17"/>
      <c r="D313" s="27">
        <v>0</v>
      </c>
      <c r="E313" s="27"/>
      <c r="F313" s="27"/>
      <c r="G313" s="27">
        <v>0</v>
      </c>
      <c r="H313" s="27"/>
      <c r="I313" s="27"/>
      <c r="J313" s="27"/>
      <c r="K313" s="27">
        <v>0</v>
      </c>
      <c r="L313" s="27"/>
      <c r="M313" s="27"/>
      <c r="N313" s="27"/>
      <c r="O313" s="27"/>
      <c r="P313" s="27"/>
      <c r="Q313" s="27">
        <v>0</v>
      </c>
      <c r="R313" s="27"/>
      <c r="S313" s="27"/>
      <c r="T313" s="27"/>
      <c r="U313" s="27"/>
      <c r="V313" s="27"/>
      <c r="W313" s="27">
        <v>0</v>
      </c>
      <c r="X313" s="27"/>
      <c r="Y313" s="27"/>
      <c r="Z313" s="27"/>
      <c r="AA313" s="27"/>
      <c r="AB313" s="27">
        <v>0</v>
      </c>
      <c r="AC313" s="27"/>
      <c r="AD313" s="27"/>
      <c r="AE313" s="27"/>
      <c r="AF313" s="27"/>
      <c r="AG313" s="27"/>
      <c r="AH313" s="27"/>
      <c r="AI313" s="27">
        <v>0</v>
      </c>
      <c r="AJ313" s="27"/>
      <c r="AK313" s="27"/>
      <c r="AL313" s="27"/>
      <c r="AM313" s="27">
        <f t="shared" si="16"/>
        <v>0</v>
      </c>
      <c r="AN313" s="27"/>
      <c r="AO313" s="27"/>
      <c r="AP313" s="27"/>
      <c r="AQ313" s="27"/>
    </row>
    <row r="314" spans="2:43" ht="15.75" x14ac:dyDescent="0.25">
      <c r="B314" s="17" t="s">
        <v>232</v>
      </c>
      <c r="C314" s="17"/>
      <c r="D314" s="27">
        <v>0</v>
      </c>
      <c r="E314" s="27"/>
      <c r="F314" s="27"/>
      <c r="G314" s="27">
        <v>0</v>
      </c>
      <c r="H314" s="27"/>
      <c r="I314" s="27"/>
      <c r="J314" s="27"/>
      <c r="K314" s="27">
        <v>0</v>
      </c>
      <c r="L314" s="27"/>
      <c r="M314" s="27"/>
      <c r="N314" s="27"/>
      <c r="O314" s="27"/>
      <c r="P314" s="27"/>
      <c r="Q314" s="27">
        <v>0</v>
      </c>
      <c r="R314" s="27"/>
      <c r="S314" s="27"/>
      <c r="T314" s="27"/>
      <c r="U314" s="27"/>
      <c r="V314" s="27"/>
      <c r="W314" s="27">
        <v>0</v>
      </c>
      <c r="X314" s="27"/>
      <c r="Y314" s="27"/>
      <c r="Z314" s="27"/>
      <c r="AA314" s="27"/>
      <c r="AB314" s="27">
        <v>0</v>
      </c>
      <c r="AC314" s="27"/>
      <c r="AD314" s="27"/>
      <c r="AE314" s="27"/>
      <c r="AF314" s="27"/>
      <c r="AG314" s="27"/>
      <c r="AH314" s="27"/>
      <c r="AI314" s="27">
        <v>0</v>
      </c>
      <c r="AJ314" s="27"/>
      <c r="AK314" s="27"/>
      <c r="AL314" s="27"/>
      <c r="AM314" s="27">
        <f t="shared" si="16"/>
        <v>0</v>
      </c>
      <c r="AN314" s="27"/>
      <c r="AO314" s="27"/>
      <c r="AP314" s="27"/>
      <c r="AQ314" s="27"/>
    </row>
    <row r="315" spans="2:43" ht="15.75" x14ac:dyDescent="0.25">
      <c r="B315" s="17" t="s">
        <v>233</v>
      </c>
      <c r="C315" s="17"/>
      <c r="D315" s="27">
        <v>20290341.010000002</v>
      </c>
      <c r="E315" s="27"/>
      <c r="F315" s="27"/>
      <c r="G315" s="27">
        <v>23477461.100000001</v>
      </c>
      <c r="H315" s="27"/>
      <c r="I315" s="27"/>
      <c r="J315" s="27"/>
      <c r="K315" s="27">
        <v>24807323.100000001</v>
      </c>
      <c r="L315" s="27"/>
      <c r="M315" s="27"/>
      <c r="N315" s="27"/>
      <c r="O315" s="27"/>
      <c r="P315" s="27"/>
      <c r="Q315" s="27">
        <f>Q312</f>
        <v>26789341.100000001</v>
      </c>
      <c r="R315" s="27"/>
      <c r="S315" s="27"/>
      <c r="T315" s="27"/>
      <c r="U315" s="27"/>
      <c r="V315" s="27"/>
      <c r="W315" s="27">
        <f>W312</f>
        <v>26020540.199999999</v>
      </c>
      <c r="X315" s="27"/>
      <c r="Y315" s="27"/>
      <c r="Z315" s="27"/>
      <c r="AA315" s="27"/>
      <c r="AB315" s="27">
        <f>AB312</f>
        <v>26020540.199999999</v>
      </c>
      <c r="AC315" s="27"/>
      <c r="AD315" s="27"/>
      <c r="AE315" s="27"/>
      <c r="AF315" s="27"/>
      <c r="AG315" s="27"/>
      <c r="AH315" s="27"/>
      <c r="AI315" s="27">
        <f>AI312</f>
        <v>26020540.199999999</v>
      </c>
      <c r="AJ315" s="27"/>
      <c r="AK315" s="27"/>
      <c r="AL315" s="27"/>
      <c r="AM315" s="27">
        <f t="shared" si="16"/>
        <v>173426086.91</v>
      </c>
      <c r="AN315" s="27"/>
      <c r="AO315" s="27"/>
      <c r="AP315" s="27"/>
      <c r="AQ315" s="27"/>
    </row>
    <row r="316" spans="2:43" ht="15.75" x14ac:dyDescent="0.25">
      <c r="B316" s="17" t="s">
        <v>234</v>
      </c>
      <c r="C316" s="17"/>
      <c r="D316" s="27">
        <v>0</v>
      </c>
      <c r="E316" s="27"/>
      <c r="F316" s="27"/>
      <c r="G316" s="27">
        <v>0</v>
      </c>
      <c r="H316" s="27"/>
      <c r="I316" s="27"/>
      <c r="J316" s="27"/>
      <c r="K316" s="27">
        <v>0</v>
      </c>
      <c r="L316" s="27"/>
      <c r="M316" s="27"/>
      <c r="N316" s="27"/>
      <c r="O316" s="27"/>
      <c r="P316" s="27"/>
      <c r="Q316" s="27">
        <v>0</v>
      </c>
      <c r="R316" s="27"/>
      <c r="S316" s="27"/>
      <c r="T316" s="27"/>
      <c r="U316" s="27"/>
      <c r="V316" s="27"/>
      <c r="W316" s="27">
        <v>0</v>
      </c>
      <c r="X316" s="27"/>
      <c r="Y316" s="27"/>
      <c r="Z316" s="27"/>
      <c r="AA316" s="27"/>
      <c r="AB316" s="27">
        <v>0</v>
      </c>
      <c r="AC316" s="27"/>
      <c r="AD316" s="27"/>
      <c r="AE316" s="27"/>
      <c r="AF316" s="27"/>
      <c r="AG316" s="27"/>
      <c r="AH316" s="27"/>
      <c r="AI316" s="27">
        <v>0</v>
      </c>
      <c r="AJ316" s="27"/>
      <c r="AK316" s="27"/>
      <c r="AL316" s="27"/>
      <c r="AM316" s="27">
        <f t="shared" si="16"/>
        <v>0</v>
      </c>
      <c r="AN316" s="27"/>
      <c r="AO316" s="27"/>
      <c r="AP316" s="27"/>
      <c r="AQ316" s="27"/>
    </row>
    <row r="317" spans="2:43" ht="15.75" x14ac:dyDescent="0.25">
      <c r="B317" s="17" t="s">
        <v>235</v>
      </c>
      <c r="C317" s="17"/>
      <c r="D317" s="27">
        <v>0</v>
      </c>
      <c r="E317" s="27"/>
      <c r="F317" s="27"/>
      <c r="G317" s="27">
        <v>0</v>
      </c>
      <c r="H317" s="27"/>
      <c r="I317" s="27"/>
      <c r="J317" s="27"/>
      <c r="K317" s="27">
        <v>0</v>
      </c>
      <c r="L317" s="27"/>
      <c r="M317" s="27"/>
      <c r="N317" s="27"/>
      <c r="O317" s="27"/>
      <c r="P317" s="27"/>
      <c r="Q317" s="27">
        <v>0</v>
      </c>
      <c r="R317" s="27"/>
      <c r="S317" s="27"/>
      <c r="T317" s="27"/>
      <c r="U317" s="27"/>
      <c r="V317" s="27"/>
      <c r="W317" s="27">
        <v>0</v>
      </c>
      <c r="X317" s="27"/>
      <c r="Y317" s="27"/>
      <c r="Z317" s="27"/>
      <c r="AA317" s="27"/>
      <c r="AB317" s="27">
        <v>0</v>
      </c>
      <c r="AC317" s="27"/>
      <c r="AD317" s="27"/>
      <c r="AE317" s="27"/>
      <c r="AF317" s="27"/>
      <c r="AG317" s="27"/>
      <c r="AH317" s="27"/>
      <c r="AI317" s="27">
        <v>0</v>
      </c>
      <c r="AJ317" s="27"/>
      <c r="AK317" s="27"/>
      <c r="AL317" s="27"/>
      <c r="AM317" s="27">
        <f t="shared" si="16"/>
        <v>0</v>
      </c>
      <c r="AN317" s="27"/>
      <c r="AO317" s="27"/>
      <c r="AP317" s="27"/>
      <c r="AQ317" s="27"/>
    </row>
    <row r="318" spans="2:43" s="29" customFormat="1" ht="69" customHeight="1" x14ac:dyDescent="0.25">
      <c r="B318" s="24" t="s">
        <v>254</v>
      </c>
      <c r="C318" s="24"/>
      <c r="D318" s="25">
        <v>4090090.96</v>
      </c>
      <c r="E318" s="25"/>
      <c r="F318" s="25"/>
      <c r="G318" s="25">
        <v>4668804.46</v>
      </c>
      <c r="H318" s="25"/>
      <c r="I318" s="25"/>
      <c r="J318" s="25"/>
      <c r="K318" s="25">
        <v>4927751.83</v>
      </c>
      <c r="L318" s="25"/>
      <c r="M318" s="25"/>
      <c r="N318" s="25"/>
      <c r="O318" s="25"/>
      <c r="P318" s="25"/>
      <c r="Q318" s="25">
        <f>Q319+Q325-Q322</f>
        <v>4919976.37</v>
      </c>
      <c r="R318" s="25"/>
      <c r="S318" s="25"/>
      <c r="T318" s="25"/>
      <c r="U318" s="25"/>
      <c r="V318" s="25"/>
      <c r="W318" s="25">
        <f>W319+W325-W322</f>
        <v>4919886.2699999996</v>
      </c>
      <c r="X318" s="25"/>
      <c r="Y318" s="25"/>
      <c r="Z318" s="25"/>
      <c r="AA318" s="25"/>
      <c r="AB318" s="25">
        <f>AB319+AB325-AB322</f>
        <v>4919886.2699999996</v>
      </c>
      <c r="AC318" s="25"/>
      <c r="AD318" s="25"/>
      <c r="AE318" s="25"/>
      <c r="AF318" s="25"/>
      <c r="AG318" s="25"/>
      <c r="AH318" s="25"/>
      <c r="AI318" s="25">
        <f>AI319+AI325-AI322</f>
        <v>4919886.2699999996</v>
      </c>
      <c r="AJ318" s="25"/>
      <c r="AK318" s="25"/>
      <c r="AL318" s="25"/>
      <c r="AM318" s="25">
        <f>SUM(D318:AL318)</f>
        <v>33366282.43</v>
      </c>
      <c r="AN318" s="25"/>
      <c r="AO318" s="25"/>
      <c r="AP318" s="25"/>
      <c r="AQ318" s="25"/>
    </row>
    <row r="319" spans="2:43" ht="33" customHeight="1" x14ac:dyDescent="0.25">
      <c r="B319" s="17" t="s">
        <v>227</v>
      </c>
      <c r="C319" s="17"/>
      <c r="D319" s="27">
        <v>4090090.96</v>
      </c>
      <c r="E319" s="27"/>
      <c r="F319" s="27"/>
      <c r="G319" s="27">
        <v>4668804.46</v>
      </c>
      <c r="H319" s="27"/>
      <c r="I319" s="27"/>
      <c r="J319" s="27"/>
      <c r="K319" s="27">
        <v>4927751.83</v>
      </c>
      <c r="L319" s="27"/>
      <c r="M319" s="27"/>
      <c r="N319" s="27"/>
      <c r="O319" s="27"/>
      <c r="P319" s="27"/>
      <c r="Q319" s="30">
        <v>4919976.37</v>
      </c>
      <c r="R319" s="31"/>
      <c r="S319" s="31"/>
      <c r="T319" s="31"/>
      <c r="U319" s="31"/>
      <c r="V319" s="32"/>
      <c r="W319" s="30">
        <v>4919886.2699999996</v>
      </c>
      <c r="X319" s="31"/>
      <c r="Y319" s="31"/>
      <c r="Z319" s="31"/>
      <c r="AA319" s="32"/>
      <c r="AB319" s="30">
        <v>4919886.2699999996</v>
      </c>
      <c r="AC319" s="31"/>
      <c r="AD319" s="31"/>
      <c r="AE319" s="31"/>
      <c r="AF319" s="31"/>
      <c r="AG319" s="31"/>
      <c r="AH319" s="32"/>
      <c r="AI319" s="30">
        <v>4919886.2699999996</v>
      </c>
      <c r="AJ319" s="31"/>
      <c r="AK319" s="31"/>
      <c r="AL319" s="32"/>
      <c r="AM319" s="27">
        <f t="shared" ref="AM319:AM327" si="17">SUM(D319:AL319)</f>
        <v>33366282.43</v>
      </c>
      <c r="AN319" s="27"/>
      <c r="AO319" s="27"/>
      <c r="AP319" s="27"/>
      <c r="AQ319" s="27"/>
    </row>
    <row r="320" spans="2:43" ht="15.75" x14ac:dyDescent="0.25">
      <c r="B320" s="17" t="s">
        <v>228</v>
      </c>
      <c r="C320" s="17"/>
      <c r="D320" s="27">
        <v>114156.2</v>
      </c>
      <c r="E320" s="27"/>
      <c r="F320" s="27"/>
      <c r="G320" s="27">
        <v>0</v>
      </c>
      <c r="H320" s="27"/>
      <c r="I320" s="27"/>
      <c r="J320" s="27"/>
      <c r="K320" s="27">
        <v>0</v>
      </c>
      <c r="L320" s="27"/>
      <c r="M320" s="27"/>
      <c r="N320" s="27"/>
      <c r="O320" s="27"/>
      <c r="P320" s="27"/>
      <c r="Q320" s="27">
        <v>0</v>
      </c>
      <c r="R320" s="27"/>
      <c r="S320" s="27"/>
      <c r="T320" s="27"/>
      <c r="U320" s="27"/>
      <c r="V320" s="27"/>
      <c r="W320" s="27">
        <v>0</v>
      </c>
      <c r="X320" s="27"/>
      <c r="Y320" s="27"/>
      <c r="Z320" s="27"/>
      <c r="AA320" s="27"/>
      <c r="AB320" s="27">
        <v>0</v>
      </c>
      <c r="AC320" s="27"/>
      <c r="AD320" s="27"/>
      <c r="AE320" s="27"/>
      <c r="AF320" s="27"/>
      <c r="AG320" s="27"/>
      <c r="AH320" s="27"/>
      <c r="AI320" s="27">
        <v>0</v>
      </c>
      <c r="AJ320" s="27"/>
      <c r="AK320" s="27"/>
      <c r="AL320" s="27"/>
      <c r="AM320" s="27">
        <f t="shared" si="17"/>
        <v>114156.2</v>
      </c>
      <c r="AN320" s="27"/>
      <c r="AO320" s="27"/>
      <c r="AP320" s="27"/>
      <c r="AQ320" s="27"/>
    </row>
    <row r="321" spans="2:43" ht="15.75" x14ac:dyDescent="0.25">
      <c r="B321" s="17" t="s">
        <v>229</v>
      </c>
      <c r="C321" s="17"/>
      <c r="D321" s="27">
        <v>0</v>
      </c>
      <c r="E321" s="27"/>
      <c r="F321" s="27"/>
      <c r="G321" s="27">
        <v>0</v>
      </c>
      <c r="H321" s="27"/>
      <c r="I321" s="27"/>
      <c r="J321" s="27"/>
      <c r="K321" s="27">
        <v>0</v>
      </c>
      <c r="L321" s="27"/>
      <c r="M321" s="27"/>
      <c r="N321" s="27"/>
      <c r="O321" s="27"/>
      <c r="P321" s="27"/>
      <c r="Q321" s="27">
        <v>0</v>
      </c>
      <c r="R321" s="27"/>
      <c r="S321" s="27"/>
      <c r="T321" s="27"/>
      <c r="U321" s="27"/>
      <c r="V321" s="27"/>
      <c r="W321" s="27">
        <v>0</v>
      </c>
      <c r="X321" s="27"/>
      <c r="Y321" s="27"/>
      <c r="Z321" s="27"/>
      <c r="AA321" s="27"/>
      <c r="AB321" s="27">
        <v>0</v>
      </c>
      <c r="AC321" s="27"/>
      <c r="AD321" s="27"/>
      <c r="AE321" s="27"/>
      <c r="AF321" s="27"/>
      <c r="AG321" s="27"/>
      <c r="AH321" s="27"/>
      <c r="AI321" s="27">
        <v>0</v>
      </c>
      <c r="AJ321" s="27"/>
      <c r="AK321" s="27"/>
      <c r="AL321" s="27"/>
      <c r="AM321" s="27">
        <f t="shared" si="17"/>
        <v>0</v>
      </c>
      <c r="AN321" s="27"/>
      <c r="AO321" s="27"/>
      <c r="AP321" s="27"/>
      <c r="AQ321" s="27"/>
    </row>
    <row r="322" spans="2:43" ht="15.75" x14ac:dyDescent="0.25">
      <c r="B322" s="17" t="s">
        <v>230</v>
      </c>
      <c r="C322" s="17"/>
      <c r="D322" s="27">
        <v>0</v>
      </c>
      <c r="E322" s="27"/>
      <c r="F322" s="27"/>
      <c r="G322" s="27">
        <v>0</v>
      </c>
      <c r="H322" s="27"/>
      <c r="I322" s="27"/>
      <c r="J322" s="27"/>
      <c r="K322" s="27">
        <v>0</v>
      </c>
      <c r="L322" s="27"/>
      <c r="M322" s="27"/>
      <c r="N322" s="27"/>
      <c r="O322" s="27"/>
      <c r="P322" s="27"/>
      <c r="Q322" s="27">
        <v>0</v>
      </c>
      <c r="R322" s="27"/>
      <c r="S322" s="27"/>
      <c r="T322" s="27"/>
      <c r="U322" s="27"/>
      <c r="V322" s="27"/>
      <c r="W322" s="27">
        <v>0</v>
      </c>
      <c r="X322" s="27"/>
      <c r="Y322" s="27"/>
      <c r="Z322" s="27"/>
      <c r="AA322" s="27"/>
      <c r="AB322" s="27">
        <v>0</v>
      </c>
      <c r="AC322" s="27"/>
      <c r="AD322" s="27"/>
      <c r="AE322" s="27"/>
      <c r="AF322" s="27"/>
      <c r="AG322" s="27"/>
      <c r="AH322" s="27"/>
      <c r="AI322" s="27">
        <v>0</v>
      </c>
      <c r="AJ322" s="27"/>
      <c r="AK322" s="27"/>
      <c r="AL322" s="27"/>
      <c r="AM322" s="27">
        <f t="shared" si="17"/>
        <v>0</v>
      </c>
      <c r="AN322" s="27"/>
      <c r="AO322" s="27"/>
      <c r="AP322" s="27"/>
      <c r="AQ322" s="27"/>
    </row>
    <row r="323" spans="2:43" ht="15.75" x14ac:dyDescent="0.25">
      <c r="B323" s="17" t="s">
        <v>231</v>
      </c>
      <c r="C323" s="17"/>
      <c r="D323" s="27">
        <v>0</v>
      </c>
      <c r="E323" s="27"/>
      <c r="F323" s="27"/>
      <c r="G323" s="27">
        <v>0</v>
      </c>
      <c r="H323" s="27"/>
      <c r="I323" s="27"/>
      <c r="J323" s="27"/>
      <c r="K323" s="27">
        <v>0</v>
      </c>
      <c r="L323" s="27"/>
      <c r="M323" s="27"/>
      <c r="N323" s="27"/>
      <c r="O323" s="27"/>
      <c r="P323" s="27"/>
      <c r="Q323" s="27">
        <v>0</v>
      </c>
      <c r="R323" s="27"/>
      <c r="S323" s="27"/>
      <c r="T323" s="27"/>
      <c r="U323" s="27"/>
      <c r="V323" s="27"/>
      <c r="W323" s="27">
        <v>0</v>
      </c>
      <c r="X323" s="27"/>
      <c r="Y323" s="27"/>
      <c r="Z323" s="27"/>
      <c r="AA323" s="27"/>
      <c r="AB323" s="27">
        <v>0</v>
      </c>
      <c r="AC323" s="27"/>
      <c r="AD323" s="27"/>
      <c r="AE323" s="27"/>
      <c r="AF323" s="27"/>
      <c r="AG323" s="27"/>
      <c r="AH323" s="27"/>
      <c r="AI323" s="27">
        <v>0</v>
      </c>
      <c r="AJ323" s="27"/>
      <c r="AK323" s="27"/>
      <c r="AL323" s="27"/>
      <c r="AM323" s="27">
        <f t="shared" si="17"/>
        <v>0</v>
      </c>
      <c r="AN323" s="27"/>
      <c r="AO323" s="27"/>
      <c r="AP323" s="27"/>
      <c r="AQ323" s="27"/>
    </row>
    <row r="324" spans="2:43" ht="15.75" x14ac:dyDescent="0.25">
      <c r="B324" s="17" t="s">
        <v>232</v>
      </c>
      <c r="C324" s="17"/>
      <c r="D324" s="27">
        <v>0</v>
      </c>
      <c r="E324" s="27"/>
      <c r="F324" s="27"/>
      <c r="G324" s="27">
        <v>0</v>
      </c>
      <c r="H324" s="27"/>
      <c r="I324" s="27"/>
      <c r="J324" s="27"/>
      <c r="K324" s="27">
        <v>0</v>
      </c>
      <c r="L324" s="27"/>
      <c r="M324" s="27"/>
      <c r="N324" s="27"/>
      <c r="O324" s="27"/>
      <c r="P324" s="27"/>
      <c r="Q324" s="27">
        <v>0</v>
      </c>
      <c r="R324" s="27"/>
      <c r="S324" s="27"/>
      <c r="T324" s="27"/>
      <c r="U324" s="27"/>
      <c r="V324" s="27"/>
      <c r="W324" s="27">
        <v>0</v>
      </c>
      <c r="X324" s="27"/>
      <c r="Y324" s="27"/>
      <c r="Z324" s="27"/>
      <c r="AA324" s="27"/>
      <c r="AB324" s="27">
        <v>0</v>
      </c>
      <c r="AC324" s="27"/>
      <c r="AD324" s="27"/>
      <c r="AE324" s="27"/>
      <c r="AF324" s="27"/>
      <c r="AG324" s="27"/>
      <c r="AH324" s="27"/>
      <c r="AI324" s="27">
        <v>0</v>
      </c>
      <c r="AJ324" s="27"/>
      <c r="AK324" s="27"/>
      <c r="AL324" s="27"/>
      <c r="AM324" s="27">
        <f t="shared" si="17"/>
        <v>0</v>
      </c>
      <c r="AN324" s="27"/>
      <c r="AO324" s="27"/>
      <c r="AP324" s="27"/>
      <c r="AQ324" s="27"/>
    </row>
    <row r="325" spans="2:43" ht="15.75" x14ac:dyDescent="0.25">
      <c r="B325" s="17" t="s">
        <v>233</v>
      </c>
      <c r="C325" s="17"/>
      <c r="D325" s="27">
        <v>0</v>
      </c>
      <c r="E325" s="27"/>
      <c r="F325" s="27"/>
      <c r="G325" s="27">
        <v>0</v>
      </c>
      <c r="H325" s="27"/>
      <c r="I325" s="27"/>
      <c r="J325" s="27"/>
      <c r="K325" s="27">
        <v>0</v>
      </c>
      <c r="L325" s="27"/>
      <c r="M325" s="27"/>
      <c r="N325" s="27"/>
      <c r="O325" s="27"/>
      <c r="P325" s="27"/>
      <c r="Q325" s="27">
        <v>0</v>
      </c>
      <c r="R325" s="27"/>
      <c r="S325" s="27"/>
      <c r="T325" s="27"/>
      <c r="U325" s="27"/>
      <c r="V325" s="27"/>
      <c r="W325" s="27">
        <v>0</v>
      </c>
      <c r="X325" s="27"/>
      <c r="Y325" s="27"/>
      <c r="Z325" s="27"/>
      <c r="AA325" s="27"/>
      <c r="AB325" s="27">
        <v>0</v>
      </c>
      <c r="AC325" s="27"/>
      <c r="AD325" s="27"/>
      <c r="AE325" s="27"/>
      <c r="AF325" s="27"/>
      <c r="AG325" s="27"/>
      <c r="AH325" s="27"/>
      <c r="AI325" s="27">
        <v>0</v>
      </c>
      <c r="AJ325" s="27"/>
      <c r="AK325" s="27"/>
      <c r="AL325" s="27"/>
      <c r="AM325" s="27">
        <f t="shared" si="17"/>
        <v>0</v>
      </c>
      <c r="AN325" s="27"/>
      <c r="AO325" s="27"/>
      <c r="AP325" s="27"/>
      <c r="AQ325" s="27"/>
    </row>
    <row r="326" spans="2:43" ht="15.75" x14ac:dyDescent="0.25">
      <c r="B326" s="17" t="s">
        <v>234</v>
      </c>
      <c r="C326" s="17"/>
      <c r="D326" s="27">
        <v>0</v>
      </c>
      <c r="E326" s="27"/>
      <c r="F326" s="27"/>
      <c r="G326" s="27">
        <v>0</v>
      </c>
      <c r="H326" s="27"/>
      <c r="I326" s="27"/>
      <c r="J326" s="27"/>
      <c r="K326" s="27">
        <v>0</v>
      </c>
      <c r="L326" s="27"/>
      <c r="M326" s="27"/>
      <c r="N326" s="27"/>
      <c r="O326" s="27"/>
      <c r="P326" s="27"/>
      <c r="Q326" s="27">
        <v>0</v>
      </c>
      <c r="R326" s="27"/>
      <c r="S326" s="27"/>
      <c r="T326" s="27"/>
      <c r="U326" s="27"/>
      <c r="V326" s="27"/>
      <c r="W326" s="27">
        <v>0</v>
      </c>
      <c r="X326" s="27"/>
      <c r="Y326" s="27"/>
      <c r="Z326" s="27"/>
      <c r="AA326" s="27"/>
      <c r="AB326" s="27">
        <v>0</v>
      </c>
      <c r="AC326" s="27"/>
      <c r="AD326" s="27"/>
      <c r="AE326" s="27"/>
      <c r="AF326" s="27"/>
      <c r="AG326" s="27"/>
      <c r="AH326" s="27"/>
      <c r="AI326" s="27">
        <v>0</v>
      </c>
      <c r="AJ326" s="27"/>
      <c r="AK326" s="27"/>
      <c r="AL326" s="27"/>
      <c r="AM326" s="27">
        <f t="shared" si="17"/>
        <v>0</v>
      </c>
      <c r="AN326" s="27"/>
      <c r="AO326" s="27"/>
      <c r="AP326" s="27"/>
      <c r="AQ326" s="27"/>
    </row>
    <row r="327" spans="2:43" ht="15.75" x14ac:dyDescent="0.25">
      <c r="B327" s="17" t="s">
        <v>235</v>
      </c>
      <c r="C327" s="17"/>
      <c r="D327" s="27">
        <v>0</v>
      </c>
      <c r="E327" s="27"/>
      <c r="F327" s="27"/>
      <c r="G327" s="27">
        <v>0</v>
      </c>
      <c r="H327" s="27"/>
      <c r="I327" s="27"/>
      <c r="J327" s="27"/>
      <c r="K327" s="27">
        <v>0</v>
      </c>
      <c r="L327" s="27"/>
      <c r="M327" s="27"/>
      <c r="N327" s="27"/>
      <c r="O327" s="27"/>
      <c r="P327" s="27"/>
      <c r="Q327" s="27">
        <v>0</v>
      </c>
      <c r="R327" s="27"/>
      <c r="S327" s="27"/>
      <c r="T327" s="27"/>
      <c r="U327" s="27"/>
      <c r="V327" s="27"/>
      <c r="W327" s="27">
        <v>0</v>
      </c>
      <c r="X327" s="27"/>
      <c r="Y327" s="27"/>
      <c r="Z327" s="27"/>
      <c r="AA327" s="27"/>
      <c r="AB327" s="27">
        <v>0</v>
      </c>
      <c r="AC327" s="27"/>
      <c r="AD327" s="27"/>
      <c r="AE327" s="27"/>
      <c r="AF327" s="27"/>
      <c r="AG327" s="27"/>
      <c r="AH327" s="27"/>
      <c r="AI327" s="27">
        <v>0</v>
      </c>
      <c r="AJ327" s="27"/>
      <c r="AK327" s="27"/>
      <c r="AL327" s="27"/>
      <c r="AM327" s="27">
        <f t="shared" si="17"/>
        <v>0</v>
      </c>
      <c r="AN327" s="27"/>
      <c r="AO327" s="27"/>
      <c r="AP327" s="27"/>
      <c r="AQ327" s="27"/>
    </row>
    <row r="328" spans="2:43" s="29" customFormat="1" ht="70.5" customHeight="1" x14ac:dyDescent="0.25">
      <c r="B328" s="24" t="s">
        <v>255</v>
      </c>
      <c r="C328" s="24"/>
      <c r="D328" s="25">
        <v>331245.06</v>
      </c>
      <c r="E328" s="25"/>
      <c r="F328" s="25"/>
      <c r="G328" s="25">
        <v>397600.42</v>
      </c>
      <c r="H328" s="25"/>
      <c r="I328" s="25"/>
      <c r="J328" s="25"/>
      <c r="K328" s="25">
        <v>401935.12</v>
      </c>
      <c r="L328" s="25"/>
      <c r="M328" s="25"/>
      <c r="N328" s="25"/>
      <c r="O328" s="25"/>
      <c r="P328" s="25"/>
      <c r="Q328" s="25">
        <f>Q329+Q335-Q332</f>
        <v>404747.77</v>
      </c>
      <c r="R328" s="25"/>
      <c r="S328" s="25"/>
      <c r="T328" s="25"/>
      <c r="U328" s="25"/>
      <c r="V328" s="25"/>
      <c r="W328" s="25">
        <f>W329+W335-W332</f>
        <v>404747.77</v>
      </c>
      <c r="X328" s="25"/>
      <c r="Y328" s="25"/>
      <c r="Z328" s="25"/>
      <c r="AA328" s="25"/>
      <c r="AB328" s="25">
        <f>AB329+AB335-AB332</f>
        <v>404747.77</v>
      </c>
      <c r="AC328" s="25"/>
      <c r="AD328" s="25"/>
      <c r="AE328" s="25"/>
      <c r="AF328" s="25"/>
      <c r="AG328" s="25"/>
      <c r="AH328" s="25"/>
      <c r="AI328" s="25">
        <f>AI329+AI335-AI332</f>
        <v>404747.77</v>
      </c>
      <c r="AJ328" s="25"/>
      <c r="AK328" s="25"/>
      <c r="AL328" s="25"/>
      <c r="AM328" s="25">
        <f>SUM(D328:AL328)</f>
        <v>2749771.68</v>
      </c>
      <c r="AN328" s="25"/>
      <c r="AO328" s="25"/>
      <c r="AP328" s="25"/>
      <c r="AQ328" s="25"/>
    </row>
    <row r="329" spans="2:43" ht="34.5" customHeight="1" x14ac:dyDescent="0.25">
      <c r="B329" s="17" t="s">
        <v>227</v>
      </c>
      <c r="C329" s="17"/>
      <c r="D329" s="27">
        <v>331245.06</v>
      </c>
      <c r="E329" s="27"/>
      <c r="F329" s="27"/>
      <c r="G329" s="27">
        <v>397600.42</v>
      </c>
      <c r="H329" s="27"/>
      <c r="I329" s="27"/>
      <c r="J329" s="27"/>
      <c r="K329" s="27">
        <v>401935.12</v>
      </c>
      <c r="L329" s="27"/>
      <c r="M329" s="27"/>
      <c r="N329" s="27"/>
      <c r="O329" s="27"/>
      <c r="P329" s="27"/>
      <c r="Q329" s="27">
        <v>404747.77</v>
      </c>
      <c r="R329" s="27"/>
      <c r="S329" s="27"/>
      <c r="T329" s="27"/>
      <c r="U329" s="27"/>
      <c r="V329" s="27"/>
      <c r="W329" s="27">
        <v>404747.77</v>
      </c>
      <c r="X329" s="27"/>
      <c r="Y329" s="27"/>
      <c r="Z329" s="27"/>
      <c r="AA329" s="27"/>
      <c r="AB329" s="27">
        <v>404747.77</v>
      </c>
      <c r="AC329" s="27"/>
      <c r="AD329" s="27"/>
      <c r="AE329" s="27"/>
      <c r="AF329" s="27"/>
      <c r="AG329" s="27"/>
      <c r="AH329" s="27"/>
      <c r="AI329" s="27">
        <v>404747.77</v>
      </c>
      <c r="AJ329" s="27"/>
      <c r="AK329" s="27"/>
      <c r="AL329" s="27"/>
      <c r="AM329" s="27">
        <f t="shared" ref="AM329:AM337" si="18">SUM(D329:AL329)</f>
        <v>2749771.68</v>
      </c>
      <c r="AN329" s="27"/>
      <c r="AO329" s="27"/>
      <c r="AP329" s="27"/>
      <c r="AQ329" s="27"/>
    </row>
    <row r="330" spans="2:43" ht="15.75" x14ac:dyDescent="0.25">
      <c r="B330" s="17" t="s">
        <v>228</v>
      </c>
      <c r="C330" s="17"/>
      <c r="D330" s="27">
        <v>0</v>
      </c>
      <c r="E330" s="27"/>
      <c r="F330" s="27"/>
      <c r="G330" s="27">
        <v>0</v>
      </c>
      <c r="H330" s="27"/>
      <c r="I330" s="27"/>
      <c r="J330" s="27"/>
      <c r="K330" s="27">
        <v>0</v>
      </c>
      <c r="L330" s="27"/>
      <c r="M330" s="27"/>
      <c r="N330" s="27"/>
      <c r="O330" s="27"/>
      <c r="P330" s="27"/>
      <c r="Q330" s="27">
        <v>0</v>
      </c>
      <c r="R330" s="27"/>
      <c r="S330" s="27"/>
      <c r="T330" s="27"/>
      <c r="U330" s="27"/>
      <c r="V330" s="27"/>
      <c r="W330" s="27">
        <v>0</v>
      </c>
      <c r="X330" s="27"/>
      <c r="Y330" s="27"/>
      <c r="Z330" s="27"/>
      <c r="AA330" s="27"/>
      <c r="AB330" s="27">
        <v>0</v>
      </c>
      <c r="AC330" s="27"/>
      <c r="AD330" s="27"/>
      <c r="AE330" s="27"/>
      <c r="AF330" s="27"/>
      <c r="AG330" s="27"/>
      <c r="AH330" s="27"/>
      <c r="AI330" s="27">
        <v>0</v>
      </c>
      <c r="AJ330" s="27"/>
      <c r="AK330" s="27"/>
      <c r="AL330" s="27"/>
      <c r="AM330" s="27">
        <f t="shared" si="18"/>
        <v>0</v>
      </c>
      <c r="AN330" s="27"/>
      <c r="AO330" s="27"/>
      <c r="AP330" s="27"/>
      <c r="AQ330" s="27"/>
    </row>
    <row r="331" spans="2:43" ht="15.75" x14ac:dyDescent="0.25">
      <c r="B331" s="17" t="s">
        <v>229</v>
      </c>
      <c r="C331" s="17"/>
      <c r="D331" s="27">
        <v>0</v>
      </c>
      <c r="E331" s="27"/>
      <c r="F331" s="27"/>
      <c r="G331" s="27">
        <v>0</v>
      </c>
      <c r="H331" s="27"/>
      <c r="I331" s="27"/>
      <c r="J331" s="27"/>
      <c r="K331" s="27">
        <v>0</v>
      </c>
      <c r="L331" s="27"/>
      <c r="M331" s="27"/>
      <c r="N331" s="27"/>
      <c r="O331" s="27"/>
      <c r="P331" s="27"/>
      <c r="Q331" s="27">
        <v>0</v>
      </c>
      <c r="R331" s="27"/>
      <c r="S331" s="27"/>
      <c r="T331" s="27"/>
      <c r="U331" s="27"/>
      <c r="V331" s="27"/>
      <c r="W331" s="27">
        <v>0</v>
      </c>
      <c r="X331" s="27"/>
      <c r="Y331" s="27"/>
      <c r="Z331" s="27"/>
      <c r="AA331" s="27"/>
      <c r="AB331" s="27">
        <v>0</v>
      </c>
      <c r="AC331" s="27"/>
      <c r="AD331" s="27"/>
      <c r="AE331" s="27"/>
      <c r="AF331" s="27"/>
      <c r="AG331" s="27"/>
      <c r="AH331" s="27"/>
      <c r="AI331" s="27">
        <v>0</v>
      </c>
      <c r="AJ331" s="27"/>
      <c r="AK331" s="27"/>
      <c r="AL331" s="27"/>
      <c r="AM331" s="27">
        <f t="shared" si="18"/>
        <v>0</v>
      </c>
      <c r="AN331" s="27"/>
      <c r="AO331" s="27"/>
      <c r="AP331" s="27"/>
      <c r="AQ331" s="27"/>
    </row>
    <row r="332" spans="2:43" ht="15.75" x14ac:dyDescent="0.25">
      <c r="B332" s="17" t="s">
        <v>230</v>
      </c>
      <c r="C332" s="17"/>
      <c r="D332" s="27">
        <v>0</v>
      </c>
      <c r="E332" s="27"/>
      <c r="F332" s="27"/>
      <c r="G332" s="27">
        <v>0</v>
      </c>
      <c r="H332" s="27"/>
      <c r="I332" s="27"/>
      <c r="J332" s="27"/>
      <c r="K332" s="27">
        <v>0</v>
      </c>
      <c r="L332" s="27"/>
      <c r="M332" s="27"/>
      <c r="N332" s="27"/>
      <c r="O332" s="27"/>
      <c r="P332" s="27"/>
      <c r="Q332" s="27">
        <v>0</v>
      </c>
      <c r="R332" s="27"/>
      <c r="S332" s="27"/>
      <c r="T332" s="27"/>
      <c r="U332" s="27"/>
      <c r="V332" s="27"/>
      <c r="W332" s="27">
        <v>0</v>
      </c>
      <c r="X332" s="27"/>
      <c r="Y332" s="27"/>
      <c r="Z332" s="27"/>
      <c r="AA332" s="27"/>
      <c r="AB332" s="27">
        <v>0</v>
      </c>
      <c r="AC332" s="27"/>
      <c r="AD332" s="27"/>
      <c r="AE332" s="27"/>
      <c r="AF332" s="27"/>
      <c r="AG332" s="27"/>
      <c r="AH332" s="27"/>
      <c r="AI332" s="27">
        <v>0</v>
      </c>
      <c r="AJ332" s="27"/>
      <c r="AK332" s="27"/>
      <c r="AL332" s="27"/>
      <c r="AM332" s="27">
        <f t="shared" si="18"/>
        <v>0</v>
      </c>
      <c r="AN332" s="27"/>
      <c r="AO332" s="27"/>
      <c r="AP332" s="27"/>
      <c r="AQ332" s="27"/>
    </row>
    <row r="333" spans="2:43" ht="15.75" x14ac:dyDescent="0.25">
      <c r="B333" s="17" t="s">
        <v>231</v>
      </c>
      <c r="C333" s="17"/>
      <c r="D333" s="27">
        <v>0</v>
      </c>
      <c r="E333" s="27"/>
      <c r="F333" s="27"/>
      <c r="G333" s="27">
        <v>0</v>
      </c>
      <c r="H333" s="27"/>
      <c r="I333" s="27"/>
      <c r="J333" s="27"/>
      <c r="K333" s="27">
        <v>0</v>
      </c>
      <c r="L333" s="27"/>
      <c r="M333" s="27"/>
      <c r="N333" s="27"/>
      <c r="O333" s="27"/>
      <c r="P333" s="27"/>
      <c r="Q333" s="27">
        <v>0</v>
      </c>
      <c r="R333" s="27"/>
      <c r="S333" s="27"/>
      <c r="T333" s="27"/>
      <c r="U333" s="27"/>
      <c r="V333" s="27"/>
      <c r="W333" s="27">
        <v>0</v>
      </c>
      <c r="X333" s="27"/>
      <c r="Y333" s="27"/>
      <c r="Z333" s="27"/>
      <c r="AA333" s="27"/>
      <c r="AB333" s="27">
        <v>0</v>
      </c>
      <c r="AC333" s="27"/>
      <c r="AD333" s="27"/>
      <c r="AE333" s="27"/>
      <c r="AF333" s="27"/>
      <c r="AG333" s="27"/>
      <c r="AH333" s="27"/>
      <c r="AI333" s="27">
        <v>0</v>
      </c>
      <c r="AJ333" s="27"/>
      <c r="AK333" s="27"/>
      <c r="AL333" s="27"/>
      <c r="AM333" s="27">
        <f t="shared" si="18"/>
        <v>0</v>
      </c>
      <c r="AN333" s="27"/>
      <c r="AO333" s="27"/>
      <c r="AP333" s="27"/>
      <c r="AQ333" s="27"/>
    </row>
    <row r="334" spans="2:43" ht="15.75" x14ac:dyDescent="0.25">
      <c r="B334" s="17" t="s">
        <v>232</v>
      </c>
      <c r="C334" s="17"/>
      <c r="D334" s="27">
        <v>0</v>
      </c>
      <c r="E334" s="27"/>
      <c r="F334" s="27"/>
      <c r="G334" s="27">
        <v>0</v>
      </c>
      <c r="H334" s="27"/>
      <c r="I334" s="27"/>
      <c r="J334" s="27"/>
      <c r="K334" s="27">
        <v>0</v>
      </c>
      <c r="L334" s="27"/>
      <c r="M334" s="27"/>
      <c r="N334" s="27"/>
      <c r="O334" s="27"/>
      <c r="P334" s="27"/>
      <c r="Q334" s="27">
        <v>0</v>
      </c>
      <c r="R334" s="27"/>
      <c r="S334" s="27"/>
      <c r="T334" s="27"/>
      <c r="U334" s="27"/>
      <c r="V334" s="27"/>
      <c r="W334" s="27">
        <v>0</v>
      </c>
      <c r="X334" s="27"/>
      <c r="Y334" s="27"/>
      <c r="Z334" s="27"/>
      <c r="AA334" s="27"/>
      <c r="AB334" s="27">
        <v>0</v>
      </c>
      <c r="AC334" s="27"/>
      <c r="AD334" s="27"/>
      <c r="AE334" s="27"/>
      <c r="AF334" s="27"/>
      <c r="AG334" s="27"/>
      <c r="AH334" s="27"/>
      <c r="AI334" s="27">
        <v>0</v>
      </c>
      <c r="AJ334" s="27"/>
      <c r="AK334" s="27"/>
      <c r="AL334" s="27"/>
      <c r="AM334" s="27">
        <f t="shared" si="18"/>
        <v>0</v>
      </c>
      <c r="AN334" s="27"/>
      <c r="AO334" s="27"/>
      <c r="AP334" s="27"/>
      <c r="AQ334" s="27"/>
    </row>
    <row r="335" spans="2:43" ht="15.75" x14ac:dyDescent="0.25">
      <c r="B335" s="17" t="s">
        <v>233</v>
      </c>
      <c r="C335" s="17"/>
      <c r="D335" s="27">
        <v>0</v>
      </c>
      <c r="E335" s="27"/>
      <c r="F335" s="27"/>
      <c r="G335" s="27">
        <v>0</v>
      </c>
      <c r="H335" s="27"/>
      <c r="I335" s="27"/>
      <c r="J335" s="27"/>
      <c r="K335" s="27">
        <v>0</v>
      </c>
      <c r="L335" s="27"/>
      <c r="M335" s="27"/>
      <c r="N335" s="27"/>
      <c r="O335" s="27"/>
      <c r="P335" s="27"/>
      <c r="Q335" s="27">
        <v>0</v>
      </c>
      <c r="R335" s="27"/>
      <c r="S335" s="27"/>
      <c r="T335" s="27"/>
      <c r="U335" s="27"/>
      <c r="V335" s="27"/>
      <c r="W335" s="27">
        <v>0</v>
      </c>
      <c r="X335" s="27"/>
      <c r="Y335" s="27"/>
      <c r="Z335" s="27"/>
      <c r="AA335" s="27"/>
      <c r="AB335" s="27">
        <v>0</v>
      </c>
      <c r="AC335" s="27"/>
      <c r="AD335" s="27"/>
      <c r="AE335" s="27"/>
      <c r="AF335" s="27"/>
      <c r="AG335" s="27"/>
      <c r="AH335" s="27"/>
      <c r="AI335" s="27">
        <v>0</v>
      </c>
      <c r="AJ335" s="27"/>
      <c r="AK335" s="27"/>
      <c r="AL335" s="27"/>
      <c r="AM335" s="27">
        <f t="shared" si="18"/>
        <v>0</v>
      </c>
      <c r="AN335" s="27"/>
      <c r="AO335" s="27"/>
      <c r="AP335" s="27"/>
      <c r="AQ335" s="27"/>
    </row>
    <row r="336" spans="2:43" ht="15.75" x14ac:dyDescent="0.25">
      <c r="B336" s="17" t="s">
        <v>234</v>
      </c>
      <c r="C336" s="17"/>
      <c r="D336" s="27">
        <v>0</v>
      </c>
      <c r="E336" s="27"/>
      <c r="F336" s="27"/>
      <c r="G336" s="27">
        <v>0</v>
      </c>
      <c r="H336" s="27"/>
      <c r="I336" s="27"/>
      <c r="J336" s="27"/>
      <c r="K336" s="27">
        <v>0</v>
      </c>
      <c r="L336" s="27"/>
      <c r="M336" s="27"/>
      <c r="N336" s="27"/>
      <c r="O336" s="27"/>
      <c r="P336" s="27"/>
      <c r="Q336" s="27">
        <v>0</v>
      </c>
      <c r="R336" s="27"/>
      <c r="S336" s="27"/>
      <c r="T336" s="27"/>
      <c r="U336" s="27"/>
      <c r="V336" s="27"/>
      <c r="W336" s="27">
        <v>0</v>
      </c>
      <c r="X336" s="27"/>
      <c r="Y336" s="27"/>
      <c r="Z336" s="27"/>
      <c r="AA336" s="27"/>
      <c r="AB336" s="27">
        <v>0</v>
      </c>
      <c r="AC336" s="27"/>
      <c r="AD336" s="27"/>
      <c r="AE336" s="27"/>
      <c r="AF336" s="27"/>
      <c r="AG336" s="27"/>
      <c r="AH336" s="27"/>
      <c r="AI336" s="27">
        <v>0</v>
      </c>
      <c r="AJ336" s="27"/>
      <c r="AK336" s="27"/>
      <c r="AL336" s="27"/>
      <c r="AM336" s="27">
        <f t="shared" si="18"/>
        <v>0</v>
      </c>
      <c r="AN336" s="27"/>
      <c r="AO336" s="27"/>
      <c r="AP336" s="27"/>
      <c r="AQ336" s="27"/>
    </row>
    <row r="337" spans="2:43" ht="15.75" x14ac:dyDescent="0.25">
      <c r="B337" s="17" t="s">
        <v>235</v>
      </c>
      <c r="C337" s="17"/>
      <c r="D337" s="27">
        <v>0</v>
      </c>
      <c r="E337" s="27"/>
      <c r="F337" s="27"/>
      <c r="G337" s="27">
        <v>0</v>
      </c>
      <c r="H337" s="27"/>
      <c r="I337" s="27"/>
      <c r="J337" s="27"/>
      <c r="K337" s="27">
        <v>0</v>
      </c>
      <c r="L337" s="27"/>
      <c r="M337" s="27"/>
      <c r="N337" s="27"/>
      <c r="O337" s="27"/>
      <c r="P337" s="27"/>
      <c r="Q337" s="27">
        <v>0</v>
      </c>
      <c r="R337" s="27"/>
      <c r="S337" s="27"/>
      <c r="T337" s="27"/>
      <c r="U337" s="27"/>
      <c r="V337" s="27"/>
      <c r="W337" s="27">
        <v>0</v>
      </c>
      <c r="X337" s="27"/>
      <c r="Y337" s="27"/>
      <c r="Z337" s="27"/>
      <c r="AA337" s="27"/>
      <c r="AB337" s="27">
        <v>0</v>
      </c>
      <c r="AC337" s="27"/>
      <c r="AD337" s="27"/>
      <c r="AE337" s="27"/>
      <c r="AF337" s="27"/>
      <c r="AG337" s="27"/>
      <c r="AH337" s="27"/>
      <c r="AI337" s="27">
        <v>0</v>
      </c>
      <c r="AJ337" s="27"/>
      <c r="AK337" s="27"/>
      <c r="AL337" s="27"/>
      <c r="AM337" s="27">
        <f t="shared" si="18"/>
        <v>0</v>
      </c>
      <c r="AN337" s="27"/>
      <c r="AO337" s="27"/>
      <c r="AP337" s="27"/>
      <c r="AQ337" s="27"/>
    </row>
    <row r="338" spans="2:43" s="29" customFormat="1" ht="103.5" customHeight="1" x14ac:dyDescent="0.25">
      <c r="B338" s="24" t="s">
        <v>256</v>
      </c>
      <c r="C338" s="24"/>
      <c r="D338" s="25">
        <v>459896.4</v>
      </c>
      <c r="E338" s="25"/>
      <c r="F338" s="25"/>
      <c r="G338" s="25">
        <v>490694.84</v>
      </c>
      <c r="H338" s="25"/>
      <c r="I338" s="25"/>
      <c r="J338" s="25"/>
      <c r="K338" s="25">
        <v>537617.98</v>
      </c>
      <c r="L338" s="25"/>
      <c r="M338" s="25"/>
      <c r="N338" s="25"/>
      <c r="O338" s="25"/>
      <c r="P338" s="25"/>
      <c r="Q338" s="25">
        <f>Q339+Q345-Q342</f>
        <v>613110.19999999995</v>
      </c>
      <c r="R338" s="25"/>
      <c r="S338" s="25"/>
      <c r="T338" s="25"/>
      <c r="U338" s="25"/>
      <c r="V338" s="25"/>
      <c r="W338" s="25">
        <f>W339+W345-W342</f>
        <v>613109.4</v>
      </c>
      <c r="X338" s="25"/>
      <c r="Y338" s="25"/>
      <c r="Z338" s="25"/>
      <c r="AA338" s="25"/>
      <c r="AB338" s="25">
        <f>AB339+AB345-AB342</f>
        <v>613109.4</v>
      </c>
      <c r="AC338" s="25"/>
      <c r="AD338" s="25"/>
      <c r="AE338" s="25"/>
      <c r="AF338" s="25"/>
      <c r="AG338" s="25"/>
      <c r="AH338" s="25"/>
      <c r="AI338" s="25">
        <f>AI339+AI345-AI342</f>
        <v>613109.4</v>
      </c>
      <c r="AJ338" s="25"/>
      <c r="AK338" s="25"/>
      <c r="AL338" s="25"/>
      <c r="AM338" s="25">
        <f>SUM(D338:AL338)</f>
        <v>3940647.6199999996</v>
      </c>
      <c r="AN338" s="25"/>
      <c r="AO338" s="25"/>
      <c r="AP338" s="25"/>
      <c r="AQ338" s="25"/>
    </row>
    <row r="339" spans="2:43" ht="36" customHeight="1" x14ac:dyDescent="0.25">
      <c r="B339" s="17" t="s">
        <v>227</v>
      </c>
      <c r="C339" s="17"/>
      <c r="D339" s="27">
        <v>459896.4</v>
      </c>
      <c r="E339" s="27"/>
      <c r="F339" s="27"/>
      <c r="G339" s="27">
        <v>490694.84</v>
      </c>
      <c r="H339" s="27"/>
      <c r="I339" s="27"/>
      <c r="J339" s="27"/>
      <c r="K339" s="27">
        <v>537617.98</v>
      </c>
      <c r="L339" s="27"/>
      <c r="M339" s="27"/>
      <c r="N339" s="27"/>
      <c r="O339" s="27"/>
      <c r="P339" s="27"/>
      <c r="Q339" s="30">
        <v>613110.19999999995</v>
      </c>
      <c r="R339" s="31"/>
      <c r="S339" s="31"/>
      <c r="T339" s="31"/>
      <c r="U339" s="31"/>
      <c r="V339" s="32"/>
      <c r="W339" s="30">
        <v>613109.4</v>
      </c>
      <c r="X339" s="31"/>
      <c r="Y339" s="31"/>
      <c r="Z339" s="31"/>
      <c r="AA339" s="32"/>
      <c r="AB339" s="30">
        <v>613109.4</v>
      </c>
      <c r="AC339" s="31"/>
      <c r="AD339" s="31"/>
      <c r="AE339" s="31"/>
      <c r="AF339" s="31"/>
      <c r="AG339" s="31"/>
      <c r="AH339" s="32"/>
      <c r="AI339" s="30">
        <v>613109.4</v>
      </c>
      <c r="AJ339" s="31"/>
      <c r="AK339" s="31"/>
      <c r="AL339" s="32"/>
      <c r="AM339" s="27">
        <f>SUM(D339:AL339)</f>
        <v>3940647.6199999996</v>
      </c>
      <c r="AN339" s="27"/>
      <c r="AO339" s="27"/>
      <c r="AP339" s="27"/>
      <c r="AQ339" s="27"/>
    </row>
    <row r="340" spans="2:43" ht="15.75" x14ac:dyDescent="0.25">
      <c r="B340" s="17" t="s">
        <v>228</v>
      </c>
      <c r="C340" s="17"/>
      <c r="D340" s="27">
        <v>0</v>
      </c>
      <c r="E340" s="27"/>
      <c r="F340" s="27"/>
      <c r="G340" s="27">
        <v>0</v>
      </c>
      <c r="H340" s="27"/>
      <c r="I340" s="27"/>
      <c r="J340" s="27"/>
      <c r="K340" s="27">
        <v>0</v>
      </c>
      <c r="L340" s="27"/>
      <c r="M340" s="27"/>
      <c r="N340" s="27"/>
      <c r="O340" s="27"/>
      <c r="P340" s="27"/>
      <c r="Q340" s="27">
        <v>0</v>
      </c>
      <c r="R340" s="27"/>
      <c r="S340" s="27"/>
      <c r="T340" s="27"/>
      <c r="U340" s="27"/>
      <c r="V340" s="27"/>
      <c r="W340" s="27">
        <v>0</v>
      </c>
      <c r="X340" s="27"/>
      <c r="Y340" s="27"/>
      <c r="Z340" s="27"/>
      <c r="AA340" s="27"/>
      <c r="AB340" s="27">
        <v>0</v>
      </c>
      <c r="AC340" s="27"/>
      <c r="AD340" s="27"/>
      <c r="AE340" s="27"/>
      <c r="AF340" s="27"/>
      <c r="AG340" s="27"/>
      <c r="AH340" s="27"/>
      <c r="AI340" s="27">
        <v>0</v>
      </c>
      <c r="AJ340" s="27"/>
      <c r="AK340" s="27"/>
      <c r="AL340" s="27"/>
      <c r="AM340" s="27">
        <f t="shared" ref="AM340:AM347" si="19">SUM(D340:AL340)</f>
        <v>0</v>
      </c>
      <c r="AN340" s="27"/>
      <c r="AO340" s="27"/>
      <c r="AP340" s="27"/>
      <c r="AQ340" s="27"/>
    </row>
    <row r="341" spans="2:43" ht="15.75" x14ac:dyDescent="0.25">
      <c r="B341" s="17" t="s">
        <v>229</v>
      </c>
      <c r="C341" s="17"/>
      <c r="D341" s="27">
        <v>0</v>
      </c>
      <c r="E341" s="27"/>
      <c r="F341" s="27"/>
      <c r="G341" s="27">
        <v>0</v>
      </c>
      <c r="H341" s="27"/>
      <c r="I341" s="27"/>
      <c r="J341" s="27"/>
      <c r="K341" s="27">
        <v>0</v>
      </c>
      <c r="L341" s="27"/>
      <c r="M341" s="27"/>
      <c r="N341" s="27"/>
      <c r="O341" s="27"/>
      <c r="P341" s="27"/>
      <c r="Q341" s="27">
        <v>0</v>
      </c>
      <c r="R341" s="27"/>
      <c r="S341" s="27"/>
      <c r="T341" s="27"/>
      <c r="U341" s="27"/>
      <c r="V341" s="27"/>
      <c r="W341" s="27">
        <v>0</v>
      </c>
      <c r="X341" s="27"/>
      <c r="Y341" s="27"/>
      <c r="Z341" s="27"/>
      <c r="AA341" s="27"/>
      <c r="AB341" s="27">
        <v>0</v>
      </c>
      <c r="AC341" s="27"/>
      <c r="AD341" s="27"/>
      <c r="AE341" s="27"/>
      <c r="AF341" s="27"/>
      <c r="AG341" s="27"/>
      <c r="AH341" s="27"/>
      <c r="AI341" s="27">
        <v>0</v>
      </c>
      <c r="AJ341" s="27"/>
      <c r="AK341" s="27"/>
      <c r="AL341" s="27"/>
      <c r="AM341" s="27">
        <f t="shared" si="19"/>
        <v>0</v>
      </c>
      <c r="AN341" s="27"/>
      <c r="AO341" s="27"/>
      <c r="AP341" s="27"/>
      <c r="AQ341" s="27"/>
    </row>
    <row r="342" spans="2:43" ht="15.75" x14ac:dyDescent="0.25">
      <c r="B342" s="17" t="s">
        <v>230</v>
      </c>
      <c r="C342" s="17"/>
      <c r="D342" s="27">
        <v>0</v>
      </c>
      <c r="E342" s="27"/>
      <c r="F342" s="27"/>
      <c r="G342" s="27">
        <v>0</v>
      </c>
      <c r="H342" s="27"/>
      <c r="I342" s="27"/>
      <c r="J342" s="27"/>
      <c r="K342" s="27">
        <v>0</v>
      </c>
      <c r="L342" s="27"/>
      <c r="M342" s="27"/>
      <c r="N342" s="27"/>
      <c r="O342" s="27"/>
      <c r="P342" s="27"/>
      <c r="Q342" s="27">
        <v>0</v>
      </c>
      <c r="R342" s="27"/>
      <c r="S342" s="27"/>
      <c r="T342" s="27"/>
      <c r="U342" s="27"/>
      <c r="V342" s="27"/>
      <c r="W342" s="27">
        <v>0</v>
      </c>
      <c r="X342" s="27"/>
      <c r="Y342" s="27"/>
      <c r="Z342" s="27"/>
      <c r="AA342" s="27"/>
      <c r="AB342" s="27">
        <v>0</v>
      </c>
      <c r="AC342" s="27"/>
      <c r="AD342" s="27"/>
      <c r="AE342" s="27"/>
      <c r="AF342" s="27"/>
      <c r="AG342" s="27"/>
      <c r="AH342" s="27"/>
      <c r="AI342" s="27">
        <v>0</v>
      </c>
      <c r="AJ342" s="27"/>
      <c r="AK342" s="27"/>
      <c r="AL342" s="27"/>
      <c r="AM342" s="27">
        <f t="shared" si="19"/>
        <v>0</v>
      </c>
      <c r="AN342" s="27"/>
      <c r="AO342" s="27"/>
      <c r="AP342" s="27"/>
      <c r="AQ342" s="27"/>
    </row>
    <row r="343" spans="2:43" ht="15.75" x14ac:dyDescent="0.25">
      <c r="B343" s="17" t="s">
        <v>231</v>
      </c>
      <c r="C343" s="17"/>
      <c r="D343" s="27">
        <v>0</v>
      </c>
      <c r="E343" s="27"/>
      <c r="F343" s="27"/>
      <c r="G343" s="27">
        <v>0</v>
      </c>
      <c r="H343" s="27"/>
      <c r="I343" s="27"/>
      <c r="J343" s="27"/>
      <c r="K343" s="27">
        <v>0</v>
      </c>
      <c r="L343" s="27"/>
      <c r="M343" s="27"/>
      <c r="N343" s="27"/>
      <c r="O343" s="27"/>
      <c r="P343" s="27"/>
      <c r="Q343" s="27">
        <v>0</v>
      </c>
      <c r="R343" s="27"/>
      <c r="S343" s="27"/>
      <c r="T343" s="27"/>
      <c r="U343" s="27"/>
      <c r="V343" s="27"/>
      <c r="W343" s="27">
        <v>0</v>
      </c>
      <c r="X343" s="27"/>
      <c r="Y343" s="27"/>
      <c r="Z343" s="27"/>
      <c r="AA343" s="27"/>
      <c r="AB343" s="27">
        <v>0</v>
      </c>
      <c r="AC343" s="27"/>
      <c r="AD343" s="27"/>
      <c r="AE343" s="27"/>
      <c r="AF343" s="27"/>
      <c r="AG343" s="27"/>
      <c r="AH343" s="27"/>
      <c r="AI343" s="27">
        <v>0</v>
      </c>
      <c r="AJ343" s="27"/>
      <c r="AK343" s="27"/>
      <c r="AL343" s="27"/>
      <c r="AM343" s="27">
        <f t="shared" si="19"/>
        <v>0</v>
      </c>
      <c r="AN343" s="27"/>
      <c r="AO343" s="27"/>
      <c r="AP343" s="27"/>
      <c r="AQ343" s="27"/>
    </row>
    <row r="344" spans="2:43" ht="15.75" x14ac:dyDescent="0.25">
      <c r="B344" s="17" t="s">
        <v>232</v>
      </c>
      <c r="C344" s="17"/>
      <c r="D344" s="27">
        <v>0</v>
      </c>
      <c r="E344" s="27"/>
      <c r="F344" s="27"/>
      <c r="G344" s="27">
        <v>0</v>
      </c>
      <c r="H344" s="27"/>
      <c r="I344" s="27"/>
      <c r="J344" s="27"/>
      <c r="K344" s="27">
        <v>0</v>
      </c>
      <c r="L344" s="27"/>
      <c r="M344" s="27"/>
      <c r="N344" s="27"/>
      <c r="O344" s="27"/>
      <c r="P344" s="27"/>
      <c r="Q344" s="27">
        <v>0</v>
      </c>
      <c r="R344" s="27"/>
      <c r="S344" s="27"/>
      <c r="T344" s="27"/>
      <c r="U344" s="27"/>
      <c r="V344" s="27"/>
      <c r="W344" s="27">
        <v>0</v>
      </c>
      <c r="X344" s="27"/>
      <c r="Y344" s="27"/>
      <c r="Z344" s="27"/>
      <c r="AA344" s="27"/>
      <c r="AB344" s="27">
        <v>0</v>
      </c>
      <c r="AC344" s="27"/>
      <c r="AD344" s="27"/>
      <c r="AE344" s="27"/>
      <c r="AF344" s="27"/>
      <c r="AG344" s="27"/>
      <c r="AH344" s="27"/>
      <c r="AI344" s="27">
        <v>0</v>
      </c>
      <c r="AJ344" s="27"/>
      <c r="AK344" s="27"/>
      <c r="AL344" s="27"/>
      <c r="AM344" s="27">
        <f t="shared" si="19"/>
        <v>0</v>
      </c>
      <c r="AN344" s="27"/>
      <c r="AO344" s="27"/>
      <c r="AP344" s="27"/>
      <c r="AQ344" s="27"/>
    </row>
    <row r="345" spans="2:43" ht="15.75" x14ac:dyDescent="0.25">
      <c r="B345" s="17" t="s">
        <v>233</v>
      </c>
      <c r="C345" s="17"/>
      <c r="D345" s="27">
        <v>0</v>
      </c>
      <c r="E345" s="27"/>
      <c r="F345" s="27"/>
      <c r="G345" s="27">
        <v>0</v>
      </c>
      <c r="H345" s="27"/>
      <c r="I345" s="27"/>
      <c r="J345" s="27"/>
      <c r="K345" s="27">
        <v>0</v>
      </c>
      <c r="L345" s="27"/>
      <c r="M345" s="27"/>
      <c r="N345" s="27"/>
      <c r="O345" s="27"/>
      <c r="P345" s="27"/>
      <c r="Q345" s="27">
        <v>0</v>
      </c>
      <c r="R345" s="27"/>
      <c r="S345" s="27"/>
      <c r="T345" s="27"/>
      <c r="U345" s="27"/>
      <c r="V345" s="27"/>
      <c r="W345" s="27">
        <v>0</v>
      </c>
      <c r="X345" s="27"/>
      <c r="Y345" s="27"/>
      <c r="Z345" s="27"/>
      <c r="AA345" s="27"/>
      <c r="AB345" s="27">
        <v>0</v>
      </c>
      <c r="AC345" s="27"/>
      <c r="AD345" s="27"/>
      <c r="AE345" s="27"/>
      <c r="AF345" s="27"/>
      <c r="AG345" s="27"/>
      <c r="AH345" s="27"/>
      <c r="AI345" s="27">
        <v>0</v>
      </c>
      <c r="AJ345" s="27"/>
      <c r="AK345" s="27"/>
      <c r="AL345" s="27"/>
      <c r="AM345" s="27">
        <f t="shared" si="19"/>
        <v>0</v>
      </c>
      <c r="AN345" s="27"/>
      <c r="AO345" s="27"/>
      <c r="AP345" s="27"/>
      <c r="AQ345" s="27"/>
    </row>
    <row r="346" spans="2:43" ht="15.75" x14ac:dyDescent="0.25">
      <c r="B346" s="17" t="s">
        <v>234</v>
      </c>
      <c r="C346" s="17"/>
      <c r="D346" s="27">
        <v>0</v>
      </c>
      <c r="E346" s="27"/>
      <c r="F346" s="27"/>
      <c r="G346" s="27">
        <v>0</v>
      </c>
      <c r="H346" s="27"/>
      <c r="I346" s="27"/>
      <c r="J346" s="27"/>
      <c r="K346" s="27">
        <v>0</v>
      </c>
      <c r="L346" s="27"/>
      <c r="M346" s="27"/>
      <c r="N346" s="27"/>
      <c r="O346" s="27"/>
      <c r="P346" s="27"/>
      <c r="Q346" s="27">
        <v>0</v>
      </c>
      <c r="R346" s="27"/>
      <c r="S346" s="27"/>
      <c r="T346" s="27"/>
      <c r="U346" s="27"/>
      <c r="V346" s="27"/>
      <c r="W346" s="27">
        <v>0</v>
      </c>
      <c r="X346" s="27"/>
      <c r="Y346" s="27"/>
      <c r="Z346" s="27"/>
      <c r="AA346" s="27"/>
      <c r="AB346" s="27">
        <v>0</v>
      </c>
      <c r="AC346" s="27"/>
      <c r="AD346" s="27"/>
      <c r="AE346" s="27"/>
      <c r="AF346" s="27"/>
      <c r="AG346" s="27"/>
      <c r="AH346" s="27"/>
      <c r="AI346" s="27">
        <v>0</v>
      </c>
      <c r="AJ346" s="27"/>
      <c r="AK346" s="27"/>
      <c r="AL346" s="27"/>
      <c r="AM346" s="27">
        <f t="shared" si="19"/>
        <v>0</v>
      </c>
      <c r="AN346" s="27"/>
      <c r="AO346" s="27"/>
      <c r="AP346" s="27"/>
      <c r="AQ346" s="27"/>
    </row>
    <row r="347" spans="2:43" ht="15.75" x14ac:dyDescent="0.25">
      <c r="B347" s="17" t="s">
        <v>235</v>
      </c>
      <c r="C347" s="17"/>
      <c r="D347" s="27">
        <v>0</v>
      </c>
      <c r="E347" s="27"/>
      <c r="F347" s="27"/>
      <c r="G347" s="27">
        <v>0</v>
      </c>
      <c r="H347" s="27"/>
      <c r="I347" s="27"/>
      <c r="J347" s="27"/>
      <c r="K347" s="27">
        <v>0</v>
      </c>
      <c r="L347" s="27"/>
      <c r="M347" s="27"/>
      <c r="N347" s="27"/>
      <c r="O347" s="27"/>
      <c r="P347" s="27"/>
      <c r="Q347" s="27">
        <v>0</v>
      </c>
      <c r="R347" s="27"/>
      <c r="S347" s="27"/>
      <c r="T347" s="27"/>
      <c r="U347" s="27"/>
      <c r="V347" s="27"/>
      <c r="W347" s="27">
        <v>0</v>
      </c>
      <c r="X347" s="27"/>
      <c r="Y347" s="27"/>
      <c r="Z347" s="27"/>
      <c r="AA347" s="27"/>
      <c r="AB347" s="27">
        <v>0</v>
      </c>
      <c r="AC347" s="27"/>
      <c r="AD347" s="27"/>
      <c r="AE347" s="27"/>
      <c r="AF347" s="27"/>
      <c r="AG347" s="27"/>
      <c r="AH347" s="27"/>
      <c r="AI347" s="27">
        <v>0</v>
      </c>
      <c r="AJ347" s="27"/>
      <c r="AK347" s="27"/>
      <c r="AL347" s="27"/>
      <c r="AM347" s="27">
        <f t="shared" si="19"/>
        <v>0</v>
      </c>
      <c r="AN347" s="27"/>
      <c r="AO347" s="27"/>
      <c r="AP347" s="27"/>
      <c r="AQ347" s="27"/>
    </row>
    <row r="348" spans="2:43" s="29" customFormat="1" ht="54" customHeight="1" x14ac:dyDescent="0.25">
      <c r="B348" s="24" t="s">
        <v>257</v>
      </c>
      <c r="C348" s="24"/>
      <c r="D348" s="25">
        <v>209211.3</v>
      </c>
      <c r="E348" s="25"/>
      <c r="F348" s="25"/>
      <c r="G348" s="25">
        <v>211119.3</v>
      </c>
      <c r="H348" s="25"/>
      <c r="I348" s="25"/>
      <c r="J348" s="25"/>
      <c r="K348" s="25">
        <v>227406.9</v>
      </c>
      <c r="L348" s="25"/>
      <c r="M348" s="25"/>
      <c r="N348" s="25"/>
      <c r="O348" s="25"/>
      <c r="P348" s="25"/>
      <c r="Q348" s="25">
        <f>Q349+Q355-Q352</f>
        <v>212806.9</v>
      </c>
      <c r="R348" s="25"/>
      <c r="S348" s="25"/>
      <c r="T348" s="25"/>
      <c r="U348" s="25"/>
      <c r="V348" s="25"/>
      <c r="W348" s="25">
        <f>W349+W355-W352</f>
        <v>212806.9</v>
      </c>
      <c r="X348" s="25"/>
      <c r="Y348" s="25"/>
      <c r="Z348" s="25"/>
      <c r="AA348" s="25"/>
      <c r="AB348" s="25">
        <f>AB349+AB355-AB352</f>
        <v>212806.9</v>
      </c>
      <c r="AC348" s="25"/>
      <c r="AD348" s="25"/>
      <c r="AE348" s="25"/>
      <c r="AF348" s="25"/>
      <c r="AG348" s="25"/>
      <c r="AH348" s="25"/>
      <c r="AI348" s="25">
        <f>AI349+AI355-AI352</f>
        <v>212806.9</v>
      </c>
      <c r="AJ348" s="25"/>
      <c r="AK348" s="25"/>
      <c r="AL348" s="25"/>
      <c r="AM348" s="25">
        <f>SUM(D348:AL348)</f>
        <v>1498965.0999999999</v>
      </c>
      <c r="AN348" s="25"/>
      <c r="AO348" s="25"/>
      <c r="AP348" s="25"/>
      <c r="AQ348" s="25"/>
    </row>
    <row r="349" spans="2:43" ht="39" customHeight="1" x14ac:dyDescent="0.25">
      <c r="B349" s="17" t="s">
        <v>227</v>
      </c>
      <c r="C349" s="17"/>
      <c r="D349" s="27">
        <v>209211.3</v>
      </c>
      <c r="E349" s="27"/>
      <c r="F349" s="27"/>
      <c r="G349" s="27">
        <v>211119.3</v>
      </c>
      <c r="H349" s="27"/>
      <c r="I349" s="27"/>
      <c r="J349" s="27"/>
      <c r="K349" s="27">
        <v>227406.9</v>
      </c>
      <c r="L349" s="27"/>
      <c r="M349" s="27"/>
      <c r="N349" s="27"/>
      <c r="O349" s="27"/>
      <c r="P349" s="27"/>
      <c r="Q349" s="27">
        <v>212806.9</v>
      </c>
      <c r="R349" s="27"/>
      <c r="S349" s="27"/>
      <c r="T349" s="27"/>
      <c r="U349" s="27"/>
      <c r="V349" s="27"/>
      <c r="W349" s="27">
        <v>212806.9</v>
      </c>
      <c r="X349" s="27"/>
      <c r="Y349" s="27"/>
      <c r="Z349" s="27"/>
      <c r="AA349" s="27"/>
      <c r="AB349" s="27">
        <v>212806.9</v>
      </c>
      <c r="AC349" s="27"/>
      <c r="AD349" s="27"/>
      <c r="AE349" s="27"/>
      <c r="AF349" s="27"/>
      <c r="AG349" s="27"/>
      <c r="AH349" s="27"/>
      <c r="AI349" s="27">
        <v>212806.9</v>
      </c>
      <c r="AJ349" s="27"/>
      <c r="AK349" s="27"/>
      <c r="AL349" s="27"/>
      <c r="AM349" s="27">
        <f t="shared" ref="AM349:AM357" si="20">SUM(D349:AL349)</f>
        <v>1498965.0999999999</v>
      </c>
      <c r="AN349" s="27"/>
      <c r="AO349" s="27"/>
      <c r="AP349" s="27"/>
      <c r="AQ349" s="27"/>
    </row>
    <row r="350" spans="2:43" ht="15.75" x14ac:dyDescent="0.25">
      <c r="B350" s="17" t="s">
        <v>228</v>
      </c>
      <c r="C350" s="17"/>
      <c r="D350" s="27">
        <v>0</v>
      </c>
      <c r="E350" s="27"/>
      <c r="F350" s="27"/>
      <c r="G350" s="27">
        <v>0</v>
      </c>
      <c r="H350" s="27"/>
      <c r="I350" s="27"/>
      <c r="J350" s="27"/>
      <c r="K350" s="27">
        <v>0</v>
      </c>
      <c r="L350" s="27"/>
      <c r="M350" s="27"/>
      <c r="N350" s="27"/>
      <c r="O350" s="27"/>
      <c r="P350" s="27"/>
      <c r="Q350" s="27">
        <v>0</v>
      </c>
      <c r="R350" s="27"/>
      <c r="S350" s="27"/>
      <c r="T350" s="27"/>
      <c r="U350" s="27"/>
      <c r="V350" s="27"/>
      <c r="W350" s="27">
        <v>0</v>
      </c>
      <c r="X350" s="27"/>
      <c r="Y350" s="27"/>
      <c r="Z350" s="27"/>
      <c r="AA350" s="27"/>
      <c r="AB350" s="27">
        <v>0</v>
      </c>
      <c r="AC350" s="27"/>
      <c r="AD350" s="27"/>
      <c r="AE350" s="27"/>
      <c r="AF350" s="27"/>
      <c r="AG350" s="27"/>
      <c r="AH350" s="27"/>
      <c r="AI350" s="27">
        <v>0</v>
      </c>
      <c r="AJ350" s="27"/>
      <c r="AK350" s="27"/>
      <c r="AL350" s="27"/>
      <c r="AM350" s="27">
        <f t="shared" si="20"/>
        <v>0</v>
      </c>
      <c r="AN350" s="27"/>
      <c r="AO350" s="27"/>
      <c r="AP350" s="27"/>
      <c r="AQ350" s="27"/>
    </row>
    <row r="351" spans="2:43" ht="15.75" x14ac:dyDescent="0.25">
      <c r="B351" s="17" t="s">
        <v>229</v>
      </c>
      <c r="C351" s="17"/>
      <c r="D351" s="27">
        <v>0</v>
      </c>
      <c r="E351" s="27"/>
      <c r="F351" s="27"/>
      <c r="G351" s="27">
        <v>0</v>
      </c>
      <c r="H351" s="27"/>
      <c r="I351" s="27"/>
      <c r="J351" s="27"/>
      <c r="K351" s="27">
        <v>0</v>
      </c>
      <c r="L351" s="27"/>
      <c r="M351" s="27"/>
      <c r="N351" s="27"/>
      <c r="O351" s="27"/>
      <c r="P351" s="27"/>
      <c r="Q351" s="27">
        <v>0</v>
      </c>
      <c r="R351" s="27"/>
      <c r="S351" s="27"/>
      <c r="T351" s="27"/>
      <c r="U351" s="27"/>
      <c r="V351" s="27"/>
      <c r="W351" s="27">
        <v>0</v>
      </c>
      <c r="X351" s="27"/>
      <c r="Y351" s="27"/>
      <c r="Z351" s="27"/>
      <c r="AA351" s="27"/>
      <c r="AB351" s="27">
        <v>0</v>
      </c>
      <c r="AC351" s="27"/>
      <c r="AD351" s="27"/>
      <c r="AE351" s="27"/>
      <c r="AF351" s="27"/>
      <c r="AG351" s="27"/>
      <c r="AH351" s="27"/>
      <c r="AI351" s="27">
        <v>0</v>
      </c>
      <c r="AJ351" s="27"/>
      <c r="AK351" s="27"/>
      <c r="AL351" s="27"/>
      <c r="AM351" s="27">
        <f t="shared" si="20"/>
        <v>0</v>
      </c>
      <c r="AN351" s="27"/>
      <c r="AO351" s="27"/>
      <c r="AP351" s="27"/>
      <c r="AQ351" s="27"/>
    </row>
    <row r="352" spans="2:43" ht="15.75" x14ac:dyDescent="0.25">
      <c r="B352" s="17" t="s">
        <v>230</v>
      </c>
      <c r="C352" s="17"/>
      <c r="D352" s="27">
        <v>0</v>
      </c>
      <c r="E352" s="27"/>
      <c r="F352" s="27"/>
      <c r="G352" s="27">
        <v>0</v>
      </c>
      <c r="H352" s="27"/>
      <c r="I352" s="27"/>
      <c r="J352" s="27"/>
      <c r="K352" s="27">
        <v>0</v>
      </c>
      <c r="L352" s="27"/>
      <c r="M352" s="27"/>
      <c r="N352" s="27"/>
      <c r="O352" s="27"/>
      <c r="P352" s="27"/>
      <c r="Q352" s="27">
        <v>0</v>
      </c>
      <c r="R352" s="27"/>
      <c r="S352" s="27"/>
      <c r="T352" s="27"/>
      <c r="U352" s="27"/>
      <c r="V352" s="27"/>
      <c r="W352" s="27">
        <v>0</v>
      </c>
      <c r="X352" s="27"/>
      <c r="Y352" s="27"/>
      <c r="Z352" s="27"/>
      <c r="AA352" s="27"/>
      <c r="AB352" s="27">
        <v>0</v>
      </c>
      <c r="AC352" s="27"/>
      <c r="AD352" s="27"/>
      <c r="AE352" s="27"/>
      <c r="AF352" s="27"/>
      <c r="AG352" s="27"/>
      <c r="AH352" s="27"/>
      <c r="AI352" s="27">
        <v>0</v>
      </c>
      <c r="AJ352" s="27"/>
      <c r="AK352" s="27"/>
      <c r="AL352" s="27"/>
      <c r="AM352" s="27">
        <f t="shared" si="20"/>
        <v>0</v>
      </c>
      <c r="AN352" s="27"/>
      <c r="AO352" s="27"/>
      <c r="AP352" s="27"/>
      <c r="AQ352" s="27"/>
    </row>
    <row r="353" spans="2:43" ht="15.75" x14ac:dyDescent="0.25">
      <c r="B353" s="17" t="s">
        <v>231</v>
      </c>
      <c r="C353" s="17"/>
      <c r="D353" s="27">
        <v>0</v>
      </c>
      <c r="E353" s="27"/>
      <c r="F353" s="27"/>
      <c r="G353" s="27">
        <v>0</v>
      </c>
      <c r="H353" s="27"/>
      <c r="I353" s="27"/>
      <c r="J353" s="27"/>
      <c r="K353" s="27">
        <v>0</v>
      </c>
      <c r="L353" s="27"/>
      <c r="M353" s="27"/>
      <c r="N353" s="27"/>
      <c r="O353" s="27"/>
      <c r="P353" s="27"/>
      <c r="Q353" s="27">
        <v>0</v>
      </c>
      <c r="R353" s="27"/>
      <c r="S353" s="27"/>
      <c r="T353" s="27"/>
      <c r="U353" s="27"/>
      <c r="V353" s="27"/>
      <c r="W353" s="27">
        <v>0</v>
      </c>
      <c r="X353" s="27"/>
      <c r="Y353" s="27"/>
      <c r="Z353" s="27"/>
      <c r="AA353" s="27"/>
      <c r="AB353" s="27">
        <v>0</v>
      </c>
      <c r="AC353" s="27"/>
      <c r="AD353" s="27"/>
      <c r="AE353" s="27"/>
      <c r="AF353" s="27"/>
      <c r="AG353" s="27"/>
      <c r="AH353" s="27"/>
      <c r="AI353" s="27">
        <v>0</v>
      </c>
      <c r="AJ353" s="27"/>
      <c r="AK353" s="27"/>
      <c r="AL353" s="27"/>
      <c r="AM353" s="27">
        <f t="shared" si="20"/>
        <v>0</v>
      </c>
      <c r="AN353" s="27"/>
      <c r="AO353" s="27"/>
      <c r="AP353" s="27"/>
      <c r="AQ353" s="27"/>
    </row>
    <row r="354" spans="2:43" ht="15.75" x14ac:dyDescent="0.25">
      <c r="B354" s="17" t="s">
        <v>232</v>
      </c>
      <c r="C354" s="17"/>
      <c r="D354" s="27">
        <v>0</v>
      </c>
      <c r="E354" s="27"/>
      <c r="F354" s="27"/>
      <c r="G354" s="27">
        <v>0</v>
      </c>
      <c r="H354" s="27"/>
      <c r="I354" s="27"/>
      <c r="J354" s="27"/>
      <c r="K354" s="27">
        <v>0</v>
      </c>
      <c r="L354" s="27"/>
      <c r="M354" s="27"/>
      <c r="N354" s="27"/>
      <c r="O354" s="27"/>
      <c r="P354" s="27"/>
      <c r="Q354" s="27">
        <v>0</v>
      </c>
      <c r="R354" s="27"/>
      <c r="S354" s="27"/>
      <c r="T354" s="27"/>
      <c r="U354" s="27"/>
      <c r="V354" s="27"/>
      <c r="W354" s="27">
        <v>0</v>
      </c>
      <c r="X354" s="27"/>
      <c r="Y354" s="27"/>
      <c r="Z354" s="27"/>
      <c r="AA354" s="27"/>
      <c r="AB354" s="27">
        <v>0</v>
      </c>
      <c r="AC354" s="27"/>
      <c r="AD354" s="27"/>
      <c r="AE354" s="27"/>
      <c r="AF354" s="27"/>
      <c r="AG354" s="27"/>
      <c r="AH354" s="27"/>
      <c r="AI354" s="27">
        <v>0</v>
      </c>
      <c r="AJ354" s="27"/>
      <c r="AK354" s="27"/>
      <c r="AL354" s="27"/>
      <c r="AM354" s="27">
        <f t="shared" si="20"/>
        <v>0</v>
      </c>
      <c r="AN354" s="27"/>
      <c r="AO354" s="27"/>
      <c r="AP354" s="27"/>
      <c r="AQ354" s="27"/>
    </row>
    <row r="355" spans="2:43" ht="15.75" x14ac:dyDescent="0.25">
      <c r="B355" s="17" t="s">
        <v>233</v>
      </c>
      <c r="C355" s="17"/>
      <c r="D355" s="27">
        <v>0</v>
      </c>
      <c r="E355" s="27"/>
      <c r="F355" s="27"/>
      <c r="G355" s="27">
        <v>0</v>
      </c>
      <c r="H355" s="27"/>
      <c r="I355" s="27"/>
      <c r="J355" s="27"/>
      <c r="K355" s="27">
        <v>0</v>
      </c>
      <c r="L355" s="27"/>
      <c r="M355" s="27"/>
      <c r="N355" s="27"/>
      <c r="O355" s="27"/>
      <c r="P355" s="27"/>
      <c r="Q355" s="27">
        <v>0</v>
      </c>
      <c r="R355" s="27"/>
      <c r="S355" s="27"/>
      <c r="T355" s="27"/>
      <c r="U355" s="27"/>
      <c r="V355" s="27"/>
      <c r="W355" s="27">
        <v>0</v>
      </c>
      <c r="X355" s="27"/>
      <c r="Y355" s="27"/>
      <c r="Z355" s="27"/>
      <c r="AA355" s="27"/>
      <c r="AB355" s="27">
        <v>0</v>
      </c>
      <c r="AC355" s="27"/>
      <c r="AD355" s="27"/>
      <c r="AE355" s="27"/>
      <c r="AF355" s="27"/>
      <c r="AG355" s="27"/>
      <c r="AH355" s="27"/>
      <c r="AI355" s="27">
        <v>0</v>
      </c>
      <c r="AJ355" s="27"/>
      <c r="AK355" s="27"/>
      <c r="AL355" s="27"/>
      <c r="AM355" s="27">
        <f t="shared" si="20"/>
        <v>0</v>
      </c>
      <c r="AN355" s="27"/>
      <c r="AO355" s="27"/>
      <c r="AP355" s="27"/>
      <c r="AQ355" s="27"/>
    </row>
    <row r="356" spans="2:43" ht="15.75" x14ac:dyDescent="0.25">
      <c r="B356" s="17" t="s">
        <v>234</v>
      </c>
      <c r="C356" s="17"/>
      <c r="D356" s="27">
        <v>0</v>
      </c>
      <c r="E356" s="27"/>
      <c r="F356" s="27"/>
      <c r="G356" s="27">
        <v>0</v>
      </c>
      <c r="H356" s="27"/>
      <c r="I356" s="27"/>
      <c r="J356" s="27"/>
      <c r="K356" s="27">
        <v>0</v>
      </c>
      <c r="L356" s="27"/>
      <c r="M356" s="27"/>
      <c r="N356" s="27"/>
      <c r="O356" s="27"/>
      <c r="P356" s="27"/>
      <c r="Q356" s="27">
        <v>0</v>
      </c>
      <c r="R356" s="27"/>
      <c r="S356" s="27"/>
      <c r="T356" s="27"/>
      <c r="U356" s="27"/>
      <c r="V356" s="27"/>
      <c r="W356" s="27">
        <v>0</v>
      </c>
      <c r="X356" s="27"/>
      <c r="Y356" s="27"/>
      <c r="Z356" s="27"/>
      <c r="AA356" s="27"/>
      <c r="AB356" s="27">
        <v>0</v>
      </c>
      <c r="AC356" s="27"/>
      <c r="AD356" s="27"/>
      <c r="AE356" s="27"/>
      <c r="AF356" s="27"/>
      <c r="AG356" s="27"/>
      <c r="AH356" s="27"/>
      <c r="AI356" s="27">
        <v>0</v>
      </c>
      <c r="AJ356" s="27"/>
      <c r="AK356" s="27"/>
      <c r="AL356" s="27"/>
      <c r="AM356" s="27">
        <f t="shared" si="20"/>
        <v>0</v>
      </c>
      <c r="AN356" s="27"/>
      <c r="AO356" s="27"/>
      <c r="AP356" s="27"/>
      <c r="AQ356" s="27"/>
    </row>
    <row r="357" spans="2:43" ht="15.75" x14ac:dyDescent="0.25">
      <c r="B357" s="17" t="s">
        <v>235</v>
      </c>
      <c r="C357" s="17"/>
      <c r="D357" s="27">
        <v>0</v>
      </c>
      <c r="E357" s="27"/>
      <c r="F357" s="27"/>
      <c r="G357" s="27">
        <v>0</v>
      </c>
      <c r="H357" s="27"/>
      <c r="I357" s="27"/>
      <c r="J357" s="27"/>
      <c r="K357" s="27">
        <v>0</v>
      </c>
      <c r="L357" s="27"/>
      <c r="M357" s="27"/>
      <c r="N357" s="27"/>
      <c r="O357" s="27"/>
      <c r="P357" s="27"/>
      <c r="Q357" s="27">
        <v>0</v>
      </c>
      <c r="R357" s="27"/>
      <c r="S357" s="27"/>
      <c r="T357" s="27"/>
      <c r="U357" s="27"/>
      <c r="V357" s="27"/>
      <c r="W357" s="27">
        <v>0</v>
      </c>
      <c r="X357" s="27"/>
      <c r="Y357" s="27"/>
      <c r="Z357" s="27"/>
      <c r="AA357" s="27"/>
      <c r="AB357" s="27">
        <v>0</v>
      </c>
      <c r="AC357" s="27"/>
      <c r="AD357" s="27"/>
      <c r="AE357" s="27"/>
      <c r="AF357" s="27"/>
      <c r="AG357" s="27"/>
      <c r="AH357" s="27"/>
      <c r="AI357" s="27">
        <v>0</v>
      </c>
      <c r="AJ357" s="27"/>
      <c r="AK357" s="27"/>
      <c r="AL357" s="27"/>
      <c r="AM357" s="27">
        <f t="shared" si="20"/>
        <v>0</v>
      </c>
      <c r="AN357" s="27"/>
      <c r="AO357" s="27"/>
      <c r="AP357" s="27"/>
      <c r="AQ357" s="27"/>
    </row>
    <row r="358" spans="2:43" s="29" customFormat="1" ht="99.75" customHeight="1" x14ac:dyDescent="0.25">
      <c r="B358" s="24" t="s">
        <v>258</v>
      </c>
      <c r="C358" s="24"/>
      <c r="D358" s="25">
        <v>2458947.35</v>
      </c>
      <c r="E358" s="25"/>
      <c r="F358" s="25"/>
      <c r="G358" s="25">
        <v>2634810.77</v>
      </c>
      <c r="H358" s="25"/>
      <c r="I358" s="25"/>
      <c r="J358" s="25"/>
      <c r="K358" s="25">
        <v>2838514.07</v>
      </c>
      <c r="L358" s="25"/>
      <c r="M358" s="25"/>
      <c r="N358" s="25"/>
      <c r="O358" s="25"/>
      <c r="P358" s="25"/>
      <c r="Q358" s="25">
        <f>Q359+Q365-Q362</f>
        <v>2929163.3199999994</v>
      </c>
      <c r="R358" s="25"/>
      <c r="S358" s="25"/>
      <c r="T358" s="25"/>
      <c r="U358" s="25"/>
      <c r="V358" s="25"/>
      <c r="W358" s="25">
        <f>W359+W365-W362</f>
        <v>2921935.0900000003</v>
      </c>
      <c r="X358" s="25"/>
      <c r="Y358" s="25"/>
      <c r="Z358" s="25"/>
      <c r="AA358" s="25"/>
      <c r="AB358" s="25">
        <f>AB359+AB365-AB362</f>
        <v>2329280.9999999995</v>
      </c>
      <c r="AC358" s="25"/>
      <c r="AD358" s="25"/>
      <c r="AE358" s="25"/>
      <c r="AF358" s="25"/>
      <c r="AG358" s="25"/>
      <c r="AH358" s="25"/>
      <c r="AI358" s="25">
        <f>AI359+AI365-AI362</f>
        <v>2329280.9999999995</v>
      </c>
      <c r="AJ358" s="25"/>
      <c r="AK358" s="25"/>
      <c r="AL358" s="25"/>
      <c r="AM358" s="25">
        <f>SUM(D358:AL358)</f>
        <v>18441932.599999998</v>
      </c>
      <c r="AN358" s="25"/>
      <c r="AO358" s="25"/>
      <c r="AP358" s="25"/>
      <c r="AQ358" s="25"/>
    </row>
    <row r="359" spans="2:43" ht="31.5" customHeight="1" x14ac:dyDescent="0.25">
      <c r="B359" s="17" t="s">
        <v>227</v>
      </c>
      <c r="C359" s="17"/>
      <c r="D359" s="27">
        <v>2458877</v>
      </c>
      <c r="E359" s="27"/>
      <c r="F359" s="27"/>
      <c r="G359" s="27">
        <v>2634743.7400000002</v>
      </c>
      <c r="H359" s="27"/>
      <c r="I359" s="27"/>
      <c r="J359" s="27"/>
      <c r="K359" s="27">
        <v>2838442.1</v>
      </c>
      <c r="L359" s="27"/>
      <c r="M359" s="27"/>
      <c r="N359" s="27"/>
      <c r="O359" s="27"/>
      <c r="P359" s="27"/>
      <c r="Q359" s="30">
        <v>2929086.42</v>
      </c>
      <c r="R359" s="31"/>
      <c r="S359" s="31"/>
      <c r="T359" s="31"/>
      <c r="U359" s="31"/>
      <c r="V359" s="32"/>
      <c r="W359" s="30">
        <v>2921868.99</v>
      </c>
      <c r="X359" s="31"/>
      <c r="Y359" s="31"/>
      <c r="Z359" s="31"/>
      <c r="AA359" s="32"/>
      <c r="AB359" s="30">
        <v>2329201.9</v>
      </c>
      <c r="AC359" s="31"/>
      <c r="AD359" s="31"/>
      <c r="AE359" s="31"/>
      <c r="AF359" s="31"/>
      <c r="AG359" s="31"/>
      <c r="AH359" s="32"/>
      <c r="AI359" s="30">
        <v>2329201.9</v>
      </c>
      <c r="AJ359" s="31"/>
      <c r="AK359" s="31"/>
      <c r="AL359" s="32"/>
      <c r="AM359" s="30">
        <f>SUM(D359:AL359)</f>
        <v>18441422.050000001</v>
      </c>
      <c r="AN359" s="31"/>
      <c r="AO359" s="31"/>
      <c r="AP359" s="31"/>
      <c r="AQ359" s="32"/>
    </row>
    <row r="360" spans="2:43" ht="15.75" x14ac:dyDescent="0.25">
      <c r="B360" s="17" t="s">
        <v>228</v>
      </c>
      <c r="C360" s="17"/>
      <c r="D360" s="27">
        <v>633052.4</v>
      </c>
      <c r="E360" s="27"/>
      <c r="F360" s="27"/>
      <c r="G360" s="27">
        <v>650021.19999999995</v>
      </c>
      <c r="H360" s="27"/>
      <c r="I360" s="27"/>
      <c r="J360" s="27"/>
      <c r="K360" s="27">
        <v>694453.8</v>
      </c>
      <c r="L360" s="27"/>
      <c r="M360" s="27"/>
      <c r="N360" s="27"/>
      <c r="O360" s="27"/>
      <c r="P360" s="27"/>
      <c r="Q360" s="30">
        <v>640321.80000000005</v>
      </c>
      <c r="R360" s="31"/>
      <c r="S360" s="31"/>
      <c r="T360" s="31"/>
      <c r="U360" s="31"/>
      <c r="V360" s="32"/>
      <c r="W360" s="30">
        <v>592654.1</v>
      </c>
      <c r="X360" s="31"/>
      <c r="Y360" s="31"/>
      <c r="Z360" s="31"/>
      <c r="AA360" s="32"/>
      <c r="AB360" s="30">
        <v>0</v>
      </c>
      <c r="AC360" s="31"/>
      <c r="AD360" s="31"/>
      <c r="AE360" s="31"/>
      <c r="AF360" s="31"/>
      <c r="AG360" s="31"/>
      <c r="AH360" s="32"/>
      <c r="AI360" s="30">
        <v>0</v>
      </c>
      <c r="AJ360" s="31"/>
      <c r="AK360" s="31"/>
      <c r="AL360" s="32"/>
      <c r="AM360" s="30">
        <f t="shared" ref="AM360:AM365" si="21">SUM(D360:AL360)</f>
        <v>3210503.3000000003</v>
      </c>
      <c r="AN360" s="31"/>
      <c r="AO360" s="31"/>
      <c r="AP360" s="31"/>
      <c r="AQ360" s="32"/>
    </row>
    <row r="361" spans="2:43" ht="15.75" x14ac:dyDescent="0.25">
      <c r="B361" s="17" t="s">
        <v>229</v>
      </c>
      <c r="C361" s="17"/>
      <c r="D361" s="27">
        <v>0</v>
      </c>
      <c r="E361" s="27"/>
      <c r="F361" s="27"/>
      <c r="G361" s="27">
        <v>0</v>
      </c>
      <c r="H361" s="27"/>
      <c r="I361" s="27"/>
      <c r="J361" s="27"/>
      <c r="K361" s="27">
        <v>0</v>
      </c>
      <c r="L361" s="27"/>
      <c r="M361" s="27"/>
      <c r="N361" s="27"/>
      <c r="O361" s="27"/>
      <c r="P361" s="27"/>
      <c r="Q361" s="30">
        <v>0</v>
      </c>
      <c r="R361" s="31"/>
      <c r="S361" s="31"/>
      <c r="T361" s="31"/>
      <c r="U361" s="31"/>
      <c r="V361" s="32"/>
      <c r="W361" s="30">
        <v>0</v>
      </c>
      <c r="X361" s="31"/>
      <c r="Y361" s="31"/>
      <c r="Z361" s="31"/>
      <c r="AA361" s="32"/>
      <c r="AB361" s="30">
        <v>0</v>
      </c>
      <c r="AC361" s="31"/>
      <c r="AD361" s="31"/>
      <c r="AE361" s="31"/>
      <c r="AF361" s="31"/>
      <c r="AG361" s="31"/>
      <c r="AH361" s="32"/>
      <c r="AI361" s="30">
        <v>0</v>
      </c>
      <c r="AJ361" s="31"/>
      <c r="AK361" s="31"/>
      <c r="AL361" s="32"/>
      <c r="AM361" s="30">
        <f t="shared" si="21"/>
        <v>0</v>
      </c>
      <c r="AN361" s="31"/>
      <c r="AO361" s="31"/>
      <c r="AP361" s="31"/>
      <c r="AQ361" s="32"/>
    </row>
    <row r="362" spans="2:43" ht="15.75" x14ac:dyDescent="0.25">
      <c r="B362" s="17" t="s">
        <v>230</v>
      </c>
      <c r="C362" s="17"/>
      <c r="D362" s="27">
        <v>2442422.1</v>
      </c>
      <c r="E362" s="27"/>
      <c r="F362" s="27"/>
      <c r="G362" s="27">
        <v>2616930.36</v>
      </c>
      <c r="H362" s="27"/>
      <c r="I362" s="27"/>
      <c r="J362" s="27"/>
      <c r="K362" s="27">
        <v>2820045.62</v>
      </c>
      <c r="L362" s="27"/>
      <c r="M362" s="27"/>
      <c r="N362" s="27"/>
      <c r="O362" s="27"/>
      <c r="P362" s="27"/>
      <c r="Q362" s="30">
        <v>2907962.62</v>
      </c>
      <c r="R362" s="31"/>
      <c r="S362" s="31"/>
      <c r="T362" s="31"/>
      <c r="U362" s="31"/>
      <c r="V362" s="32"/>
      <c r="W362" s="30">
        <v>2900805.19</v>
      </c>
      <c r="X362" s="31"/>
      <c r="Y362" s="31"/>
      <c r="Z362" s="31"/>
      <c r="AA362" s="32"/>
      <c r="AB362" s="30">
        <v>2308938.1</v>
      </c>
      <c r="AC362" s="31"/>
      <c r="AD362" s="31"/>
      <c r="AE362" s="31"/>
      <c r="AF362" s="31"/>
      <c r="AG362" s="31"/>
      <c r="AH362" s="32"/>
      <c r="AI362" s="30">
        <v>2308938.1</v>
      </c>
      <c r="AJ362" s="31"/>
      <c r="AK362" s="31"/>
      <c r="AL362" s="32"/>
      <c r="AM362" s="30">
        <f t="shared" si="21"/>
        <v>18306042.09</v>
      </c>
      <c r="AN362" s="31"/>
      <c r="AO362" s="31"/>
      <c r="AP362" s="31"/>
      <c r="AQ362" s="32"/>
    </row>
    <row r="363" spans="2:43" ht="15.75" x14ac:dyDescent="0.25">
      <c r="B363" s="17" t="s">
        <v>231</v>
      </c>
      <c r="C363" s="17"/>
      <c r="D363" s="27">
        <v>0</v>
      </c>
      <c r="E363" s="27"/>
      <c r="F363" s="27"/>
      <c r="G363" s="27">
        <v>0</v>
      </c>
      <c r="H363" s="27"/>
      <c r="I363" s="27"/>
      <c r="J363" s="27"/>
      <c r="K363" s="27">
        <v>0</v>
      </c>
      <c r="L363" s="27"/>
      <c r="M363" s="27"/>
      <c r="N363" s="27"/>
      <c r="O363" s="27"/>
      <c r="P363" s="27"/>
      <c r="Q363" s="30">
        <v>0</v>
      </c>
      <c r="R363" s="31"/>
      <c r="S363" s="31"/>
      <c r="T363" s="31"/>
      <c r="U363" s="31"/>
      <c r="V363" s="32"/>
      <c r="W363" s="30">
        <v>0</v>
      </c>
      <c r="X363" s="31"/>
      <c r="Y363" s="31"/>
      <c r="Z363" s="31"/>
      <c r="AA363" s="32"/>
      <c r="AB363" s="30">
        <v>0</v>
      </c>
      <c r="AC363" s="31"/>
      <c r="AD363" s="31"/>
      <c r="AE363" s="31"/>
      <c r="AF363" s="31"/>
      <c r="AG363" s="31"/>
      <c r="AH363" s="32"/>
      <c r="AI363" s="30">
        <v>0</v>
      </c>
      <c r="AJ363" s="31"/>
      <c r="AK363" s="31"/>
      <c r="AL363" s="32"/>
      <c r="AM363" s="30">
        <f t="shared" si="21"/>
        <v>0</v>
      </c>
      <c r="AN363" s="31"/>
      <c r="AO363" s="31"/>
      <c r="AP363" s="31"/>
      <c r="AQ363" s="32"/>
    </row>
    <row r="364" spans="2:43" ht="15.75" x14ac:dyDescent="0.25">
      <c r="B364" s="17" t="s">
        <v>232</v>
      </c>
      <c r="C364" s="17"/>
      <c r="D364" s="27">
        <v>0</v>
      </c>
      <c r="E364" s="27"/>
      <c r="F364" s="27"/>
      <c r="G364" s="27">
        <v>0</v>
      </c>
      <c r="H364" s="27"/>
      <c r="I364" s="27"/>
      <c r="J364" s="27"/>
      <c r="K364" s="27">
        <v>0</v>
      </c>
      <c r="L364" s="27"/>
      <c r="M364" s="27"/>
      <c r="N364" s="27"/>
      <c r="O364" s="27"/>
      <c r="P364" s="27"/>
      <c r="Q364" s="30">
        <v>0</v>
      </c>
      <c r="R364" s="31"/>
      <c r="S364" s="31"/>
      <c r="T364" s="31"/>
      <c r="U364" s="31"/>
      <c r="V364" s="32"/>
      <c r="W364" s="30">
        <v>0</v>
      </c>
      <c r="X364" s="31"/>
      <c r="Y364" s="31"/>
      <c r="Z364" s="31"/>
      <c r="AA364" s="32"/>
      <c r="AB364" s="30">
        <v>0</v>
      </c>
      <c r="AC364" s="31"/>
      <c r="AD364" s="31"/>
      <c r="AE364" s="31"/>
      <c r="AF364" s="31"/>
      <c r="AG364" s="31"/>
      <c r="AH364" s="32"/>
      <c r="AI364" s="30">
        <v>0</v>
      </c>
      <c r="AJ364" s="31"/>
      <c r="AK364" s="31"/>
      <c r="AL364" s="32"/>
      <c r="AM364" s="30">
        <f t="shared" si="21"/>
        <v>0</v>
      </c>
      <c r="AN364" s="31"/>
      <c r="AO364" s="31"/>
      <c r="AP364" s="31"/>
      <c r="AQ364" s="32"/>
    </row>
    <row r="365" spans="2:43" ht="15.75" x14ac:dyDescent="0.25">
      <c r="B365" s="17" t="s">
        <v>233</v>
      </c>
      <c r="C365" s="17"/>
      <c r="D365" s="27">
        <v>2442492.4500000002</v>
      </c>
      <c r="E365" s="27"/>
      <c r="F365" s="27"/>
      <c r="G365" s="27">
        <v>2616997.39</v>
      </c>
      <c r="H365" s="27"/>
      <c r="I365" s="27"/>
      <c r="J365" s="27"/>
      <c r="K365" s="27">
        <v>2820117.59</v>
      </c>
      <c r="L365" s="27"/>
      <c r="M365" s="27"/>
      <c r="N365" s="27"/>
      <c r="O365" s="27"/>
      <c r="P365" s="27"/>
      <c r="Q365" s="30">
        <v>2908039.52</v>
      </c>
      <c r="R365" s="31"/>
      <c r="S365" s="31"/>
      <c r="T365" s="31"/>
      <c r="U365" s="31"/>
      <c r="V365" s="32"/>
      <c r="W365" s="30">
        <v>2900871.29</v>
      </c>
      <c r="X365" s="31"/>
      <c r="Y365" s="31"/>
      <c r="Z365" s="31"/>
      <c r="AA365" s="32"/>
      <c r="AB365" s="30">
        <v>2309017.2000000002</v>
      </c>
      <c r="AC365" s="31"/>
      <c r="AD365" s="31"/>
      <c r="AE365" s="31"/>
      <c r="AF365" s="31"/>
      <c r="AG365" s="31"/>
      <c r="AH365" s="32"/>
      <c r="AI365" s="30">
        <v>2309017.2000000002</v>
      </c>
      <c r="AJ365" s="31"/>
      <c r="AK365" s="31"/>
      <c r="AL365" s="32"/>
      <c r="AM365" s="30">
        <f t="shared" si="21"/>
        <v>18306552.639999997</v>
      </c>
      <c r="AN365" s="31"/>
      <c r="AO365" s="31"/>
      <c r="AP365" s="31"/>
      <c r="AQ365" s="32"/>
    </row>
    <row r="366" spans="2:43" ht="15.75" x14ac:dyDescent="0.25">
      <c r="B366" s="17" t="s">
        <v>234</v>
      </c>
      <c r="C366" s="17"/>
      <c r="D366" s="27">
        <v>0</v>
      </c>
      <c r="E366" s="27"/>
      <c r="F366" s="27"/>
      <c r="G366" s="27">
        <v>0</v>
      </c>
      <c r="H366" s="27"/>
      <c r="I366" s="27"/>
      <c r="J366" s="27"/>
      <c r="K366" s="27">
        <v>0</v>
      </c>
      <c r="L366" s="27"/>
      <c r="M366" s="27"/>
      <c r="N366" s="27"/>
      <c r="O366" s="27"/>
      <c r="P366" s="27"/>
      <c r="Q366" s="30">
        <v>0</v>
      </c>
      <c r="R366" s="31"/>
      <c r="S366" s="31"/>
      <c r="T366" s="31"/>
      <c r="U366" s="31"/>
      <c r="V366" s="32"/>
      <c r="W366" s="30">
        <v>0</v>
      </c>
      <c r="X366" s="31"/>
      <c r="Y366" s="31"/>
      <c r="Z366" s="31"/>
      <c r="AA366" s="32"/>
      <c r="AB366" s="30">
        <v>0</v>
      </c>
      <c r="AC366" s="31"/>
      <c r="AD366" s="31"/>
      <c r="AE366" s="31"/>
      <c r="AF366" s="31"/>
      <c r="AG366" s="31"/>
      <c r="AH366" s="32"/>
      <c r="AI366" s="30">
        <v>0</v>
      </c>
      <c r="AJ366" s="31"/>
      <c r="AK366" s="31"/>
      <c r="AL366" s="32"/>
      <c r="AM366" s="30">
        <v>0</v>
      </c>
      <c r="AN366" s="31"/>
      <c r="AO366" s="31"/>
      <c r="AP366" s="31"/>
      <c r="AQ366" s="32"/>
    </row>
    <row r="367" spans="2:43" ht="15.75" x14ac:dyDescent="0.25">
      <c r="B367" s="17" t="s">
        <v>235</v>
      </c>
      <c r="C367" s="17"/>
      <c r="D367" s="27">
        <v>0</v>
      </c>
      <c r="E367" s="27"/>
      <c r="F367" s="27"/>
      <c r="G367" s="27">
        <v>0</v>
      </c>
      <c r="H367" s="27"/>
      <c r="I367" s="27"/>
      <c r="J367" s="27"/>
      <c r="K367" s="27">
        <v>0</v>
      </c>
      <c r="L367" s="27"/>
      <c r="M367" s="27"/>
      <c r="N367" s="27"/>
      <c r="O367" s="27"/>
      <c r="P367" s="27"/>
      <c r="Q367" s="30">
        <v>0</v>
      </c>
      <c r="R367" s="31"/>
      <c r="S367" s="31"/>
      <c r="T367" s="31"/>
      <c r="U367" s="31"/>
      <c r="V367" s="32"/>
      <c r="W367" s="30">
        <v>0</v>
      </c>
      <c r="X367" s="31"/>
      <c r="Y367" s="31"/>
      <c r="Z367" s="31"/>
      <c r="AA367" s="32"/>
      <c r="AB367" s="30">
        <v>0</v>
      </c>
      <c r="AC367" s="31"/>
      <c r="AD367" s="31"/>
      <c r="AE367" s="31"/>
      <c r="AF367" s="31"/>
      <c r="AG367" s="31"/>
      <c r="AH367" s="32"/>
      <c r="AI367" s="30">
        <v>0</v>
      </c>
      <c r="AJ367" s="31"/>
      <c r="AK367" s="31"/>
      <c r="AL367" s="32"/>
      <c r="AM367" s="30">
        <v>0</v>
      </c>
      <c r="AN367" s="31"/>
      <c r="AO367" s="31"/>
      <c r="AP367" s="31"/>
      <c r="AQ367" s="32"/>
    </row>
    <row r="368" spans="2:43" s="29" customFormat="1" ht="66.75" customHeight="1" x14ac:dyDescent="0.25">
      <c r="B368" s="24" t="s">
        <v>259</v>
      </c>
      <c r="C368" s="24"/>
      <c r="D368" s="25">
        <v>606083.04</v>
      </c>
      <c r="E368" s="25"/>
      <c r="F368" s="25"/>
      <c r="G368" s="25">
        <v>708896.23</v>
      </c>
      <c r="H368" s="25"/>
      <c r="I368" s="25"/>
      <c r="J368" s="25"/>
      <c r="K368" s="25">
        <v>748746.96</v>
      </c>
      <c r="L368" s="25"/>
      <c r="M368" s="25"/>
      <c r="N368" s="25"/>
      <c r="O368" s="25"/>
      <c r="P368" s="25"/>
      <c r="Q368" s="25">
        <f>Q369+Q375-Q372</f>
        <v>641106.88</v>
      </c>
      <c r="R368" s="25"/>
      <c r="S368" s="25"/>
      <c r="T368" s="25"/>
      <c r="U368" s="25"/>
      <c r="V368" s="25"/>
      <c r="W368" s="25">
        <f>W369+W375-W372</f>
        <v>778741.03</v>
      </c>
      <c r="X368" s="25"/>
      <c r="Y368" s="25"/>
      <c r="Z368" s="25"/>
      <c r="AA368" s="25"/>
      <c r="AB368" s="25">
        <f>AB369+AB375-AB372</f>
        <v>780731.1100000001</v>
      </c>
      <c r="AC368" s="25"/>
      <c r="AD368" s="25"/>
      <c r="AE368" s="25"/>
      <c r="AF368" s="25"/>
      <c r="AG368" s="25"/>
      <c r="AH368" s="25"/>
      <c r="AI368" s="25">
        <f>AI369+AI375-AI372</f>
        <v>780731.1100000001</v>
      </c>
      <c r="AJ368" s="25"/>
      <c r="AK368" s="25"/>
      <c r="AL368" s="25"/>
      <c r="AM368" s="25">
        <f>SUM(D368:AL368)</f>
        <v>5045036.3600000003</v>
      </c>
      <c r="AN368" s="25"/>
      <c r="AO368" s="25"/>
      <c r="AP368" s="25"/>
      <c r="AQ368" s="25"/>
    </row>
    <row r="369" spans="2:43" ht="38.25" customHeight="1" x14ac:dyDescent="0.25">
      <c r="B369" s="17" t="s">
        <v>227</v>
      </c>
      <c r="C369" s="17"/>
      <c r="D369" s="27">
        <v>587822.54</v>
      </c>
      <c r="E369" s="27"/>
      <c r="F369" s="27"/>
      <c r="G369" s="27">
        <v>683881.43</v>
      </c>
      <c r="H369" s="27"/>
      <c r="I369" s="27"/>
      <c r="J369" s="27"/>
      <c r="K369" s="27">
        <v>721528.23</v>
      </c>
      <c r="L369" s="27"/>
      <c r="M369" s="27"/>
      <c r="N369" s="27"/>
      <c r="O369" s="27"/>
      <c r="P369" s="27"/>
      <c r="Q369" s="27">
        <v>610470.02</v>
      </c>
      <c r="R369" s="27"/>
      <c r="S369" s="27"/>
      <c r="T369" s="27"/>
      <c r="U369" s="27"/>
      <c r="V369" s="27"/>
      <c r="W369" s="27">
        <v>748802.39</v>
      </c>
      <c r="X369" s="27"/>
      <c r="Y369" s="27"/>
      <c r="Z369" s="27"/>
      <c r="AA369" s="27"/>
      <c r="AB369" s="27">
        <v>750884.96</v>
      </c>
      <c r="AC369" s="27"/>
      <c r="AD369" s="27"/>
      <c r="AE369" s="27"/>
      <c r="AF369" s="27"/>
      <c r="AG369" s="27"/>
      <c r="AH369" s="27"/>
      <c r="AI369" s="27">
        <v>750884.96</v>
      </c>
      <c r="AJ369" s="27"/>
      <c r="AK369" s="27"/>
      <c r="AL369" s="27"/>
      <c r="AM369" s="27">
        <f>SUM(D369:AL369)</f>
        <v>4854274.53</v>
      </c>
      <c r="AN369" s="27"/>
      <c r="AO369" s="27"/>
      <c r="AP369" s="27"/>
      <c r="AQ369" s="27"/>
    </row>
    <row r="370" spans="2:43" ht="15.75" x14ac:dyDescent="0.25">
      <c r="B370" s="17" t="s">
        <v>228</v>
      </c>
      <c r="C370" s="17"/>
      <c r="D370" s="27">
        <v>0</v>
      </c>
      <c r="E370" s="27"/>
      <c r="F370" s="27"/>
      <c r="G370" s="27">
        <v>0</v>
      </c>
      <c r="H370" s="27"/>
      <c r="I370" s="27"/>
      <c r="J370" s="27"/>
      <c r="K370" s="27">
        <v>0</v>
      </c>
      <c r="L370" s="27"/>
      <c r="M370" s="27"/>
      <c r="N370" s="27"/>
      <c r="O370" s="27"/>
      <c r="P370" s="27"/>
      <c r="Q370" s="27">
        <v>0</v>
      </c>
      <c r="R370" s="27"/>
      <c r="S370" s="27"/>
      <c r="T370" s="27"/>
      <c r="U370" s="27"/>
      <c r="V370" s="27"/>
      <c r="W370" s="27">
        <v>0</v>
      </c>
      <c r="X370" s="27"/>
      <c r="Y370" s="27"/>
      <c r="Z370" s="27"/>
      <c r="AA370" s="27"/>
      <c r="AB370" s="27">
        <v>0</v>
      </c>
      <c r="AC370" s="27"/>
      <c r="AD370" s="27"/>
      <c r="AE370" s="27"/>
      <c r="AF370" s="27"/>
      <c r="AG370" s="27"/>
      <c r="AH370" s="27"/>
      <c r="AI370" s="27">
        <v>0</v>
      </c>
      <c r="AJ370" s="27"/>
      <c r="AK370" s="27"/>
      <c r="AL370" s="27"/>
      <c r="AM370" s="27">
        <f>SUM(D370:AL370)</f>
        <v>0</v>
      </c>
      <c r="AN370" s="27"/>
      <c r="AO370" s="27"/>
      <c r="AP370" s="27"/>
      <c r="AQ370" s="27"/>
    </row>
    <row r="371" spans="2:43" ht="15.75" x14ac:dyDescent="0.25">
      <c r="B371" s="17" t="s">
        <v>229</v>
      </c>
      <c r="C371" s="17"/>
      <c r="D371" s="27">
        <v>0</v>
      </c>
      <c r="E371" s="27"/>
      <c r="F371" s="27"/>
      <c r="G371" s="27">
        <v>0</v>
      </c>
      <c r="H371" s="27"/>
      <c r="I371" s="27"/>
      <c r="J371" s="27"/>
      <c r="K371" s="27">
        <v>0</v>
      </c>
      <c r="L371" s="27"/>
      <c r="M371" s="27"/>
      <c r="N371" s="27"/>
      <c r="O371" s="27"/>
      <c r="P371" s="27"/>
      <c r="Q371" s="27">
        <v>0</v>
      </c>
      <c r="R371" s="27"/>
      <c r="S371" s="27"/>
      <c r="T371" s="27"/>
      <c r="U371" s="27"/>
      <c r="V371" s="27"/>
      <c r="W371" s="27">
        <v>0</v>
      </c>
      <c r="X371" s="27"/>
      <c r="Y371" s="27"/>
      <c r="Z371" s="27"/>
      <c r="AA371" s="27"/>
      <c r="AB371" s="27">
        <v>0</v>
      </c>
      <c r="AC371" s="27"/>
      <c r="AD371" s="27"/>
      <c r="AE371" s="27"/>
      <c r="AF371" s="27"/>
      <c r="AG371" s="27"/>
      <c r="AH371" s="27"/>
      <c r="AI371" s="27">
        <v>0</v>
      </c>
      <c r="AJ371" s="27"/>
      <c r="AK371" s="27"/>
      <c r="AL371" s="27"/>
      <c r="AM371" s="27">
        <v>0</v>
      </c>
      <c r="AN371" s="27"/>
      <c r="AO371" s="27"/>
      <c r="AP371" s="27"/>
      <c r="AQ371" s="27"/>
    </row>
    <row r="372" spans="2:43" ht="15.75" x14ac:dyDescent="0.25">
      <c r="B372" s="17" t="s">
        <v>230</v>
      </c>
      <c r="C372" s="17"/>
      <c r="D372" s="27">
        <v>150790.28</v>
      </c>
      <c r="E372" s="27"/>
      <c r="F372" s="27"/>
      <c r="G372" s="27">
        <v>223482.13</v>
      </c>
      <c r="H372" s="27"/>
      <c r="I372" s="27"/>
      <c r="J372" s="27"/>
      <c r="K372" s="27">
        <v>238859.41</v>
      </c>
      <c r="L372" s="27"/>
      <c r="M372" s="27"/>
      <c r="N372" s="27"/>
      <c r="O372" s="27"/>
      <c r="P372" s="27"/>
      <c r="Q372" s="27">
        <v>137502.51999999999</v>
      </c>
      <c r="R372" s="27"/>
      <c r="S372" s="27"/>
      <c r="T372" s="27"/>
      <c r="U372" s="27"/>
      <c r="V372" s="27"/>
      <c r="W372" s="27">
        <v>268825.59000000003</v>
      </c>
      <c r="X372" s="27"/>
      <c r="Y372" s="27"/>
      <c r="Z372" s="27"/>
      <c r="AA372" s="27"/>
      <c r="AB372" s="27">
        <v>270908.15999999997</v>
      </c>
      <c r="AC372" s="27"/>
      <c r="AD372" s="27"/>
      <c r="AE372" s="27"/>
      <c r="AF372" s="27"/>
      <c r="AG372" s="27"/>
      <c r="AH372" s="27"/>
      <c r="AI372" s="27">
        <v>270908.15999999997</v>
      </c>
      <c r="AJ372" s="27"/>
      <c r="AK372" s="27"/>
      <c r="AL372" s="27"/>
      <c r="AM372" s="27">
        <f>SUM(D372:AL372)</f>
        <v>1561276.25</v>
      </c>
      <c r="AN372" s="27"/>
      <c r="AO372" s="27"/>
      <c r="AP372" s="27"/>
      <c r="AQ372" s="27"/>
    </row>
    <row r="373" spans="2:43" ht="15.75" x14ac:dyDescent="0.25">
      <c r="B373" s="17" t="s">
        <v>231</v>
      </c>
      <c r="C373" s="17"/>
      <c r="D373" s="27">
        <v>0</v>
      </c>
      <c r="E373" s="27"/>
      <c r="F373" s="27"/>
      <c r="G373" s="27">
        <v>0</v>
      </c>
      <c r="H373" s="27"/>
      <c r="I373" s="27"/>
      <c r="J373" s="27"/>
      <c r="K373" s="27">
        <v>0</v>
      </c>
      <c r="L373" s="27"/>
      <c r="M373" s="27"/>
      <c r="N373" s="27"/>
      <c r="O373" s="27"/>
      <c r="P373" s="27"/>
      <c r="Q373" s="27">
        <v>0</v>
      </c>
      <c r="R373" s="27"/>
      <c r="S373" s="27"/>
      <c r="T373" s="27"/>
      <c r="U373" s="27"/>
      <c r="V373" s="27"/>
      <c r="W373" s="27">
        <v>0</v>
      </c>
      <c r="X373" s="27"/>
      <c r="Y373" s="27"/>
      <c r="Z373" s="27"/>
      <c r="AA373" s="27"/>
      <c r="AB373" s="27">
        <v>0</v>
      </c>
      <c r="AC373" s="27"/>
      <c r="AD373" s="27"/>
      <c r="AE373" s="27"/>
      <c r="AF373" s="27"/>
      <c r="AG373" s="27"/>
      <c r="AH373" s="27"/>
      <c r="AI373" s="27">
        <v>0</v>
      </c>
      <c r="AJ373" s="27"/>
      <c r="AK373" s="27"/>
      <c r="AL373" s="27"/>
      <c r="AM373" s="27">
        <v>0</v>
      </c>
      <c r="AN373" s="27"/>
      <c r="AO373" s="27"/>
      <c r="AP373" s="27"/>
      <c r="AQ373" s="27"/>
    </row>
    <row r="374" spans="2:43" ht="15.75" x14ac:dyDescent="0.25">
      <c r="B374" s="17" t="s">
        <v>232</v>
      </c>
      <c r="C374" s="17"/>
      <c r="D374" s="27">
        <v>0</v>
      </c>
      <c r="E374" s="27"/>
      <c r="F374" s="27"/>
      <c r="G374" s="27">
        <v>0</v>
      </c>
      <c r="H374" s="27"/>
      <c r="I374" s="27"/>
      <c r="J374" s="27"/>
      <c r="K374" s="27">
        <v>0</v>
      </c>
      <c r="L374" s="27"/>
      <c r="M374" s="27"/>
      <c r="N374" s="27"/>
      <c r="O374" s="27"/>
      <c r="P374" s="27"/>
      <c r="Q374" s="27">
        <v>0</v>
      </c>
      <c r="R374" s="27"/>
      <c r="S374" s="27"/>
      <c r="T374" s="27"/>
      <c r="U374" s="27"/>
      <c r="V374" s="27"/>
      <c r="W374" s="27">
        <v>0</v>
      </c>
      <c r="X374" s="27"/>
      <c r="Y374" s="27"/>
      <c r="Z374" s="27"/>
      <c r="AA374" s="27"/>
      <c r="AB374" s="27">
        <v>0</v>
      </c>
      <c r="AC374" s="27"/>
      <c r="AD374" s="27"/>
      <c r="AE374" s="27"/>
      <c r="AF374" s="27"/>
      <c r="AG374" s="27"/>
      <c r="AH374" s="27"/>
      <c r="AI374" s="27">
        <v>0</v>
      </c>
      <c r="AJ374" s="27"/>
      <c r="AK374" s="27"/>
      <c r="AL374" s="27"/>
      <c r="AM374" s="27">
        <v>0</v>
      </c>
      <c r="AN374" s="27"/>
      <c r="AO374" s="27"/>
      <c r="AP374" s="27"/>
      <c r="AQ374" s="27"/>
    </row>
    <row r="375" spans="2:43" ht="15.75" x14ac:dyDescent="0.25">
      <c r="B375" s="17" t="s">
        <v>233</v>
      </c>
      <c r="C375" s="17"/>
      <c r="D375" s="27">
        <v>169050.78</v>
      </c>
      <c r="E375" s="27"/>
      <c r="F375" s="27"/>
      <c r="G375" s="27">
        <v>248496.93</v>
      </c>
      <c r="H375" s="27"/>
      <c r="I375" s="27"/>
      <c r="J375" s="27"/>
      <c r="K375" s="27">
        <v>266078.14</v>
      </c>
      <c r="L375" s="27"/>
      <c r="M375" s="27"/>
      <c r="N375" s="27"/>
      <c r="O375" s="27"/>
      <c r="P375" s="27"/>
      <c r="Q375" s="27">
        <v>168139.38</v>
      </c>
      <c r="R375" s="27"/>
      <c r="S375" s="27"/>
      <c r="T375" s="27"/>
      <c r="U375" s="27"/>
      <c r="V375" s="27"/>
      <c r="W375" s="27">
        <v>298764.23</v>
      </c>
      <c r="X375" s="27"/>
      <c r="Y375" s="27"/>
      <c r="Z375" s="27"/>
      <c r="AA375" s="27"/>
      <c r="AB375" s="27">
        <v>300754.31</v>
      </c>
      <c r="AC375" s="27"/>
      <c r="AD375" s="27"/>
      <c r="AE375" s="27"/>
      <c r="AF375" s="27"/>
      <c r="AG375" s="27"/>
      <c r="AH375" s="27"/>
      <c r="AI375" s="27">
        <v>300754.31</v>
      </c>
      <c r="AJ375" s="27"/>
      <c r="AK375" s="27"/>
      <c r="AL375" s="27"/>
      <c r="AM375" s="27">
        <f>SUM(D375:AL375)</f>
        <v>1752038.08</v>
      </c>
      <c r="AN375" s="27"/>
      <c r="AO375" s="27"/>
      <c r="AP375" s="27"/>
      <c r="AQ375" s="27"/>
    </row>
    <row r="376" spans="2:43" ht="15.75" x14ac:dyDescent="0.25">
      <c r="B376" s="17" t="s">
        <v>234</v>
      </c>
      <c r="C376" s="17"/>
      <c r="D376" s="27">
        <v>0</v>
      </c>
      <c r="E376" s="27"/>
      <c r="F376" s="27"/>
      <c r="G376" s="27">
        <v>0</v>
      </c>
      <c r="H376" s="27"/>
      <c r="I376" s="27"/>
      <c r="J376" s="27"/>
      <c r="K376" s="27">
        <v>0</v>
      </c>
      <c r="L376" s="27"/>
      <c r="M376" s="27"/>
      <c r="N376" s="27"/>
      <c r="O376" s="27"/>
      <c r="P376" s="27"/>
      <c r="Q376" s="27">
        <v>0</v>
      </c>
      <c r="R376" s="27"/>
      <c r="S376" s="27"/>
      <c r="T376" s="27"/>
      <c r="U376" s="27"/>
      <c r="V376" s="27"/>
      <c r="W376" s="27">
        <v>0</v>
      </c>
      <c r="X376" s="27"/>
      <c r="Y376" s="27"/>
      <c r="Z376" s="27"/>
      <c r="AA376" s="27"/>
      <c r="AB376" s="27">
        <v>0</v>
      </c>
      <c r="AC376" s="27"/>
      <c r="AD376" s="27"/>
      <c r="AE376" s="27"/>
      <c r="AF376" s="27"/>
      <c r="AG376" s="27"/>
      <c r="AH376" s="27"/>
      <c r="AI376" s="27">
        <v>0</v>
      </c>
      <c r="AJ376" s="27"/>
      <c r="AK376" s="27"/>
      <c r="AL376" s="27"/>
      <c r="AM376" s="27">
        <v>0</v>
      </c>
      <c r="AN376" s="27"/>
      <c r="AO376" s="27"/>
      <c r="AP376" s="27"/>
      <c r="AQ376" s="27"/>
    </row>
    <row r="377" spans="2:43" ht="15.75" x14ac:dyDescent="0.25">
      <c r="B377" s="17" t="s">
        <v>235</v>
      </c>
      <c r="C377" s="17"/>
      <c r="D377" s="27">
        <v>0</v>
      </c>
      <c r="E377" s="27"/>
      <c r="F377" s="27"/>
      <c r="G377" s="27">
        <v>0</v>
      </c>
      <c r="H377" s="27"/>
      <c r="I377" s="27"/>
      <c r="J377" s="27"/>
      <c r="K377" s="27">
        <v>0</v>
      </c>
      <c r="L377" s="27"/>
      <c r="M377" s="27"/>
      <c r="N377" s="27"/>
      <c r="O377" s="27"/>
      <c r="P377" s="27"/>
      <c r="Q377" s="27">
        <v>0</v>
      </c>
      <c r="R377" s="27"/>
      <c r="S377" s="27"/>
      <c r="T377" s="27"/>
      <c r="U377" s="27"/>
      <c r="V377" s="27"/>
      <c r="W377" s="27">
        <v>0</v>
      </c>
      <c r="X377" s="27"/>
      <c r="Y377" s="27"/>
      <c r="Z377" s="27"/>
      <c r="AA377" s="27"/>
      <c r="AB377" s="27">
        <v>0</v>
      </c>
      <c r="AC377" s="27"/>
      <c r="AD377" s="27"/>
      <c r="AE377" s="27"/>
      <c r="AF377" s="27"/>
      <c r="AG377" s="27"/>
      <c r="AH377" s="27"/>
      <c r="AI377" s="27">
        <v>0</v>
      </c>
      <c r="AJ377" s="27"/>
      <c r="AK377" s="27"/>
      <c r="AL377" s="27"/>
      <c r="AM377" s="27">
        <v>0</v>
      </c>
      <c r="AN377" s="27"/>
      <c r="AO377" s="27"/>
      <c r="AP377" s="27"/>
      <c r="AQ377" s="27"/>
    </row>
    <row r="378" spans="2:43" ht="15.75" x14ac:dyDescent="0.25">
      <c r="B378" s="1"/>
      <c r="C378" s="1"/>
      <c r="D378" s="1"/>
      <c r="E378" s="1"/>
      <c r="F378" s="1"/>
      <c r="G378" s="1"/>
      <c r="H378" s="1"/>
      <c r="I378" s="1"/>
      <c r="J378" s="1"/>
    </row>
  </sheetData>
  <mergeCells count="2790">
    <mergeCell ref="B377:C377"/>
    <mergeCell ref="D377:F377"/>
    <mergeCell ref="G377:J377"/>
    <mergeCell ref="K377:P377"/>
    <mergeCell ref="Q377:V377"/>
    <mergeCell ref="W377:AA377"/>
    <mergeCell ref="AB377:AH377"/>
    <mergeCell ref="AI377:AL377"/>
    <mergeCell ref="AM377:AQ377"/>
    <mergeCell ref="B378:C378"/>
    <mergeCell ref="D378:F378"/>
    <mergeCell ref="G378:J378"/>
    <mergeCell ref="Q137:V137"/>
    <mergeCell ref="Q138:V138"/>
    <mergeCell ref="Q139:V139"/>
    <mergeCell ref="Q140:V140"/>
    <mergeCell ref="Q141:V141"/>
    <mergeCell ref="Q142:V142"/>
    <mergeCell ref="Q143:V143"/>
    <mergeCell ref="Q144:V144"/>
    <mergeCell ref="B375:C375"/>
    <mergeCell ref="D375:F375"/>
    <mergeCell ref="G375:J375"/>
    <mergeCell ref="K375:P375"/>
    <mergeCell ref="Q375:V375"/>
    <mergeCell ref="W375:AA375"/>
    <mergeCell ref="AB375:AH375"/>
    <mergeCell ref="AI375:AL375"/>
    <mergeCell ref="AM375:AQ375"/>
    <mergeCell ref="B376:C376"/>
    <mergeCell ref="D376:F376"/>
    <mergeCell ref="G376:J376"/>
    <mergeCell ref="K376:P376"/>
    <mergeCell ref="Q376:V376"/>
    <mergeCell ref="W376:AA376"/>
    <mergeCell ref="AB376:AH376"/>
    <mergeCell ref="AI376:AL376"/>
    <mergeCell ref="AM376:AQ376"/>
    <mergeCell ref="B373:C373"/>
    <mergeCell ref="D373:F373"/>
    <mergeCell ref="G373:J373"/>
    <mergeCell ref="K373:P373"/>
    <mergeCell ref="Q373:V373"/>
    <mergeCell ref="W373:AA373"/>
    <mergeCell ref="AB373:AH373"/>
    <mergeCell ref="AI373:AL373"/>
    <mergeCell ref="AM373:AQ373"/>
    <mergeCell ref="B374:C374"/>
    <mergeCell ref="D374:F374"/>
    <mergeCell ref="G374:J374"/>
    <mergeCell ref="K374:P374"/>
    <mergeCell ref="Q374:V374"/>
    <mergeCell ref="W374:AA374"/>
    <mergeCell ref="AB374:AH374"/>
    <mergeCell ref="AI374:AL374"/>
    <mergeCell ref="AM374:AQ374"/>
    <mergeCell ref="B371:C371"/>
    <mergeCell ref="D371:F371"/>
    <mergeCell ref="G371:J371"/>
    <mergeCell ref="K371:P371"/>
    <mergeCell ref="Q371:V371"/>
    <mergeCell ref="W371:AA371"/>
    <mergeCell ref="AB371:AH371"/>
    <mergeCell ref="AI371:AL371"/>
    <mergeCell ref="AM371:AQ371"/>
    <mergeCell ref="B372:C372"/>
    <mergeCell ref="D372:F372"/>
    <mergeCell ref="G372:J372"/>
    <mergeCell ref="K372:P372"/>
    <mergeCell ref="Q372:V372"/>
    <mergeCell ref="W372:AA372"/>
    <mergeCell ref="AB372:AH372"/>
    <mergeCell ref="AI372:AL372"/>
    <mergeCell ref="AM372:AQ372"/>
    <mergeCell ref="B369:C369"/>
    <mergeCell ref="D369:F369"/>
    <mergeCell ref="G369:J369"/>
    <mergeCell ref="K369:P369"/>
    <mergeCell ref="Q369:V369"/>
    <mergeCell ref="W369:AA369"/>
    <mergeCell ref="AB369:AH369"/>
    <mergeCell ref="AI369:AL369"/>
    <mergeCell ref="AM369:AQ369"/>
    <mergeCell ref="B370:C370"/>
    <mergeCell ref="D370:F370"/>
    <mergeCell ref="G370:J370"/>
    <mergeCell ref="K370:P370"/>
    <mergeCell ref="Q370:V370"/>
    <mergeCell ref="W370:AA370"/>
    <mergeCell ref="AB370:AH370"/>
    <mergeCell ref="AI370:AL370"/>
    <mergeCell ref="AM370:AQ370"/>
    <mergeCell ref="B367:C367"/>
    <mergeCell ref="D367:F367"/>
    <mergeCell ref="G367:J367"/>
    <mergeCell ref="K367:P367"/>
    <mergeCell ref="Q367:V367"/>
    <mergeCell ref="W367:AA367"/>
    <mergeCell ref="AB367:AH367"/>
    <mergeCell ref="AI367:AL367"/>
    <mergeCell ref="AM367:AQ367"/>
    <mergeCell ref="B368:C368"/>
    <mergeCell ref="D368:F368"/>
    <mergeCell ref="G368:J368"/>
    <mergeCell ref="K368:P368"/>
    <mergeCell ref="Q368:V368"/>
    <mergeCell ref="W368:AA368"/>
    <mergeCell ref="AB368:AH368"/>
    <mergeCell ref="AI368:AL368"/>
    <mergeCell ref="AM368:AQ368"/>
    <mergeCell ref="B365:C365"/>
    <mergeCell ref="D365:F365"/>
    <mergeCell ref="G365:J365"/>
    <mergeCell ref="K365:P365"/>
    <mergeCell ref="Q365:V365"/>
    <mergeCell ref="W365:AA365"/>
    <mergeCell ref="AB365:AH365"/>
    <mergeCell ref="AI365:AL365"/>
    <mergeCell ref="AM365:AQ365"/>
    <mergeCell ref="B366:C366"/>
    <mergeCell ref="D366:F366"/>
    <mergeCell ref="G366:J366"/>
    <mergeCell ref="K366:P366"/>
    <mergeCell ref="Q366:V366"/>
    <mergeCell ref="W366:AA366"/>
    <mergeCell ref="AB366:AH366"/>
    <mergeCell ref="AI366:AL366"/>
    <mergeCell ref="AM366:AQ366"/>
    <mergeCell ref="B363:C363"/>
    <mergeCell ref="D363:F363"/>
    <mergeCell ref="G363:J363"/>
    <mergeCell ref="K363:P363"/>
    <mergeCell ref="Q363:V363"/>
    <mergeCell ref="W363:AA363"/>
    <mergeCell ref="AB363:AH363"/>
    <mergeCell ref="AI363:AL363"/>
    <mergeCell ref="AM363:AQ363"/>
    <mergeCell ref="B364:C364"/>
    <mergeCell ref="D364:F364"/>
    <mergeCell ref="G364:J364"/>
    <mergeCell ref="K364:P364"/>
    <mergeCell ref="Q364:V364"/>
    <mergeCell ref="W364:AA364"/>
    <mergeCell ref="AB364:AH364"/>
    <mergeCell ref="AI364:AL364"/>
    <mergeCell ref="AM364:AQ364"/>
    <mergeCell ref="B361:C361"/>
    <mergeCell ref="D361:F361"/>
    <mergeCell ref="G361:J361"/>
    <mergeCell ref="K361:P361"/>
    <mergeCell ref="Q361:V361"/>
    <mergeCell ref="W361:AA361"/>
    <mergeCell ref="AB361:AH361"/>
    <mergeCell ref="AI361:AL361"/>
    <mergeCell ref="AM361:AQ361"/>
    <mergeCell ref="B362:C362"/>
    <mergeCell ref="D362:F362"/>
    <mergeCell ref="G362:J362"/>
    <mergeCell ref="K362:P362"/>
    <mergeCell ref="Q362:V362"/>
    <mergeCell ref="W362:AA362"/>
    <mergeCell ref="AB362:AH362"/>
    <mergeCell ref="AI362:AL362"/>
    <mergeCell ref="AM362:AQ362"/>
    <mergeCell ref="B359:C359"/>
    <mergeCell ref="D359:F359"/>
    <mergeCell ref="G359:J359"/>
    <mergeCell ref="K359:P359"/>
    <mergeCell ref="Q359:V359"/>
    <mergeCell ref="W359:AA359"/>
    <mergeCell ref="AB359:AH359"/>
    <mergeCell ref="AI359:AL359"/>
    <mergeCell ref="AM359:AQ359"/>
    <mergeCell ref="B360:C360"/>
    <mergeCell ref="D360:F360"/>
    <mergeCell ref="G360:J360"/>
    <mergeCell ref="K360:P360"/>
    <mergeCell ref="Q360:V360"/>
    <mergeCell ref="W360:AA360"/>
    <mergeCell ref="AB360:AH360"/>
    <mergeCell ref="AI360:AL360"/>
    <mergeCell ref="AM360:AQ360"/>
    <mergeCell ref="B357:C357"/>
    <mergeCell ref="D357:F357"/>
    <mergeCell ref="G357:J357"/>
    <mergeCell ref="K357:P357"/>
    <mergeCell ref="Q357:V357"/>
    <mergeCell ref="W357:AA357"/>
    <mergeCell ref="AB357:AH357"/>
    <mergeCell ref="AI357:AL357"/>
    <mergeCell ref="AM357:AQ357"/>
    <mergeCell ref="B358:C358"/>
    <mergeCell ref="D358:F358"/>
    <mergeCell ref="G358:J358"/>
    <mergeCell ref="K358:P358"/>
    <mergeCell ref="Q358:V358"/>
    <mergeCell ref="W358:AA358"/>
    <mergeCell ref="AB358:AH358"/>
    <mergeCell ref="AI358:AL358"/>
    <mergeCell ref="AM358:AQ358"/>
    <mergeCell ref="B355:C355"/>
    <mergeCell ref="D355:F355"/>
    <mergeCell ref="G355:J355"/>
    <mergeCell ref="K355:P355"/>
    <mergeCell ref="Q355:V355"/>
    <mergeCell ref="W355:AA355"/>
    <mergeCell ref="AB355:AH355"/>
    <mergeCell ref="AI355:AL355"/>
    <mergeCell ref="AM355:AQ355"/>
    <mergeCell ref="B356:C356"/>
    <mergeCell ref="D356:F356"/>
    <mergeCell ref="G356:J356"/>
    <mergeCell ref="K356:P356"/>
    <mergeCell ref="Q356:V356"/>
    <mergeCell ref="W356:AA356"/>
    <mergeCell ref="AB356:AH356"/>
    <mergeCell ref="AI356:AL356"/>
    <mergeCell ref="AM356:AQ356"/>
    <mergeCell ref="B353:C353"/>
    <mergeCell ref="D353:F353"/>
    <mergeCell ref="G353:J353"/>
    <mergeCell ref="K353:P353"/>
    <mergeCell ref="Q353:V353"/>
    <mergeCell ref="W353:AA353"/>
    <mergeCell ref="AB353:AH353"/>
    <mergeCell ref="AI353:AL353"/>
    <mergeCell ref="AM353:AQ353"/>
    <mergeCell ref="B354:C354"/>
    <mergeCell ref="D354:F354"/>
    <mergeCell ref="G354:J354"/>
    <mergeCell ref="K354:P354"/>
    <mergeCell ref="Q354:V354"/>
    <mergeCell ref="W354:AA354"/>
    <mergeCell ref="AB354:AH354"/>
    <mergeCell ref="AI354:AL354"/>
    <mergeCell ref="AM354:AQ354"/>
    <mergeCell ref="B351:C351"/>
    <mergeCell ref="D351:F351"/>
    <mergeCell ref="G351:J351"/>
    <mergeCell ref="K351:P351"/>
    <mergeCell ref="Q351:V351"/>
    <mergeCell ref="W351:AA351"/>
    <mergeCell ref="AB351:AH351"/>
    <mergeCell ref="AI351:AL351"/>
    <mergeCell ref="AM351:AQ351"/>
    <mergeCell ref="B352:C352"/>
    <mergeCell ref="D352:F352"/>
    <mergeCell ref="G352:J352"/>
    <mergeCell ref="K352:P352"/>
    <mergeCell ref="Q352:V352"/>
    <mergeCell ref="W352:AA352"/>
    <mergeCell ref="AB352:AH352"/>
    <mergeCell ref="AI352:AL352"/>
    <mergeCell ref="AM352:AQ352"/>
    <mergeCell ref="B349:C349"/>
    <mergeCell ref="D349:F349"/>
    <mergeCell ref="G349:J349"/>
    <mergeCell ref="K349:P349"/>
    <mergeCell ref="Q349:V349"/>
    <mergeCell ref="W349:AA349"/>
    <mergeCell ref="AB349:AH349"/>
    <mergeCell ref="AI349:AL349"/>
    <mergeCell ref="AM349:AQ349"/>
    <mergeCell ref="B350:C350"/>
    <mergeCell ref="D350:F350"/>
    <mergeCell ref="G350:J350"/>
    <mergeCell ref="K350:P350"/>
    <mergeCell ref="Q350:V350"/>
    <mergeCell ref="W350:AA350"/>
    <mergeCell ref="AB350:AH350"/>
    <mergeCell ref="AI350:AL350"/>
    <mergeCell ref="AM350:AQ350"/>
    <mergeCell ref="B347:C347"/>
    <mergeCell ref="D347:F347"/>
    <mergeCell ref="G347:J347"/>
    <mergeCell ref="K347:P347"/>
    <mergeCell ref="Q347:V347"/>
    <mergeCell ref="W347:AA347"/>
    <mergeCell ref="AB347:AH347"/>
    <mergeCell ref="AI347:AL347"/>
    <mergeCell ref="AM347:AQ347"/>
    <mergeCell ref="B348:C348"/>
    <mergeCell ref="D348:F348"/>
    <mergeCell ref="G348:J348"/>
    <mergeCell ref="K348:P348"/>
    <mergeCell ref="Q348:V348"/>
    <mergeCell ref="W348:AA348"/>
    <mergeCell ref="AB348:AH348"/>
    <mergeCell ref="AI348:AL348"/>
    <mergeCell ref="AM348:AQ348"/>
    <mergeCell ref="B345:C345"/>
    <mergeCell ref="D345:F345"/>
    <mergeCell ref="G345:J345"/>
    <mergeCell ref="K345:P345"/>
    <mergeCell ref="Q345:V345"/>
    <mergeCell ref="W345:AA345"/>
    <mergeCell ref="AB345:AH345"/>
    <mergeCell ref="AI345:AL345"/>
    <mergeCell ref="AM345:AQ345"/>
    <mergeCell ref="B346:C346"/>
    <mergeCell ref="D346:F346"/>
    <mergeCell ref="G346:J346"/>
    <mergeCell ref="K346:P346"/>
    <mergeCell ref="Q346:V346"/>
    <mergeCell ref="W346:AA346"/>
    <mergeCell ref="AB346:AH346"/>
    <mergeCell ref="AI346:AL346"/>
    <mergeCell ref="AM346:AQ346"/>
    <mergeCell ref="B343:C343"/>
    <mergeCell ref="D343:F343"/>
    <mergeCell ref="G343:J343"/>
    <mergeCell ref="K343:P343"/>
    <mergeCell ref="Q343:V343"/>
    <mergeCell ref="W343:AA343"/>
    <mergeCell ref="AB343:AH343"/>
    <mergeCell ref="AI343:AL343"/>
    <mergeCell ref="AM343:AQ343"/>
    <mergeCell ref="B344:C344"/>
    <mergeCell ref="D344:F344"/>
    <mergeCell ref="G344:J344"/>
    <mergeCell ref="K344:P344"/>
    <mergeCell ref="Q344:V344"/>
    <mergeCell ref="W344:AA344"/>
    <mergeCell ref="AB344:AH344"/>
    <mergeCell ref="AI344:AL344"/>
    <mergeCell ref="AM344:AQ344"/>
    <mergeCell ref="B341:C341"/>
    <mergeCell ref="D341:F341"/>
    <mergeCell ref="G341:J341"/>
    <mergeCell ref="K341:P341"/>
    <mergeCell ref="Q341:V341"/>
    <mergeCell ref="W341:AA341"/>
    <mergeCell ref="AB341:AH341"/>
    <mergeCell ref="AI341:AL341"/>
    <mergeCell ref="AM341:AQ341"/>
    <mergeCell ref="B342:C342"/>
    <mergeCell ref="D342:F342"/>
    <mergeCell ref="G342:J342"/>
    <mergeCell ref="K342:P342"/>
    <mergeCell ref="Q342:V342"/>
    <mergeCell ref="W342:AA342"/>
    <mergeCell ref="AB342:AH342"/>
    <mergeCell ref="AI342:AL342"/>
    <mergeCell ref="AM342:AQ342"/>
    <mergeCell ref="B339:C339"/>
    <mergeCell ref="D339:F339"/>
    <mergeCell ref="G339:J339"/>
    <mergeCell ref="K339:P339"/>
    <mergeCell ref="Q339:V339"/>
    <mergeCell ref="W339:AA339"/>
    <mergeCell ref="AB339:AH339"/>
    <mergeCell ref="AI339:AL339"/>
    <mergeCell ref="AM339:AQ339"/>
    <mergeCell ref="B340:C340"/>
    <mergeCell ref="D340:F340"/>
    <mergeCell ref="G340:J340"/>
    <mergeCell ref="K340:P340"/>
    <mergeCell ref="Q340:V340"/>
    <mergeCell ref="W340:AA340"/>
    <mergeCell ref="AB340:AH340"/>
    <mergeCell ref="AI340:AL340"/>
    <mergeCell ref="AM340:AQ340"/>
    <mergeCell ref="B337:C337"/>
    <mergeCell ref="D337:F337"/>
    <mergeCell ref="G337:J337"/>
    <mergeCell ref="K337:P337"/>
    <mergeCell ref="Q337:V337"/>
    <mergeCell ref="W337:AA337"/>
    <mergeCell ref="AB337:AH337"/>
    <mergeCell ref="AI337:AL337"/>
    <mergeCell ref="AM337:AQ337"/>
    <mergeCell ref="B338:C338"/>
    <mergeCell ref="D338:F338"/>
    <mergeCell ref="G338:J338"/>
    <mergeCell ref="K338:P338"/>
    <mergeCell ref="Q338:V338"/>
    <mergeCell ref="W338:AA338"/>
    <mergeCell ref="AB338:AH338"/>
    <mergeCell ref="AI338:AL338"/>
    <mergeCell ref="AM338:AQ338"/>
    <mergeCell ref="B335:C335"/>
    <mergeCell ref="D335:F335"/>
    <mergeCell ref="G335:J335"/>
    <mergeCell ref="K335:P335"/>
    <mergeCell ref="Q335:V335"/>
    <mergeCell ref="W335:AA335"/>
    <mergeCell ref="AB335:AH335"/>
    <mergeCell ref="AI335:AL335"/>
    <mergeCell ref="AM335:AQ335"/>
    <mergeCell ref="B336:C336"/>
    <mergeCell ref="D336:F336"/>
    <mergeCell ref="G336:J336"/>
    <mergeCell ref="K336:P336"/>
    <mergeCell ref="Q336:V336"/>
    <mergeCell ref="W336:AA336"/>
    <mergeCell ref="AB336:AH336"/>
    <mergeCell ref="AI336:AL336"/>
    <mergeCell ref="AM336:AQ336"/>
    <mergeCell ref="B333:C333"/>
    <mergeCell ref="D333:F333"/>
    <mergeCell ref="G333:J333"/>
    <mergeCell ref="K333:P333"/>
    <mergeCell ref="Q333:V333"/>
    <mergeCell ref="W333:AA333"/>
    <mergeCell ref="AB333:AH333"/>
    <mergeCell ref="AI333:AL333"/>
    <mergeCell ref="AM333:AQ333"/>
    <mergeCell ref="B334:C334"/>
    <mergeCell ref="D334:F334"/>
    <mergeCell ref="G334:J334"/>
    <mergeCell ref="K334:P334"/>
    <mergeCell ref="Q334:V334"/>
    <mergeCell ref="W334:AA334"/>
    <mergeCell ref="AB334:AH334"/>
    <mergeCell ref="AI334:AL334"/>
    <mergeCell ref="AM334:AQ334"/>
    <mergeCell ref="B331:C331"/>
    <mergeCell ref="D331:F331"/>
    <mergeCell ref="G331:J331"/>
    <mergeCell ref="K331:P331"/>
    <mergeCell ref="Q331:V331"/>
    <mergeCell ref="W331:AA331"/>
    <mergeCell ref="AB331:AH331"/>
    <mergeCell ref="AI331:AL331"/>
    <mergeCell ref="AM331:AQ331"/>
    <mergeCell ref="B332:C332"/>
    <mergeCell ref="D332:F332"/>
    <mergeCell ref="G332:J332"/>
    <mergeCell ref="K332:P332"/>
    <mergeCell ref="Q332:V332"/>
    <mergeCell ref="W332:AA332"/>
    <mergeCell ref="AB332:AH332"/>
    <mergeCell ref="AI332:AL332"/>
    <mergeCell ref="AM332:AQ332"/>
    <mergeCell ref="B329:C329"/>
    <mergeCell ref="D329:F329"/>
    <mergeCell ref="G329:J329"/>
    <mergeCell ref="K329:P329"/>
    <mergeCell ref="Q329:V329"/>
    <mergeCell ref="W329:AA329"/>
    <mergeCell ref="AB329:AH329"/>
    <mergeCell ref="AI329:AL329"/>
    <mergeCell ref="AM329:AQ329"/>
    <mergeCell ref="B330:C330"/>
    <mergeCell ref="D330:F330"/>
    <mergeCell ref="G330:J330"/>
    <mergeCell ref="K330:P330"/>
    <mergeCell ref="Q330:V330"/>
    <mergeCell ref="W330:AA330"/>
    <mergeCell ref="AB330:AH330"/>
    <mergeCell ref="AI330:AL330"/>
    <mergeCell ref="AM330:AQ330"/>
    <mergeCell ref="B327:C327"/>
    <mergeCell ref="D327:F327"/>
    <mergeCell ref="G327:J327"/>
    <mergeCell ref="K327:P327"/>
    <mergeCell ref="Q327:V327"/>
    <mergeCell ref="W327:AA327"/>
    <mergeCell ref="AB327:AH327"/>
    <mergeCell ref="AI327:AL327"/>
    <mergeCell ref="AM327:AQ327"/>
    <mergeCell ref="B328:C328"/>
    <mergeCell ref="D328:F328"/>
    <mergeCell ref="G328:J328"/>
    <mergeCell ref="K328:P328"/>
    <mergeCell ref="Q328:V328"/>
    <mergeCell ref="W328:AA328"/>
    <mergeCell ref="AB328:AH328"/>
    <mergeCell ref="AI328:AL328"/>
    <mergeCell ref="AM328:AQ328"/>
    <mergeCell ref="B325:C325"/>
    <mergeCell ref="D325:F325"/>
    <mergeCell ref="G325:J325"/>
    <mergeCell ref="K325:P325"/>
    <mergeCell ref="Q325:V325"/>
    <mergeCell ref="W325:AA325"/>
    <mergeCell ref="AB325:AH325"/>
    <mergeCell ref="AI325:AL325"/>
    <mergeCell ref="AM325:AQ325"/>
    <mergeCell ref="B326:C326"/>
    <mergeCell ref="D326:F326"/>
    <mergeCell ref="G326:J326"/>
    <mergeCell ref="K326:P326"/>
    <mergeCell ref="Q326:V326"/>
    <mergeCell ref="W326:AA326"/>
    <mergeCell ref="AB326:AH326"/>
    <mergeCell ref="AI326:AL326"/>
    <mergeCell ref="AM326:AQ326"/>
    <mergeCell ref="B323:C323"/>
    <mergeCell ref="D323:F323"/>
    <mergeCell ref="G323:J323"/>
    <mergeCell ref="K323:P323"/>
    <mergeCell ref="Q323:V323"/>
    <mergeCell ref="W323:AA323"/>
    <mergeCell ref="AB323:AH323"/>
    <mergeCell ref="AI323:AL323"/>
    <mergeCell ref="AM323:AQ323"/>
    <mergeCell ref="B324:C324"/>
    <mergeCell ref="D324:F324"/>
    <mergeCell ref="G324:J324"/>
    <mergeCell ref="K324:P324"/>
    <mergeCell ref="Q324:V324"/>
    <mergeCell ref="W324:AA324"/>
    <mergeCell ref="AB324:AH324"/>
    <mergeCell ref="AI324:AL324"/>
    <mergeCell ref="AM324:AQ324"/>
    <mergeCell ref="B321:C321"/>
    <mergeCell ref="D321:F321"/>
    <mergeCell ref="G321:J321"/>
    <mergeCell ref="K321:P321"/>
    <mergeCell ref="Q321:V321"/>
    <mergeCell ref="W321:AA321"/>
    <mergeCell ref="AB321:AH321"/>
    <mergeCell ref="AI321:AL321"/>
    <mergeCell ref="AM321:AQ321"/>
    <mergeCell ref="B322:C322"/>
    <mergeCell ref="D322:F322"/>
    <mergeCell ref="G322:J322"/>
    <mergeCell ref="K322:P322"/>
    <mergeCell ref="Q322:V322"/>
    <mergeCell ref="W322:AA322"/>
    <mergeCell ref="AB322:AH322"/>
    <mergeCell ref="AI322:AL322"/>
    <mergeCell ref="AM322:AQ322"/>
    <mergeCell ref="B319:C319"/>
    <mergeCell ref="D319:F319"/>
    <mergeCell ref="G319:J319"/>
    <mergeCell ref="K319:P319"/>
    <mergeCell ref="Q319:V319"/>
    <mergeCell ref="W319:AA319"/>
    <mergeCell ref="AB319:AH319"/>
    <mergeCell ref="AI319:AL319"/>
    <mergeCell ref="AM319:AQ319"/>
    <mergeCell ref="B320:C320"/>
    <mergeCell ref="D320:F320"/>
    <mergeCell ref="G320:J320"/>
    <mergeCell ref="K320:P320"/>
    <mergeCell ref="Q320:V320"/>
    <mergeCell ref="W320:AA320"/>
    <mergeCell ref="AB320:AH320"/>
    <mergeCell ref="AI320:AL320"/>
    <mergeCell ref="AM320:AQ320"/>
    <mergeCell ref="B317:C317"/>
    <mergeCell ref="D317:F317"/>
    <mergeCell ref="G317:J317"/>
    <mergeCell ref="K317:P317"/>
    <mergeCell ref="Q317:V317"/>
    <mergeCell ref="W317:AA317"/>
    <mergeCell ref="AB317:AH317"/>
    <mergeCell ref="AI317:AL317"/>
    <mergeCell ref="AM317:AQ317"/>
    <mergeCell ref="B318:C318"/>
    <mergeCell ref="D318:F318"/>
    <mergeCell ref="G318:J318"/>
    <mergeCell ref="K318:P318"/>
    <mergeCell ref="Q318:V318"/>
    <mergeCell ref="W318:AA318"/>
    <mergeCell ref="AB318:AH318"/>
    <mergeCell ref="AI318:AL318"/>
    <mergeCell ref="AM318:AQ318"/>
    <mergeCell ref="B315:C315"/>
    <mergeCell ref="D315:F315"/>
    <mergeCell ref="G315:J315"/>
    <mergeCell ref="K315:P315"/>
    <mergeCell ref="Q315:V315"/>
    <mergeCell ref="W315:AA315"/>
    <mergeCell ref="AB315:AH315"/>
    <mergeCell ref="AI315:AL315"/>
    <mergeCell ref="AM315:AQ315"/>
    <mergeCell ref="B316:C316"/>
    <mergeCell ref="D316:F316"/>
    <mergeCell ref="G316:J316"/>
    <mergeCell ref="K316:P316"/>
    <mergeCell ref="Q316:V316"/>
    <mergeCell ref="W316:AA316"/>
    <mergeCell ref="AB316:AH316"/>
    <mergeCell ref="AI316:AL316"/>
    <mergeCell ref="AM316:AQ316"/>
    <mergeCell ref="B313:C313"/>
    <mergeCell ref="D313:F313"/>
    <mergeCell ref="G313:J313"/>
    <mergeCell ref="K313:P313"/>
    <mergeCell ref="Q313:V313"/>
    <mergeCell ref="W313:AA313"/>
    <mergeCell ref="AB313:AH313"/>
    <mergeCell ref="AI313:AL313"/>
    <mergeCell ref="AM313:AQ313"/>
    <mergeCell ref="B314:C314"/>
    <mergeCell ref="D314:F314"/>
    <mergeCell ref="G314:J314"/>
    <mergeCell ref="K314:P314"/>
    <mergeCell ref="Q314:V314"/>
    <mergeCell ref="W314:AA314"/>
    <mergeCell ref="AB314:AH314"/>
    <mergeCell ref="AI314:AL314"/>
    <mergeCell ref="AM314:AQ314"/>
    <mergeCell ref="B311:C311"/>
    <mergeCell ref="D311:F311"/>
    <mergeCell ref="G311:J311"/>
    <mergeCell ref="K311:P311"/>
    <mergeCell ref="Q311:V311"/>
    <mergeCell ref="W311:AA311"/>
    <mergeCell ref="AB311:AH311"/>
    <mergeCell ref="AI311:AL311"/>
    <mergeCell ref="AM311:AQ311"/>
    <mergeCell ref="B312:C312"/>
    <mergeCell ref="D312:F312"/>
    <mergeCell ref="G312:J312"/>
    <mergeCell ref="K312:P312"/>
    <mergeCell ref="Q312:V312"/>
    <mergeCell ref="W312:AA312"/>
    <mergeCell ref="AB312:AH312"/>
    <mergeCell ref="AI312:AL312"/>
    <mergeCell ref="AM312:AQ312"/>
    <mergeCell ref="B309:C309"/>
    <mergeCell ref="D309:F309"/>
    <mergeCell ref="G309:J309"/>
    <mergeCell ref="K309:P309"/>
    <mergeCell ref="Q309:V309"/>
    <mergeCell ref="W309:AA309"/>
    <mergeCell ref="AB309:AH309"/>
    <mergeCell ref="AI309:AL309"/>
    <mergeCell ref="AM309:AQ309"/>
    <mergeCell ref="B310:C310"/>
    <mergeCell ref="D310:F310"/>
    <mergeCell ref="G310:J310"/>
    <mergeCell ref="K310:P310"/>
    <mergeCell ref="Q310:V310"/>
    <mergeCell ref="W310:AA310"/>
    <mergeCell ref="AB310:AH310"/>
    <mergeCell ref="AI310:AL310"/>
    <mergeCell ref="AM310:AQ310"/>
    <mergeCell ref="B307:C307"/>
    <mergeCell ref="D307:F307"/>
    <mergeCell ref="G307:J307"/>
    <mergeCell ref="K307:P307"/>
    <mergeCell ref="Q307:V307"/>
    <mergeCell ref="W307:AA307"/>
    <mergeCell ref="AB307:AH307"/>
    <mergeCell ref="AI307:AL307"/>
    <mergeCell ref="AM307:AQ307"/>
    <mergeCell ref="B308:C308"/>
    <mergeCell ref="D308:F308"/>
    <mergeCell ref="G308:J308"/>
    <mergeCell ref="K308:P308"/>
    <mergeCell ref="Q308:V308"/>
    <mergeCell ref="W308:AA308"/>
    <mergeCell ref="AB308:AH308"/>
    <mergeCell ref="AI308:AL308"/>
    <mergeCell ref="AM308:AQ308"/>
    <mergeCell ref="B305:C305"/>
    <mergeCell ref="D305:F305"/>
    <mergeCell ref="G305:J305"/>
    <mergeCell ref="K305:P305"/>
    <mergeCell ref="Q305:V305"/>
    <mergeCell ref="W305:AA305"/>
    <mergeCell ref="AB305:AH305"/>
    <mergeCell ref="AI305:AL305"/>
    <mergeCell ref="AM305:AQ305"/>
    <mergeCell ref="B306:C306"/>
    <mergeCell ref="D306:F306"/>
    <mergeCell ref="G306:J306"/>
    <mergeCell ref="K306:P306"/>
    <mergeCell ref="Q306:V306"/>
    <mergeCell ref="W306:AA306"/>
    <mergeCell ref="AB306:AH306"/>
    <mergeCell ref="AI306:AL306"/>
    <mergeCell ref="AM306:AQ306"/>
    <mergeCell ref="B303:C303"/>
    <mergeCell ref="D303:F303"/>
    <mergeCell ref="G303:J303"/>
    <mergeCell ref="K303:P303"/>
    <mergeCell ref="Q303:V303"/>
    <mergeCell ref="W303:AA303"/>
    <mergeCell ref="AB303:AH303"/>
    <mergeCell ref="AI303:AL303"/>
    <mergeCell ref="AM303:AQ303"/>
    <mergeCell ref="B304:C304"/>
    <mergeCell ref="D304:F304"/>
    <mergeCell ref="G304:J304"/>
    <mergeCell ref="K304:P304"/>
    <mergeCell ref="Q304:V304"/>
    <mergeCell ref="W304:AA304"/>
    <mergeCell ref="AB304:AH304"/>
    <mergeCell ref="AI304:AL304"/>
    <mergeCell ref="AM304:AQ304"/>
    <mergeCell ref="B301:C301"/>
    <mergeCell ref="D301:F301"/>
    <mergeCell ref="G301:J301"/>
    <mergeCell ref="K301:P301"/>
    <mergeCell ref="Q301:V301"/>
    <mergeCell ref="W301:AA301"/>
    <mergeCell ref="AB301:AH301"/>
    <mergeCell ref="AI301:AL301"/>
    <mergeCell ref="AM301:AQ301"/>
    <mergeCell ref="B302:C302"/>
    <mergeCell ref="D302:F302"/>
    <mergeCell ref="G302:J302"/>
    <mergeCell ref="K302:P302"/>
    <mergeCell ref="Q302:V302"/>
    <mergeCell ref="W302:AA302"/>
    <mergeCell ref="AB302:AH302"/>
    <mergeCell ref="AI302:AL302"/>
    <mergeCell ref="AM302:AQ302"/>
    <mergeCell ref="B299:C299"/>
    <mergeCell ref="D299:F299"/>
    <mergeCell ref="G299:J299"/>
    <mergeCell ref="K299:P299"/>
    <mergeCell ref="Q299:V299"/>
    <mergeCell ref="W299:AA299"/>
    <mergeCell ref="AB299:AH299"/>
    <mergeCell ref="AI299:AL299"/>
    <mergeCell ref="AM299:AQ299"/>
    <mergeCell ref="B300:C300"/>
    <mergeCell ref="D300:F300"/>
    <mergeCell ref="G300:J300"/>
    <mergeCell ref="K300:P300"/>
    <mergeCell ref="Q300:V300"/>
    <mergeCell ref="W300:AA300"/>
    <mergeCell ref="AB300:AH300"/>
    <mergeCell ref="AI300:AL300"/>
    <mergeCell ref="AM300:AQ300"/>
    <mergeCell ref="B297:C297"/>
    <mergeCell ref="D297:F297"/>
    <mergeCell ref="G297:J297"/>
    <mergeCell ref="K297:P297"/>
    <mergeCell ref="Q297:V297"/>
    <mergeCell ref="W297:AA297"/>
    <mergeCell ref="AB297:AH297"/>
    <mergeCell ref="AI297:AL297"/>
    <mergeCell ref="AM297:AQ297"/>
    <mergeCell ref="B298:C298"/>
    <mergeCell ref="D298:F298"/>
    <mergeCell ref="G298:J298"/>
    <mergeCell ref="K298:P298"/>
    <mergeCell ref="Q298:V298"/>
    <mergeCell ref="W298:AA298"/>
    <mergeCell ref="AB298:AH298"/>
    <mergeCell ref="AI298:AL298"/>
    <mergeCell ref="AM298:AQ298"/>
    <mergeCell ref="B295:C295"/>
    <mergeCell ref="D295:F295"/>
    <mergeCell ref="G295:J295"/>
    <mergeCell ref="K295:P295"/>
    <mergeCell ref="Q295:V295"/>
    <mergeCell ref="W295:AA295"/>
    <mergeCell ref="AB295:AH295"/>
    <mergeCell ref="AI295:AL295"/>
    <mergeCell ref="AM295:AQ295"/>
    <mergeCell ref="B296:C296"/>
    <mergeCell ref="D296:F296"/>
    <mergeCell ref="G296:J296"/>
    <mergeCell ref="K296:P296"/>
    <mergeCell ref="Q296:V296"/>
    <mergeCell ref="W296:AA296"/>
    <mergeCell ref="AB296:AH296"/>
    <mergeCell ref="AI296:AL296"/>
    <mergeCell ref="AM296:AQ296"/>
    <mergeCell ref="B293:C293"/>
    <mergeCell ref="D293:F293"/>
    <mergeCell ref="G293:J293"/>
    <mergeCell ref="K293:P293"/>
    <mergeCell ref="Q293:V293"/>
    <mergeCell ref="W293:AA293"/>
    <mergeCell ref="AB293:AH293"/>
    <mergeCell ref="AI293:AL293"/>
    <mergeCell ref="AM293:AQ293"/>
    <mergeCell ref="B294:C294"/>
    <mergeCell ref="D294:F294"/>
    <mergeCell ref="G294:J294"/>
    <mergeCell ref="K294:P294"/>
    <mergeCell ref="Q294:V294"/>
    <mergeCell ref="W294:AA294"/>
    <mergeCell ref="AB294:AH294"/>
    <mergeCell ref="AI294:AL294"/>
    <mergeCell ref="AM294:AQ294"/>
    <mergeCell ref="B291:C291"/>
    <mergeCell ref="D291:F291"/>
    <mergeCell ref="G291:J291"/>
    <mergeCell ref="K291:P291"/>
    <mergeCell ref="Q291:V291"/>
    <mergeCell ref="W291:AA291"/>
    <mergeCell ref="AB291:AH291"/>
    <mergeCell ref="AI291:AL291"/>
    <mergeCell ref="AM291:AQ291"/>
    <mergeCell ref="B292:C292"/>
    <mergeCell ref="D292:F292"/>
    <mergeCell ref="G292:J292"/>
    <mergeCell ref="K292:P292"/>
    <mergeCell ref="Q292:V292"/>
    <mergeCell ref="W292:AA292"/>
    <mergeCell ref="AB292:AH292"/>
    <mergeCell ref="AI292:AL292"/>
    <mergeCell ref="AM292:AQ292"/>
    <mergeCell ref="B289:C289"/>
    <mergeCell ref="D289:F289"/>
    <mergeCell ref="G289:J289"/>
    <mergeCell ref="K289:P289"/>
    <mergeCell ref="Q289:V289"/>
    <mergeCell ref="W289:AA289"/>
    <mergeCell ref="AB289:AH289"/>
    <mergeCell ref="AI289:AL289"/>
    <mergeCell ref="AM289:AQ289"/>
    <mergeCell ref="B290:C290"/>
    <mergeCell ref="D290:F290"/>
    <mergeCell ref="G290:J290"/>
    <mergeCell ref="K290:P290"/>
    <mergeCell ref="Q290:V290"/>
    <mergeCell ref="W290:AA290"/>
    <mergeCell ref="AB290:AH290"/>
    <mergeCell ref="AI290:AL290"/>
    <mergeCell ref="AM290:AQ290"/>
    <mergeCell ref="B287:C287"/>
    <mergeCell ref="D287:F287"/>
    <mergeCell ref="G287:J287"/>
    <mergeCell ref="K287:P287"/>
    <mergeCell ref="Q287:V287"/>
    <mergeCell ref="W287:AA287"/>
    <mergeCell ref="AB287:AH287"/>
    <mergeCell ref="AI287:AL287"/>
    <mergeCell ref="AM287:AQ287"/>
    <mergeCell ref="B288:C288"/>
    <mergeCell ref="D288:F288"/>
    <mergeCell ref="G288:J288"/>
    <mergeCell ref="K288:P288"/>
    <mergeCell ref="Q288:V288"/>
    <mergeCell ref="W288:AA288"/>
    <mergeCell ref="AB288:AH288"/>
    <mergeCell ref="AI288:AL288"/>
    <mergeCell ref="AM288:AQ288"/>
    <mergeCell ref="B285:C285"/>
    <mergeCell ref="D285:F285"/>
    <mergeCell ref="G285:J285"/>
    <mergeCell ref="K285:P285"/>
    <mergeCell ref="Q285:V285"/>
    <mergeCell ref="W285:AA285"/>
    <mergeCell ref="AB285:AH285"/>
    <mergeCell ref="AI285:AL285"/>
    <mergeCell ref="AM285:AQ285"/>
    <mergeCell ref="B286:C286"/>
    <mergeCell ref="D286:F286"/>
    <mergeCell ref="G286:J286"/>
    <mergeCell ref="K286:P286"/>
    <mergeCell ref="Q286:V286"/>
    <mergeCell ref="W286:AA286"/>
    <mergeCell ref="AB286:AH286"/>
    <mergeCell ref="AI286:AL286"/>
    <mergeCell ref="AM286:AQ286"/>
    <mergeCell ref="B283:C283"/>
    <mergeCell ref="D283:F283"/>
    <mergeCell ref="G283:J283"/>
    <mergeCell ref="K283:P283"/>
    <mergeCell ref="Q283:V283"/>
    <mergeCell ref="W283:AA283"/>
    <mergeCell ref="AB283:AH283"/>
    <mergeCell ref="AI283:AL283"/>
    <mergeCell ref="AM283:AQ283"/>
    <mergeCell ref="B284:C284"/>
    <mergeCell ref="D284:F284"/>
    <mergeCell ref="G284:J284"/>
    <mergeCell ref="K284:P284"/>
    <mergeCell ref="Q284:V284"/>
    <mergeCell ref="W284:AA284"/>
    <mergeCell ref="AB284:AH284"/>
    <mergeCell ref="AI284:AL284"/>
    <mergeCell ref="AM284:AQ284"/>
    <mergeCell ref="B281:C281"/>
    <mergeCell ref="D281:F281"/>
    <mergeCell ref="G281:J281"/>
    <mergeCell ref="K281:P281"/>
    <mergeCell ref="Q281:V281"/>
    <mergeCell ref="W281:AA281"/>
    <mergeCell ref="AB281:AH281"/>
    <mergeCell ref="AI281:AL281"/>
    <mergeCell ref="AM281:AQ281"/>
    <mergeCell ref="B282:C282"/>
    <mergeCell ref="D282:F282"/>
    <mergeCell ref="G282:J282"/>
    <mergeCell ref="K282:P282"/>
    <mergeCell ref="Q282:V282"/>
    <mergeCell ref="W282:AA282"/>
    <mergeCell ref="AB282:AH282"/>
    <mergeCell ref="AI282:AL282"/>
    <mergeCell ref="AM282:AQ282"/>
    <mergeCell ref="B279:C279"/>
    <mergeCell ref="D279:F279"/>
    <mergeCell ref="G279:J279"/>
    <mergeCell ref="K279:P279"/>
    <mergeCell ref="Q279:V279"/>
    <mergeCell ref="W279:AA279"/>
    <mergeCell ref="AB279:AH279"/>
    <mergeCell ref="AI279:AL279"/>
    <mergeCell ref="AM279:AQ279"/>
    <mergeCell ref="B280:C280"/>
    <mergeCell ref="D280:F280"/>
    <mergeCell ref="G280:J280"/>
    <mergeCell ref="K280:P280"/>
    <mergeCell ref="Q280:V280"/>
    <mergeCell ref="W280:AA280"/>
    <mergeCell ref="AB280:AH280"/>
    <mergeCell ref="AI280:AL280"/>
    <mergeCell ref="AM280:AQ280"/>
    <mergeCell ref="B277:C277"/>
    <mergeCell ref="D277:F277"/>
    <mergeCell ref="G277:J277"/>
    <mergeCell ref="K277:P277"/>
    <mergeCell ref="Q277:V277"/>
    <mergeCell ref="W277:AA277"/>
    <mergeCell ref="AB277:AH277"/>
    <mergeCell ref="AI277:AL277"/>
    <mergeCell ref="AM277:AQ277"/>
    <mergeCell ref="B278:C278"/>
    <mergeCell ref="D278:F278"/>
    <mergeCell ref="G278:J278"/>
    <mergeCell ref="K278:P278"/>
    <mergeCell ref="Q278:V278"/>
    <mergeCell ref="W278:AA278"/>
    <mergeCell ref="AB278:AH278"/>
    <mergeCell ref="AI278:AL278"/>
    <mergeCell ref="AM278:AQ278"/>
    <mergeCell ref="B275:C275"/>
    <mergeCell ref="D275:F275"/>
    <mergeCell ref="G275:J275"/>
    <mergeCell ref="K275:P275"/>
    <mergeCell ref="Q275:V275"/>
    <mergeCell ref="W275:AA275"/>
    <mergeCell ref="AB275:AH275"/>
    <mergeCell ref="AI275:AL275"/>
    <mergeCell ref="AM275:AQ275"/>
    <mergeCell ref="B276:C276"/>
    <mergeCell ref="D276:F276"/>
    <mergeCell ref="G276:J276"/>
    <mergeCell ref="K276:P276"/>
    <mergeCell ref="Q276:V276"/>
    <mergeCell ref="W276:AA276"/>
    <mergeCell ref="AB276:AH276"/>
    <mergeCell ref="AI276:AL276"/>
    <mergeCell ref="AM276:AQ276"/>
    <mergeCell ref="B273:C273"/>
    <mergeCell ref="D273:F273"/>
    <mergeCell ref="G273:J273"/>
    <mergeCell ref="K273:P273"/>
    <mergeCell ref="Q273:V273"/>
    <mergeCell ref="W273:AA273"/>
    <mergeCell ref="AB273:AH273"/>
    <mergeCell ref="AI273:AL273"/>
    <mergeCell ref="AM273:AQ273"/>
    <mergeCell ref="B274:C274"/>
    <mergeCell ref="D274:F274"/>
    <mergeCell ref="G274:J274"/>
    <mergeCell ref="K274:P274"/>
    <mergeCell ref="Q274:V274"/>
    <mergeCell ref="W274:AA274"/>
    <mergeCell ref="AB274:AH274"/>
    <mergeCell ref="AI274:AL274"/>
    <mergeCell ref="AM274:AQ274"/>
    <mergeCell ref="B271:C271"/>
    <mergeCell ref="D271:F271"/>
    <mergeCell ref="G271:J271"/>
    <mergeCell ref="K271:P271"/>
    <mergeCell ref="Q271:V271"/>
    <mergeCell ref="W271:AA271"/>
    <mergeCell ref="AB271:AH271"/>
    <mergeCell ref="AI271:AL271"/>
    <mergeCell ref="AM271:AQ271"/>
    <mergeCell ref="B272:C272"/>
    <mergeCell ref="D272:F272"/>
    <mergeCell ref="G272:J272"/>
    <mergeCell ref="K272:P272"/>
    <mergeCell ref="Q272:V272"/>
    <mergeCell ref="W272:AA272"/>
    <mergeCell ref="AB272:AH272"/>
    <mergeCell ref="AI272:AL272"/>
    <mergeCell ref="AM272:AQ272"/>
    <mergeCell ref="B269:C269"/>
    <mergeCell ref="D269:F269"/>
    <mergeCell ref="G269:J269"/>
    <mergeCell ref="K269:P269"/>
    <mergeCell ref="Q269:V269"/>
    <mergeCell ref="W269:AA269"/>
    <mergeCell ref="AB269:AH269"/>
    <mergeCell ref="AI269:AL269"/>
    <mergeCell ref="AM269:AQ269"/>
    <mergeCell ref="B270:C270"/>
    <mergeCell ref="D270:F270"/>
    <mergeCell ref="G270:J270"/>
    <mergeCell ref="K270:P270"/>
    <mergeCell ref="Q270:V270"/>
    <mergeCell ref="W270:AA270"/>
    <mergeCell ref="AB270:AH270"/>
    <mergeCell ref="AI270:AL270"/>
    <mergeCell ref="AM270:AQ270"/>
    <mergeCell ref="B267:C267"/>
    <mergeCell ref="D267:F267"/>
    <mergeCell ref="G267:J267"/>
    <mergeCell ref="K267:P267"/>
    <mergeCell ref="Q267:V267"/>
    <mergeCell ref="W267:AA267"/>
    <mergeCell ref="AB267:AH267"/>
    <mergeCell ref="AI267:AL267"/>
    <mergeCell ref="AM267:AQ267"/>
    <mergeCell ref="B268:C268"/>
    <mergeCell ref="D268:F268"/>
    <mergeCell ref="G268:J268"/>
    <mergeCell ref="K268:P268"/>
    <mergeCell ref="Q268:V268"/>
    <mergeCell ref="W268:AA268"/>
    <mergeCell ref="AB268:AH268"/>
    <mergeCell ref="AI268:AL268"/>
    <mergeCell ref="AM268:AQ268"/>
    <mergeCell ref="B265:C265"/>
    <mergeCell ref="D265:F265"/>
    <mergeCell ref="G265:J265"/>
    <mergeCell ref="K265:P265"/>
    <mergeCell ref="Q265:V265"/>
    <mergeCell ref="W265:AA265"/>
    <mergeCell ref="AB265:AH265"/>
    <mergeCell ref="AI265:AL265"/>
    <mergeCell ref="AM265:AQ265"/>
    <mergeCell ref="B266:C266"/>
    <mergeCell ref="D266:F266"/>
    <mergeCell ref="G266:J266"/>
    <mergeCell ref="K266:P266"/>
    <mergeCell ref="Q266:V266"/>
    <mergeCell ref="W266:AA266"/>
    <mergeCell ref="AB266:AH266"/>
    <mergeCell ref="AI266:AL266"/>
    <mergeCell ref="AM266:AQ266"/>
    <mergeCell ref="B263:C263"/>
    <mergeCell ref="D263:F263"/>
    <mergeCell ref="G263:J263"/>
    <mergeCell ref="K263:P263"/>
    <mergeCell ref="Q263:V263"/>
    <mergeCell ref="W263:AA263"/>
    <mergeCell ref="AB263:AH263"/>
    <mergeCell ref="AI263:AL263"/>
    <mergeCell ref="AM263:AQ263"/>
    <mergeCell ref="B264:C264"/>
    <mergeCell ref="D264:F264"/>
    <mergeCell ref="G264:J264"/>
    <mergeCell ref="K264:P264"/>
    <mergeCell ref="Q264:V264"/>
    <mergeCell ref="W264:AA264"/>
    <mergeCell ref="AB264:AH264"/>
    <mergeCell ref="AI264:AL264"/>
    <mergeCell ref="AM264:AQ264"/>
    <mergeCell ref="B261:C261"/>
    <mergeCell ref="D261:F261"/>
    <mergeCell ref="G261:J261"/>
    <mergeCell ref="K261:P261"/>
    <mergeCell ref="Q261:V261"/>
    <mergeCell ref="W261:AA261"/>
    <mergeCell ref="AB261:AH261"/>
    <mergeCell ref="AI261:AL261"/>
    <mergeCell ref="AM261:AQ261"/>
    <mergeCell ref="B262:C262"/>
    <mergeCell ref="D262:F262"/>
    <mergeCell ref="G262:J262"/>
    <mergeCell ref="K262:P262"/>
    <mergeCell ref="Q262:V262"/>
    <mergeCell ref="W262:AA262"/>
    <mergeCell ref="AB262:AH262"/>
    <mergeCell ref="AI262:AL262"/>
    <mergeCell ref="AM262:AQ262"/>
    <mergeCell ref="B259:C259"/>
    <mergeCell ref="D259:F259"/>
    <mergeCell ref="G259:J259"/>
    <mergeCell ref="K259:P259"/>
    <mergeCell ref="Q259:V259"/>
    <mergeCell ref="W259:AA259"/>
    <mergeCell ref="AB259:AH259"/>
    <mergeCell ref="AI259:AL259"/>
    <mergeCell ref="AM259:AQ259"/>
    <mergeCell ref="B260:C260"/>
    <mergeCell ref="D260:F260"/>
    <mergeCell ref="G260:J260"/>
    <mergeCell ref="K260:P260"/>
    <mergeCell ref="Q260:V260"/>
    <mergeCell ref="W260:AA260"/>
    <mergeCell ref="AB260:AH260"/>
    <mergeCell ref="AI260:AL260"/>
    <mergeCell ref="AM260:AQ260"/>
    <mergeCell ref="B257:C257"/>
    <mergeCell ref="D257:F257"/>
    <mergeCell ref="G257:J257"/>
    <mergeCell ref="K257:P257"/>
    <mergeCell ref="Q257:V257"/>
    <mergeCell ref="W257:AA257"/>
    <mergeCell ref="AB257:AH257"/>
    <mergeCell ref="AI257:AL257"/>
    <mergeCell ref="AM257:AQ257"/>
    <mergeCell ref="B258:C258"/>
    <mergeCell ref="D258:F258"/>
    <mergeCell ref="G258:J258"/>
    <mergeCell ref="K258:P258"/>
    <mergeCell ref="Q258:V258"/>
    <mergeCell ref="W258:AA258"/>
    <mergeCell ref="AB258:AH258"/>
    <mergeCell ref="AI258:AL258"/>
    <mergeCell ref="AM258:AQ258"/>
    <mergeCell ref="B255:C255"/>
    <mergeCell ref="D255:F255"/>
    <mergeCell ref="G255:J255"/>
    <mergeCell ref="K255:P255"/>
    <mergeCell ref="Q255:V255"/>
    <mergeCell ref="W255:AA255"/>
    <mergeCell ref="AB255:AH255"/>
    <mergeCell ref="AI255:AL255"/>
    <mergeCell ref="AM255:AQ255"/>
    <mergeCell ref="B256:C256"/>
    <mergeCell ref="D256:F256"/>
    <mergeCell ref="G256:J256"/>
    <mergeCell ref="K256:P256"/>
    <mergeCell ref="Q256:V256"/>
    <mergeCell ref="W256:AA256"/>
    <mergeCell ref="AB256:AH256"/>
    <mergeCell ref="AI256:AL256"/>
    <mergeCell ref="AM256:AQ256"/>
    <mergeCell ref="B253:C253"/>
    <mergeCell ref="D253:F253"/>
    <mergeCell ref="G253:J253"/>
    <mergeCell ref="K253:P253"/>
    <mergeCell ref="Q253:V253"/>
    <mergeCell ref="W253:AA253"/>
    <mergeCell ref="AB253:AH253"/>
    <mergeCell ref="AI253:AL253"/>
    <mergeCell ref="AM253:AQ253"/>
    <mergeCell ref="B254:C254"/>
    <mergeCell ref="D254:F254"/>
    <mergeCell ref="G254:J254"/>
    <mergeCell ref="K254:P254"/>
    <mergeCell ref="Q254:V254"/>
    <mergeCell ref="W254:AA254"/>
    <mergeCell ref="AB254:AH254"/>
    <mergeCell ref="AI254:AL254"/>
    <mergeCell ref="AM254:AQ254"/>
    <mergeCell ref="B251:C251"/>
    <mergeCell ref="D251:F251"/>
    <mergeCell ref="G251:J251"/>
    <mergeCell ref="K251:P251"/>
    <mergeCell ref="Q251:V251"/>
    <mergeCell ref="W251:AA251"/>
    <mergeCell ref="AB251:AH251"/>
    <mergeCell ref="AI251:AL251"/>
    <mergeCell ref="AM251:AQ251"/>
    <mergeCell ref="B252:C252"/>
    <mergeCell ref="D252:F252"/>
    <mergeCell ref="G252:J252"/>
    <mergeCell ref="K252:P252"/>
    <mergeCell ref="Q252:V252"/>
    <mergeCell ref="W252:AA252"/>
    <mergeCell ref="AB252:AH252"/>
    <mergeCell ref="AI252:AL252"/>
    <mergeCell ref="AM252:AQ252"/>
    <mergeCell ref="B249:C249"/>
    <mergeCell ref="D249:F249"/>
    <mergeCell ref="G249:J249"/>
    <mergeCell ref="K249:P249"/>
    <mergeCell ref="Q249:V249"/>
    <mergeCell ref="W249:AA249"/>
    <mergeCell ref="AB249:AH249"/>
    <mergeCell ref="AI249:AL249"/>
    <mergeCell ref="AM249:AQ249"/>
    <mergeCell ref="B250:C250"/>
    <mergeCell ref="D250:F250"/>
    <mergeCell ref="G250:J250"/>
    <mergeCell ref="K250:P250"/>
    <mergeCell ref="Q250:V250"/>
    <mergeCell ref="W250:AA250"/>
    <mergeCell ref="AB250:AH250"/>
    <mergeCell ref="AI250:AL250"/>
    <mergeCell ref="AM250:AQ250"/>
    <mergeCell ref="B247:C247"/>
    <mergeCell ref="D247:F247"/>
    <mergeCell ref="G247:J247"/>
    <mergeCell ref="K247:P247"/>
    <mergeCell ref="Q247:V247"/>
    <mergeCell ref="W247:AA247"/>
    <mergeCell ref="AB247:AH247"/>
    <mergeCell ref="AI247:AL247"/>
    <mergeCell ref="AM247:AQ247"/>
    <mergeCell ref="B248:C248"/>
    <mergeCell ref="D248:F248"/>
    <mergeCell ref="G248:J248"/>
    <mergeCell ref="K248:P248"/>
    <mergeCell ref="Q248:V248"/>
    <mergeCell ref="W248:AA248"/>
    <mergeCell ref="AB248:AH248"/>
    <mergeCell ref="AI248:AL248"/>
    <mergeCell ref="AM248:AQ248"/>
    <mergeCell ref="B245:C245"/>
    <mergeCell ref="D245:F245"/>
    <mergeCell ref="G245:J245"/>
    <mergeCell ref="K245:P245"/>
    <mergeCell ref="Q245:V245"/>
    <mergeCell ref="W245:AA245"/>
    <mergeCell ref="AB245:AH245"/>
    <mergeCell ref="AI245:AL245"/>
    <mergeCell ref="AM245:AQ245"/>
    <mergeCell ref="B246:C246"/>
    <mergeCell ref="D246:F246"/>
    <mergeCell ref="G246:J246"/>
    <mergeCell ref="K246:P246"/>
    <mergeCell ref="Q246:V246"/>
    <mergeCell ref="W246:AA246"/>
    <mergeCell ref="AB246:AH246"/>
    <mergeCell ref="AI246:AL246"/>
    <mergeCell ref="AM246:AQ246"/>
    <mergeCell ref="B243:C243"/>
    <mergeCell ref="D243:F243"/>
    <mergeCell ref="G243:J243"/>
    <mergeCell ref="K243:P243"/>
    <mergeCell ref="Q243:V243"/>
    <mergeCell ref="W243:AA243"/>
    <mergeCell ref="AB243:AH243"/>
    <mergeCell ref="AI243:AL243"/>
    <mergeCell ref="AM243:AQ243"/>
    <mergeCell ref="B244:C244"/>
    <mergeCell ref="D244:F244"/>
    <mergeCell ref="G244:J244"/>
    <mergeCell ref="K244:P244"/>
    <mergeCell ref="Q244:V244"/>
    <mergeCell ref="W244:AA244"/>
    <mergeCell ref="AB244:AH244"/>
    <mergeCell ref="AI244:AL244"/>
    <mergeCell ref="AM244:AQ244"/>
    <mergeCell ref="B241:C241"/>
    <mergeCell ref="D241:F241"/>
    <mergeCell ref="G241:J241"/>
    <mergeCell ref="K241:P241"/>
    <mergeCell ref="Q241:V241"/>
    <mergeCell ref="W241:AA241"/>
    <mergeCell ref="AB241:AH241"/>
    <mergeCell ref="AI241:AL241"/>
    <mergeCell ref="AM241:AQ241"/>
    <mergeCell ref="B242:C242"/>
    <mergeCell ref="D242:F242"/>
    <mergeCell ref="G242:J242"/>
    <mergeCell ref="K242:P242"/>
    <mergeCell ref="Q242:V242"/>
    <mergeCell ref="W242:AA242"/>
    <mergeCell ref="AB242:AH242"/>
    <mergeCell ref="AI242:AL242"/>
    <mergeCell ref="AM242:AQ242"/>
    <mergeCell ref="B239:C239"/>
    <mergeCell ref="D239:F239"/>
    <mergeCell ref="G239:J239"/>
    <mergeCell ref="K239:P239"/>
    <mergeCell ref="Q239:V239"/>
    <mergeCell ref="W239:AA239"/>
    <mergeCell ref="AB239:AH239"/>
    <mergeCell ref="AI239:AL239"/>
    <mergeCell ref="AM239:AQ239"/>
    <mergeCell ref="B240:C240"/>
    <mergeCell ref="D240:F240"/>
    <mergeCell ref="G240:J240"/>
    <mergeCell ref="K240:P240"/>
    <mergeCell ref="Q240:V240"/>
    <mergeCell ref="W240:AA240"/>
    <mergeCell ref="AB240:AH240"/>
    <mergeCell ref="AI240:AL240"/>
    <mergeCell ref="AM240:AQ240"/>
    <mergeCell ref="B237:C237"/>
    <mergeCell ref="D237:F237"/>
    <mergeCell ref="G237:J237"/>
    <mergeCell ref="K237:P237"/>
    <mergeCell ref="Q237:V237"/>
    <mergeCell ref="W237:AA237"/>
    <mergeCell ref="AB237:AH237"/>
    <mergeCell ref="AI237:AL237"/>
    <mergeCell ref="AM237:AQ237"/>
    <mergeCell ref="B238:C238"/>
    <mergeCell ref="D238:F238"/>
    <mergeCell ref="G238:J238"/>
    <mergeCell ref="K238:P238"/>
    <mergeCell ref="Q238:V238"/>
    <mergeCell ref="W238:AA238"/>
    <mergeCell ref="AB238:AH238"/>
    <mergeCell ref="AI238:AL238"/>
    <mergeCell ref="AM238:AQ238"/>
    <mergeCell ref="B235:C235"/>
    <mergeCell ref="D235:F235"/>
    <mergeCell ref="G235:J235"/>
    <mergeCell ref="K235:P235"/>
    <mergeCell ref="Q235:V235"/>
    <mergeCell ref="W235:AA235"/>
    <mergeCell ref="AB235:AH235"/>
    <mergeCell ref="AI235:AL235"/>
    <mergeCell ref="AM235:AQ235"/>
    <mergeCell ref="B236:C236"/>
    <mergeCell ref="D236:F236"/>
    <mergeCell ref="G236:J236"/>
    <mergeCell ref="K236:P236"/>
    <mergeCell ref="Q236:V236"/>
    <mergeCell ref="W236:AA236"/>
    <mergeCell ref="AB236:AH236"/>
    <mergeCell ref="AI236:AL236"/>
    <mergeCell ref="AM236:AQ236"/>
    <mergeCell ref="B233:C233"/>
    <mergeCell ref="D233:F233"/>
    <mergeCell ref="G233:J233"/>
    <mergeCell ref="K233:P233"/>
    <mergeCell ref="Q233:V233"/>
    <mergeCell ref="W233:AA233"/>
    <mergeCell ref="AB233:AH233"/>
    <mergeCell ref="AI233:AL233"/>
    <mergeCell ref="AM233:AQ233"/>
    <mergeCell ref="B234:C234"/>
    <mergeCell ref="D234:F234"/>
    <mergeCell ref="G234:J234"/>
    <mergeCell ref="K234:P234"/>
    <mergeCell ref="Q234:V234"/>
    <mergeCell ref="W234:AA234"/>
    <mergeCell ref="AB234:AH234"/>
    <mergeCell ref="AI234:AL234"/>
    <mergeCell ref="AM234:AQ234"/>
    <mergeCell ref="B231:C231"/>
    <mergeCell ref="D231:F231"/>
    <mergeCell ref="G231:J231"/>
    <mergeCell ref="K231:P231"/>
    <mergeCell ref="Q231:V231"/>
    <mergeCell ref="W231:AA231"/>
    <mergeCell ref="AB231:AH231"/>
    <mergeCell ref="AI231:AL231"/>
    <mergeCell ref="AM231:AQ231"/>
    <mergeCell ref="B232:C232"/>
    <mergeCell ref="D232:F232"/>
    <mergeCell ref="G232:J232"/>
    <mergeCell ref="K232:P232"/>
    <mergeCell ref="Q232:V232"/>
    <mergeCell ref="W232:AA232"/>
    <mergeCell ref="AB232:AH232"/>
    <mergeCell ref="AI232:AL232"/>
    <mergeCell ref="AM232:AQ232"/>
    <mergeCell ref="B229:C229"/>
    <mergeCell ref="D229:F229"/>
    <mergeCell ref="G229:J229"/>
    <mergeCell ref="K229:P229"/>
    <mergeCell ref="Q229:V229"/>
    <mergeCell ref="W229:AA229"/>
    <mergeCell ref="AB229:AH229"/>
    <mergeCell ref="AI229:AL229"/>
    <mergeCell ref="AM229:AQ229"/>
    <mergeCell ref="B230:C230"/>
    <mergeCell ref="D230:F230"/>
    <mergeCell ref="G230:J230"/>
    <mergeCell ref="K230:P230"/>
    <mergeCell ref="Q230:V230"/>
    <mergeCell ref="W230:AA230"/>
    <mergeCell ref="AB230:AH230"/>
    <mergeCell ref="AI230:AL230"/>
    <mergeCell ref="AM230:AQ230"/>
    <mergeCell ref="B227:C227"/>
    <mergeCell ref="D227:F227"/>
    <mergeCell ref="G227:J227"/>
    <mergeCell ref="K227:P227"/>
    <mergeCell ref="Q227:V227"/>
    <mergeCell ref="W227:AA227"/>
    <mergeCell ref="AB227:AH227"/>
    <mergeCell ref="AI227:AL227"/>
    <mergeCell ref="AM227:AQ227"/>
    <mergeCell ref="B228:C228"/>
    <mergeCell ref="D228:F228"/>
    <mergeCell ref="G228:J228"/>
    <mergeCell ref="K228:P228"/>
    <mergeCell ref="Q228:V228"/>
    <mergeCell ref="W228:AA228"/>
    <mergeCell ref="AB228:AH228"/>
    <mergeCell ref="AI228:AL228"/>
    <mergeCell ref="AM228:AQ228"/>
    <mergeCell ref="B225:C225"/>
    <mergeCell ref="D225:F225"/>
    <mergeCell ref="G225:J225"/>
    <mergeCell ref="K225:P225"/>
    <mergeCell ref="Q225:V225"/>
    <mergeCell ref="W225:AA225"/>
    <mergeCell ref="AB225:AH225"/>
    <mergeCell ref="AI225:AL225"/>
    <mergeCell ref="AM225:AQ225"/>
    <mergeCell ref="B226:C226"/>
    <mergeCell ref="D226:F226"/>
    <mergeCell ref="G226:J226"/>
    <mergeCell ref="K226:P226"/>
    <mergeCell ref="Q226:V226"/>
    <mergeCell ref="W226:AA226"/>
    <mergeCell ref="AB226:AH226"/>
    <mergeCell ref="AI226:AL226"/>
    <mergeCell ref="AM226:AQ226"/>
    <mergeCell ref="B223:C223"/>
    <mergeCell ref="D223:F223"/>
    <mergeCell ref="G223:J223"/>
    <mergeCell ref="K223:P223"/>
    <mergeCell ref="Q223:V223"/>
    <mergeCell ref="W223:AA223"/>
    <mergeCell ref="AB223:AH223"/>
    <mergeCell ref="AI223:AL223"/>
    <mergeCell ref="AM223:AQ223"/>
    <mergeCell ref="B224:C224"/>
    <mergeCell ref="D224:F224"/>
    <mergeCell ref="G224:J224"/>
    <mergeCell ref="K224:P224"/>
    <mergeCell ref="Q224:V224"/>
    <mergeCell ref="W224:AA224"/>
    <mergeCell ref="AB224:AH224"/>
    <mergeCell ref="AI224:AL224"/>
    <mergeCell ref="AM224:AQ224"/>
    <mergeCell ref="B221:C221"/>
    <mergeCell ref="D221:F221"/>
    <mergeCell ref="G221:J221"/>
    <mergeCell ref="K221:P221"/>
    <mergeCell ref="Q221:V221"/>
    <mergeCell ref="W221:AA221"/>
    <mergeCell ref="AB221:AH221"/>
    <mergeCell ref="AI221:AL221"/>
    <mergeCell ref="AM221:AQ221"/>
    <mergeCell ref="B222:C222"/>
    <mergeCell ref="D222:F222"/>
    <mergeCell ref="G222:J222"/>
    <mergeCell ref="K222:P222"/>
    <mergeCell ref="Q222:V222"/>
    <mergeCell ref="W222:AA222"/>
    <mergeCell ref="AB222:AH222"/>
    <mergeCell ref="AI222:AL222"/>
    <mergeCell ref="AM222:AQ222"/>
    <mergeCell ref="B219:C219"/>
    <mergeCell ref="D219:F219"/>
    <mergeCell ref="G219:J219"/>
    <mergeCell ref="K219:P219"/>
    <mergeCell ref="Q219:V219"/>
    <mergeCell ref="W219:AA219"/>
    <mergeCell ref="AB219:AH219"/>
    <mergeCell ref="AI219:AL219"/>
    <mergeCell ref="AM219:AQ219"/>
    <mergeCell ref="B220:C220"/>
    <mergeCell ref="D220:F220"/>
    <mergeCell ref="G220:J220"/>
    <mergeCell ref="K220:P220"/>
    <mergeCell ref="Q220:V220"/>
    <mergeCell ref="W220:AA220"/>
    <mergeCell ref="AB220:AH220"/>
    <mergeCell ref="AI220:AL220"/>
    <mergeCell ref="AM220:AQ220"/>
    <mergeCell ref="B217:C217"/>
    <mergeCell ref="D217:F217"/>
    <mergeCell ref="G217:J217"/>
    <mergeCell ref="K217:P217"/>
    <mergeCell ref="Q217:V217"/>
    <mergeCell ref="W217:AA217"/>
    <mergeCell ref="AB217:AH217"/>
    <mergeCell ref="AI217:AL217"/>
    <mergeCell ref="AM217:AQ217"/>
    <mergeCell ref="B218:C218"/>
    <mergeCell ref="D218:F218"/>
    <mergeCell ref="G218:J218"/>
    <mergeCell ref="K218:P218"/>
    <mergeCell ref="Q218:V218"/>
    <mergeCell ref="W218:AA218"/>
    <mergeCell ref="AB218:AH218"/>
    <mergeCell ref="AI218:AL218"/>
    <mergeCell ref="AM218:AQ218"/>
    <mergeCell ref="B215:C215"/>
    <mergeCell ref="D215:F215"/>
    <mergeCell ref="G215:J215"/>
    <mergeCell ref="K215:P215"/>
    <mergeCell ref="Q215:V215"/>
    <mergeCell ref="W215:AA215"/>
    <mergeCell ref="AB215:AH215"/>
    <mergeCell ref="AI215:AL215"/>
    <mergeCell ref="AM215:AQ215"/>
    <mergeCell ref="B216:C216"/>
    <mergeCell ref="D216:F216"/>
    <mergeCell ref="G216:J216"/>
    <mergeCell ref="K216:P216"/>
    <mergeCell ref="Q216:V216"/>
    <mergeCell ref="W216:AA216"/>
    <mergeCell ref="AB216:AH216"/>
    <mergeCell ref="AI216:AL216"/>
    <mergeCell ref="AM216:AQ216"/>
    <mergeCell ref="B213:C213"/>
    <mergeCell ref="D213:F213"/>
    <mergeCell ref="G213:J213"/>
    <mergeCell ref="K213:P213"/>
    <mergeCell ref="Q213:V213"/>
    <mergeCell ref="W213:AA213"/>
    <mergeCell ref="AB213:AH213"/>
    <mergeCell ref="AI213:AL213"/>
    <mergeCell ref="AM213:AQ213"/>
    <mergeCell ref="B214:C214"/>
    <mergeCell ref="D214:F214"/>
    <mergeCell ref="G214:J214"/>
    <mergeCell ref="K214:P214"/>
    <mergeCell ref="Q214:V214"/>
    <mergeCell ref="W214:AA214"/>
    <mergeCell ref="AB214:AH214"/>
    <mergeCell ref="AI214:AL214"/>
    <mergeCell ref="AM214:AQ214"/>
    <mergeCell ref="B211:C211"/>
    <mergeCell ref="D211:F211"/>
    <mergeCell ref="G211:J211"/>
    <mergeCell ref="K211:P211"/>
    <mergeCell ref="Q211:V211"/>
    <mergeCell ref="W211:AA211"/>
    <mergeCell ref="AB211:AH211"/>
    <mergeCell ref="AI211:AL211"/>
    <mergeCell ref="AM211:AQ211"/>
    <mergeCell ref="B212:C212"/>
    <mergeCell ref="D212:F212"/>
    <mergeCell ref="G212:J212"/>
    <mergeCell ref="K212:P212"/>
    <mergeCell ref="Q212:V212"/>
    <mergeCell ref="W212:AA212"/>
    <mergeCell ref="AB212:AH212"/>
    <mergeCell ref="AI212:AL212"/>
    <mergeCell ref="AM212:AQ212"/>
    <mergeCell ref="B209:C209"/>
    <mergeCell ref="D209:F209"/>
    <mergeCell ref="G209:J209"/>
    <mergeCell ref="K209:P209"/>
    <mergeCell ref="Q209:V209"/>
    <mergeCell ref="W209:AA209"/>
    <mergeCell ref="AB209:AH209"/>
    <mergeCell ref="AI209:AL209"/>
    <mergeCell ref="AM209:AQ209"/>
    <mergeCell ref="B210:C210"/>
    <mergeCell ref="D210:F210"/>
    <mergeCell ref="G210:J210"/>
    <mergeCell ref="K210:P210"/>
    <mergeCell ref="Q210:V210"/>
    <mergeCell ref="W210:AA210"/>
    <mergeCell ref="AB210:AH210"/>
    <mergeCell ref="AI210:AL210"/>
    <mergeCell ref="AM210:AQ210"/>
    <mergeCell ref="B207:C207"/>
    <mergeCell ref="D207:F207"/>
    <mergeCell ref="G207:J207"/>
    <mergeCell ref="K207:P207"/>
    <mergeCell ref="Q207:V207"/>
    <mergeCell ref="W207:AA207"/>
    <mergeCell ref="AB207:AH207"/>
    <mergeCell ref="AI207:AL207"/>
    <mergeCell ref="AM207:AQ207"/>
    <mergeCell ref="B208:C208"/>
    <mergeCell ref="D208:F208"/>
    <mergeCell ref="G208:J208"/>
    <mergeCell ref="K208:P208"/>
    <mergeCell ref="Q208:V208"/>
    <mergeCell ref="W208:AA208"/>
    <mergeCell ref="AB208:AH208"/>
    <mergeCell ref="AI208:AL208"/>
    <mergeCell ref="AM208:AQ208"/>
    <mergeCell ref="B205:C205"/>
    <mergeCell ref="D205:F205"/>
    <mergeCell ref="G205:J205"/>
    <mergeCell ref="K205:P205"/>
    <mergeCell ref="Q205:V205"/>
    <mergeCell ref="W205:AA205"/>
    <mergeCell ref="AB205:AH205"/>
    <mergeCell ref="AI205:AL205"/>
    <mergeCell ref="AM205:AQ205"/>
    <mergeCell ref="B206:C206"/>
    <mergeCell ref="D206:F206"/>
    <mergeCell ref="G206:J206"/>
    <mergeCell ref="K206:P206"/>
    <mergeCell ref="Q206:V206"/>
    <mergeCell ref="W206:AA206"/>
    <mergeCell ref="AB206:AH206"/>
    <mergeCell ref="AI206:AL206"/>
    <mergeCell ref="AM206:AQ206"/>
    <mergeCell ref="B203:C203"/>
    <mergeCell ref="D203:F203"/>
    <mergeCell ref="G203:J203"/>
    <mergeCell ref="K203:P203"/>
    <mergeCell ref="Q203:V203"/>
    <mergeCell ref="W203:AA203"/>
    <mergeCell ref="AB203:AH203"/>
    <mergeCell ref="AI203:AL203"/>
    <mergeCell ref="AM203:AQ203"/>
    <mergeCell ref="B204:C204"/>
    <mergeCell ref="D204:F204"/>
    <mergeCell ref="G204:J204"/>
    <mergeCell ref="K204:P204"/>
    <mergeCell ref="Q204:V204"/>
    <mergeCell ref="W204:AA204"/>
    <mergeCell ref="AB204:AH204"/>
    <mergeCell ref="AI204:AL204"/>
    <mergeCell ref="AM204:AQ204"/>
    <mergeCell ref="B201:C201"/>
    <mergeCell ref="D201:F201"/>
    <mergeCell ref="G201:J201"/>
    <mergeCell ref="K201:P201"/>
    <mergeCell ref="Q201:V201"/>
    <mergeCell ref="W201:AA201"/>
    <mergeCell ref="AB201:AH201"/>
    <mergeCell ref="AI201:AL201"/>
    <mergeCell ref="AM201:AQ201"/>
    <mergeCell ref="B202:C202"/>
    <mergeCell ref="D202:F202"/>
    <mergeCell ref="G202:J202"/>
    <mergeCell ref="K202:P202"/>
    <mergeCell ref="Q202:V202"/>
    <mergeCell ref="W202:AA202"/>
    <mergeCell ref="AB202:AH202"/>
    <mergeCell ref="AI202:AL202"/>
    <mergeCell ref="AM202:AQ202"/>
    <mergeCell ref="B199:C199"/>
    <mergeCell ref="D199:F199"/>
    <mergeCell ref="G199:J199"/>
    <mergeCell ref="K199:P199"/>
    <mergeCell ref="Q199:V199"/>
    <mergeCell ref="W199:AA199"/>
    <mergeCell ref="AB199:AH199"/>
    <mergeCell ref="AI199:AL199"/>
    <mergeCell ref="AM199:AQ199"/>
    <mergeCell ref="B200:C200"/>
    <mergeCell ref="D200:F200"/>
    <mergeCell ref="G200:J200"/>
    <mergeCell ref="K200:P200"/>
    <mergeCell ref="Q200:V200"/>
    <mergeCell ref="W200:AA200"/>
    <mergeCell ref="AB200:AH200"/>
    <mergeCell ref="AI200:AL200"/>
    <mergeCell ref="AM200:AQ200"/>
    <mergeCell ref="B197:C197"/>
    <mergeCell ref="D197:F197"/>
    <mergeCell ref="G197:J197"/>
    <mergeCell ref="K197:P197"/>
    <mergeCell ref="Q197:V197"/>
    <mergeCell ref="W197:AA197"/>
    <mergeCell ref="AB197:AH197"/>
    <mergeCell ref="AI197:AL197"/>
    <mergeCell ref="AM197:AQ197"/>
    <mergeCell ref="B198:C198"/>
    <mergeCell ref="D198:F198"/>
    <mergeCell ref="G198:J198"/>
    <mergeCell ref="K198:P198"/>
    <mergeCell ref="Q198:V198"/>
    <mergeCell ref="W198:AA198"/>
    <mergeCell ref="AB198:AH198"/>
    <mergeCell ref="AI198:AL198"/>
    <mergeCell ref="AM198:AQ198"/>
    <mergeCell ref="B195:C195"/>
    <mergeCell ref="D195:F195"/>
    <mergeCell ref="G195:J195"/>
    <mergeCell ref="K195:P195"/>
    <mergeCell ref="Q195:V195"/>
    <mergeCell ref="W195:AA195"/>
    <mergeCell ref="AB195:AH195"/>
    <mergeCell ref="AI195:AL195"/>
    <mergeCell ref="AM195:AQ195"/>
    <mergeCell ref="B196:C196"/>
    <mergeCell ref="D196:F196"/>
    <mergeCell ref="G196:J196"/>
    <mergeCell ref="K196:P196"/>
    <mergeCell ref="Q196:V196"/>
    <mergeCell ref="W196:AA196"/>
    <mergeCell ref="AB196:AH196"/>
    <mergeCell ref="AI196:AL196"/>
    <mergeCell ref="AM196:AQ196"/>
    <mergeCell ref="B193:C193"/>
    <mergeCell ref="D193:F193"/>
    <mergeCell ref="G193:J193"/>
    <mergeCell ref="K193:P193"/>
    <mergeCell ref="Q193:V193"/>
    <mergeCell ref="W193:AA193"/>
    <mergeCell ref="AB193:AH193"/>
    <mergeCell ref="AI193:AL193"/>
    <mergeCell ref="AM193:AQ193"/>
    <mergeCell ref="B194:C194"/>
    <mergeCell ref="D194:F194"/>
    <mergeCell ref="G194:J194"/>
    <mergeCell ref="K194:P194"/>
    <mergeCell ref="Q194:V194"/>
    <mergeCell ref="W194:AA194"/>
    <mergeCell ref="AB194:AH194"/>
    <mergeCell ref="AI194:AL194"/>
    <mergeCell ref="AM194:AQ194"/>
    <mergeCell ref="B191:C191"/>
    <mergeCell ref="D191:F191"/>
    <mergeCell ref="G191:J191"/>
    <mergeCell ref="K191:P191"/>
    <mergeCell ref="Q191:V191"/>
    <mergeCell ref="W191:AA191"/>
    <mergeCell ref="AB191:AH191"/>
    <mergeCell ref="AI191:AL191"/>
    <mergeCell ref="AM191:AQ191"/>
    <mergeCell ref="B192:C192"/>
    <mergeCell ref="D192:F192"/>
    <mergeCell ref="G192:J192"/>
    <mergeCell ref="K192:P192"/>
    <mergeCell ref="Q192:V192"/>
    <mergeCell ref="W192:AA192"/>
    <mergeCell ref="AB192:AH192"/>
    <mergeCell ref="AI192:AL192"/>
    <mergeCell ref="AM192:AQ192"/>
    <mergeCell ref="B189:C189"/>
    <mergeCell ref="D189:F189"/>
    <mergeCell ref="G189:J189"/>
    <mergeCell ref="K189:P189"/>
    <mergeCell ref="Q189:V189"/>
    <mergeCell ref="W189:AA189"/>
    <mergeCell ref="AB189:AH189"/>
    <mergeCell ref="AI189:AL189"/>
    <mergeCell ref="AM189:AQ189"/>
    <mergeCell ref="B190:C190"/>
    <mergeCell ref="D190:F190"/>
    <mergeCell ref="G190:J190"/>
    <mergeCell ref="K190:P190"/>
    <mergeCell ref="Q190:V190"/>
    <mergeCell ref="W190:AA190"/>
    <mergeCell ref="AB190:AH190"/>
    <mergeCell ref="AI190:AL190"/>
    <mergeCell ref="AM190:AQ190"/>
    <mergeCell ref="B187:C187"/>
    <mergeCell ref="D187:F187"/>
    <mergeCell ref="G187:J187"/>
    <mergeCell ref="K187:P187"/>
    <mergeCell ref="Q187:V187"/>
    <mergeCell ref="W187:AA187"/>
    <mergeCell ref="AB187:AH187"/>
    <mergeCell ref="AI187:AL187"/>
    <mergeCell ref="AM187:AQ187"/>
    <mergeCell ref="B188:C188"/>
    <mergeCell ref="D188:F188"/>
    <mergeCell ref="G188:J188"/>
    <mergeCell ref="K188:P188"/>
    <mergeCell ref="Q188:V188"/>
    <mergeCell ref="W188:AA188"/>
    <mergeCell ref="AB188:AH188"/>
    <mergeCell ref="AI188:AL188"/>
    <mergeCell ref="AM188:AQ188"/>
    <mergeCell ref="B185:C185"/>
    <mergeCell ref="D185:F185"/>
    <mergeCell ref="G185:J185"/>
    <mergeCell ref="K185:P185"/>
    <mergeCell ref="Q185:V185"/>
    <mergeCell ref="W185:AA185"/>
    <mergeCell ref="AB185:AH185"/>
    <mergeCell ref="AI185:AL185"/>
    <mergeCell ref="AM185:AQ185"/>
    <mergeCell ref="B186:C186"/>
    <mergeCell ref="D186:F186"/>
    <mergeCell ref="G186:J186"/>
    <mergeCell ref="K186:P186"/>
    <mergeCell ref="Q186:V186"/>
    <mergeCell ref="W186:AA186"/>
    <mergeCell ref="AB186:AH186"/>
    <mergeCell ref="AI186:AL186"/>
    <mergeCell ref="AM186:AQ186"/>
    <mergeCell ref="B183:C183"/>
    <mergeCell ref="D183:F183"/>
    <mergeCell ref="G183:J183"/>
    <mergeCell ref="K183:P183"/>
    <mergeCell ref="Q183:V183"/>
    <mergeCell ref="W183:AA183"/>
    <mergeCell ref="AB183:AH183"/>
    <mergeCell ref="AI183:AL183"/>
    <mergeCell ref="AM183:AQ183"/>
    <mergeCell ref="B184:C184"/>
    <mergeCell ref="D184:F184"/>
    <mergeCell ref="G184:J184"/>
    <mergeCell ref="K184:P184"/>
    <mergeCell ref="Q184:V184"/>
    <mergeCell ref="W184:AA184"/>
    <mergeCell ref="AB184:AH184"/>
    <mergeCell ref="AI184:AL184"/>
    <mergeCell ref="AM184:AQ184"/>
    <mergeCell ref="B181:C181"/>
    <mergeCell ref="D181:F181"/>
    <mergeCell ref="G181:J181"/>
    <mergeCell ref="K181:P181"/>
    <mergeCell ref="Q181:V181"/>
    <mergeCell ref="W181:AA181"/>
    <mergeCell ref="AB181:AH181"/>
    <mergeCell ref="AI181:AL181"/>
    <mergeCell ref="AM181:AQ181"/>
    <mergeCell ref="B182:C182"/>
    <mergeCell ref="D182:F182"/>
    <mergeCell ref="G182:J182"/>
    <mergeCell ref="K182:P182"/>
    <mergeCell ref="Q182:V182"/>
    <mergeCell ref="W182:AA182"/>
    <mergeCell ref="AB182:AH182"/>
    <mergeCell ref="AI182:AL182"/>
    <mergeCell ref="AM182:AQ182"/>
    <mergeCell ref="B179:C179"/>
    <mergeCell ref="D179:F179"/>
    <mergeCell ref="G179:J179"/>
    <mergeCell ref="K179:P179"/>
    <mergeCell ref="Q179:V179"/>
    <mergeCell ref="W179:AA179"/>
    <mergeCell ref="AB179:AH179"/>
    <mergeCell ref="AI179:AL179"/>
    <mergeCell ref="AM179:AQ179"/>
    <mergeCell ref="B180:C180"/>
    <mergeCell ref="D180:F180"/>
    <mergeCell ref="G180:J180"/>
    <mergeCell ref="K180:P180"/>
    <mergeCell ref="Q180:V180"/>
    <mergeCell ref="W180:AA180"/>
    <mergeCell ref="AB180:AH180"/>
    <mergeCell ref="AI180:AL180"/>
    <mergeCell ref="AM180:AQ180"/>
    <mergeCell ref="B177:C177"/>
    <mergeCell ref="D177:F177"/>
    <mergeCell ref="G177:J177"/>
    <mergeCell ref="K177:P177"/>
    <mergeCell ref="Q177:V177"/>
    <mergeCell ref="W177:AA177"/>
    <mergeCell ref="AB177:AH177"/>
    <mergeCell ref="AI177:AL177"/>
    <mergeCell ref="AM177:AQ177"/>
    <mergeCell ref="B178:C178"/>
    <mergeCell ref="D178:F178"/>
    <mergeCell ref="G178:J178"/>
    <mergeCell ref="K178:P178"/>
    <mergeCell ref="Q178:V178"/>
    <mergeCell ref="W178:AA178"/>
    <mergeCell ref="AB178:AH178"/>
    <mergeCell ref="AI178:AL178"/>
    <mergeCell ref="AM178:AQ178"/>
    <mergeCell ref="B175:C175"/>
    <mergeCell ref="D175:F175"/>
    <mergeCell ref="G175:J175"/>
    <mergeCell ref="K175:P175"/>
    <mergeCell ref="Q175:V175"/>
    <mergeCell ref="W175:AA175"/>
    <mergeCell ref="AB175:AH175"/>
    <mergeCell ref="AI175:AL175"/>
    <mergeCell ref="AM175:AQ175"/>
    <mergeCell ref="B176:C176"/>
    <mergeCell ref="D176:F176"/>
    <mergeCell ref="G176:J176"/>
    <mergeCell ref="K176:P176"/>
    <mergeCell ref="Q176:V176"/>
    <mergeCell ref="W176:AA176"/>
    <mergeCell ref="AB176:AH176"/>
    <mergeCell ref="AI176:AL176"/>
    <mergeCell ref="AM176:AQ176"/>
    <mergeCell ref="B173:C173"/>
    <mergeCell ref="D173:F173"/>
    <mergeCell ref="G173:J173"/>
    <mergeCell ref="K173:P173"/>
    <mergeCell ref="Q173:V173"/>
    <mergeCell ref="W173:AA173"/>
    <mergeCell ref="AB173:AH173"/>
    <mergeCell ref="AI173:AL173"/>
    <mergeCell ref="AM173:AQ173"/>
    <mergeCell ref="B174:C174"/>
    <mergeCell ref="D174:F174"/>
    <mergeCell ref="G174:J174"/>
    <mergeCell ref="K174:P174"/>
    <mergeCell ref="Q174:V174"/>
    <mergeCell ref="W174:AA174"/>
    <mergeCell ref="AB174:AH174"/>
    <mergeCell ref="AI174:AL174"/>
    <mergeCell ref="AM174:AQ174"/>
    <mergeCell ref="B171:C171"/>
    <mergeCell ref="D171:F171"/>
    <mergeCell ref="G171:J171"/>
    <mergeCell ref="K171:P171"/>
    <mergeCell ref="Q171:V171"/>
    <mergeCell ref="W171:AA171"/>
    <mergeCell ref="AB171:AH171"/>
    <mergeCell ref="AI171:AL171"/>
    <mergeCell ref="AM171:AQ171"/>
    <mergeCell ref="B172:C172"/>
    <mergeCell ref="D172:F172"/>
    <mergeCell ref="G172:J172"/>
    <mergeCell ref="K172:P172"/>
    <mergeCell ref="Q172:V172"/>
    <mergeCell ref="W172:AA172"/>
    <mergeCell ref="AB172:AH172"/>
    <mergeCell ref="AI172:AL172"/>
    <mergeCell ref="AM172:AQ172"/>
    <mergeCell ref="B169:C169"/>
    <mergeCell ref="D169:F169"/>
    <mergeCell ref="G169:J169"/>
    <mergeCell ref="K169:P169"/>
    <mergeCell ref="Q169:V169"/>
    <mergeCell ref="W169:AA169"/>
    <mergeCell ref="AB169:AH169"/>
    <mergeCell ref="AI169:AL169"/>
    <mergeCell ref="AM169:AQ169"/>
    <mergeCell ref="B170:C170"/>
    <mergeCell ref="D170:F170"/>
    <mergeCell ref="G170:J170"/>
    <mergeCell ref="K170:P170"/>
    <mergeCell ref="Q170:V170"/>
    <mergeCell ref="W170:AA170"/>
    <mergeCell ref="AB170:AH170"/>
    <mergeCell ref="AI170:AL170"/>
    <mergeCell ref="AM170:AQ170"/>
    <mergeCell ref="B167:C167"/>
    <mergeCell ref="D167:F167"/>
    <mergeCell ref="G167:J167"/>
    <mergeCell ref="K167:P167"/>
    <mergeCell ref="Q167:V167"/>
    <mergeCell ref="W167:AA167"/>
    <mergeCell ref="AB167:AH167"/>
    <mergeCell ref="AI167:AL167"/>
    <mergeCell ref="AM167:AQ167"/>
    <mergeCell ref="B168:C168"/>
    <mergeCell ref="D168:F168"/>
    <mergeCell ref="G168:J168"/>
    <mergeCell ref="K168:P168"/>
    <mergeCell ref="Q168:V168"/>
    <mergeCell ref="W168:AA168"/>
    <mergeCell ref="AB168:AH168"/>
    <mergeCell ref="AI168:AL168"/>
    <mergeCell ref="AM168:AQ168"/>
    <mergeCell ref="B165:C165"/>
    <mergeCell ref="D165:F165"/>
    <mergeCell ref="G165:J165"/>
    <mergeCell ref="K165:P165"/>
    <mergeCell ref="Q165:V165"/>
    <mergeCell ref="W165:AA165"/>
    <mergeCell ref="AB165:AH165"/>
    <mergeCell ref="AI165:AL165"/>
    <mergeCell ref="AM165:AQ165"/>
    <mergeCell ref="B166:C166"/>
    <mergeCell ref="D166:F166"/>
    <mergeCell ref="G166:J166"/>
    <mergeCell ref="K166:P166"/>
    <mergeCell ref="Q166:V166"/>
    <mergeCell ref="W166:AA166"/>
    <mergeCell ref="AB166:AH166"/>
    <mergeCell ref="AI166:AL166"/>
    <mergeCell ref="AM166:AQ166"/>
    <mergeCell ref="B163:C163"/>
    <mergeCell ref="D163:F163"/>
    <mergeCell ref="G163:J163"/>
    <mergeCell ref="K163:P163"/>
    <mergeCell ref="Q163:V163"/>
    <mergeCell ref="W163:AA163"/>
    <mergeCell ref="AB163:AH163"/>
    <mergeCell ref="AI163:AL163"/>
    <mergeCell ref="AM163:AQ163"/>
    <mergeCell ref="B164:C164"/>
    <mergeCell ref="D164:F164"/>
    <mergeCell ref="G164:J164"/>
    <mergeCell ref="K164:P164"/>
    <mergeCell ref="Q164:V164"/>
    <mergeCell ref="W164:AA164"/>
    <mergeCell ref="AB164:AH164"/>
    <mergeCell ref="AI164:AL164"/>
    <mergeCell ref="AM164:AQ164"/>
    <mergeCell ref="B161:C161"/>
    <mergeCell ref="D161:F161"/>
    <mergeCell ref="G161:J161"/>
    <mergeCell ref="K161:P161"/>
    <mergeCell ref="Q161:V161"/>
    <mergeCell ref="W161:AA161"/>
    <mergeCell ref="AB161:AH161"/>
    <mergeCell ref="AI161:AL161"/>
    <mergeCell ref="AM161:AQ161"/>
    <mergeCell ref="B162:C162"/>
    <mergeCell ref="D162:F162"/>
    <mergeCell ref="G162:J162"/>
    <mergeCell ref="K162:P162"/>
    <mergeCell ref="Q162:V162"/>
    <mergeCell ref="W162:AA162"/>
    <mergeCell ref="AB162:AH162"/>
    <mergeCell ref="AI162:AL162"/>
    <mergeCell ref="AM162:AQ162"/>
    <mergeCell ref="B159:C159"/>
    <mergeCell ref="D159:F159"/>
    <mergeCell ref="G159:J159"/>
    <mergeCell ref="K159:P159"/>
    <mergeCell ref="Q159:V159"/>
    <mergeCell ref="W159:AA159"/>
    <mergeCell ref="AB159:AH159"/>
    <mergeCell ref="AI159:AL159"/>
    <mergeCell ref="AM159:AQ159"/>
    <mergeCell ref="B160:C160"/>
    <mergeCell ref="D160:F160"/>
    <mergeCell ref="G160:J160"/>
    <mergeCell ref="K160:P160"/>
    <mergeCell ref="Q160:V160"/>
    <mergeCell ref="W160:AA160"/>
    <mergeCell ref="AB160:AH160"/>
    <mergeCell ref="AI160:AL160"/>
    <mergeCell ref="AM160:AQ160"/>
    <mergeCell ref="B157:C157"/>
    <mergeCell ref="D157:F157"/>
    <mergeCell ref="G157:J157"/>
    <mergeCell ref="K157:P157"/>
    <mergeCell ref="Q157:V157"/>
    <mergeCell ref="W157:AA157"/>
    <mergeCell ref="AB157:AH157"/>
    <mergeCell ref="AI157:AL157"/>
    <mergeCell ref="AM157:AQ157"/>
    <mergeCell ref="B158:C158"/>
    <mergeCell ref="D158:F158"/>
    <mergeCell ref="G158:J158"/>
    <mergeCell ref="K158:P158"/>
    <mergeCell ref="Q158:V158"/>
    <mergeCell ref="W158:AA158"/>
    <mergeCell ref="AB158:AH158"/>
    <mergeCell ref="AI158:AL158"/>
    <mergeCell ref="AM158:AQ158"/>
    <mergeCell ref="B155:C155"/>
    <mergeCell ref="D155:F155"/>
    <mergeCell ref="G155:J155"/>
    <mergeCell ref="K155:P155"/>
    <mergeCell ref="Q155:V155"/>
    <mergeCell ref="W155:AA155"/>
    <mergeCell ref="AB155:AH155"/>
    <mergeCell ref="AI155:AL155"/>
    <mergeCell ref="AM155:AQ155"/>
    <mergeCell ref="B156:C156"/>
    <mergeCell ref="D156:F156"/>
    <mergeCell ref="G156:J156"/>
    <mergeCell ref="K156:P156"/>
    <mergeCell ref="Q156:V156"/>
    <mergeCell ref="W156:AA156"/>
    <mergeCell ref="AB156:AH156"/>
    <mergeCell ref="AI156:AL156"/>
    <mergeCell ref="AM156:AQ156"/>
    <mergeCell ref="B153:C153"/>
    <mergeCell ref="D153:F153"/>
    <mergeCell ref="G153:J153"/>
    <mergeCell ref="K153:P153"/>
    <mergeCell ref="Q153:V153"/>
    <mergeCell ref="W153:AA153"/>
    <mergeCell ref="AB153:AH153"/>
    <mergeCell ref="AI153:AL153"/>
    <mergeCell ref="AM153:AQ153"/>
    <mergeCell ref="B154:C154"/>
    <mergeCell ref="D154:F154"/>
    <mergeCell ref="G154:J154"/>
    <mergeCell ref="K154:P154"/>
    <mergeCell ref="Q154:V154"/>
    <mergeCell ref="W154:AA154"/>
    <mergeCell ref="AB154:AH154"/>
    <mergeCell ref="AI154:AL154"/>
    <mergeCell ref="AM154:AQ154"/>
    <mergeCell ref="B151:C151"/>
    <mergeCell ref="D151:F151"/>
    <mergeCell ref="G151:J151"/>
    <mergeCell ref="K151:P151"/>
    <mergeCell ref="Q151:V151"/>
    <mergeCell ref="W151:AA151"/>
    <mergeCell ref="AB151:AH151"/>
    <mergeCell ref="AI151:AL151"/>
    <mergeCell ref="AM151:AQ151"/>
    <mergeCell ref="B152:C152"/>
    <mergeCell ref="D152:F152"/>
    <mergeCell ref="G152:J152"/>
    <mergeCell ref="K152:P152"/>
    <mergeCell ref="Q152:V152"/>
    <mergeCell ref="W152:AA152"/>
    <mergeCell ref="AB152:AH152"/>
    <mergeCell ref="AI152:AL152"/>
    <mergeCell ref="AM152:AQ152"/>
    <mergeCell ref="B149:C149"/>
    <mergeCell ref="D149:F149"/>
    <mergeCell ref="G149:J149"/>
    <mergeCell ref="K149:P149"/>
    <mergeCell ref="Q149:V149"/>
    <mergeCell ref="W149:AA149"/>
    <mergeCell ref="AB149:AH149"/>
    <mergeCell ref="AI149:AL149"/>
    <mergeCell ref="AM149:AQ149"/>
    <mergeCell ref="B150:C150"/>
    <mergeCell ref="D150:F150"/>
    <mergeCell ref="G150:J150"/>
    <mergeCell ref="K150:P150"/>
    <mergeCell ref="Q150:V150"/>
    <mergeCell ref="W150:AA150"/>
    <mergeCell ref="AB150:AH150"/>
    <mergeCell ref="AI150:AL150"/>
    <mergeCell ref="AM150:AQ150"/>
    <mergeCell ref="B147:C147"/>
    <mergeCell ref="D147:F147"/>
    <mergeCell ref="G147:J147"/>
    <mergeCell ref="K147:P147"/>
    <mergeCell ref="Q147:V147"/>
    <mergeCell ref="W147:AA147"/>
    <mergeCell ref="AB147:AH147"/>
    <mergeCell ref="AI147:AL147"/>
    <mergeCell ref="AM147:AQ147"/>
    <mergeCell ref="B148:C148"/>
    <mergeCell ref="D148:F148"/>
    <mergeCell ref="G148:J148"/>
    <mergeCell ref="K148:P148"/>
    <mergeCell ref="Q148:V148"/>
    <mergeCell ref="W148:AA148"/>
    <mergeCell ref="AB148:AH148"/>
    <mergeCell ref="AI148:AL148"/>
    <mergeCell ref="AM148:AQ148"/>
    <mergeCell ref="B145:C145"/>
    <mergeCell ref="D145:F145"/>
    <mergeCell ref="G145:J145"/>
    <mergeCell ref="K145:P145"/>
    <mergeCell ref="Q145:V145"/>
    <mergeCell ref="W145:AA145"/>
    <mergeCell ref="AB145:AH145"/>
    <mergeCell ref="AI145:AL145"/>
    <mergeCell ref="AM145:AQ145"/>
    <mergeCell ref="B146:C146"/>
    <mergeCell ref="D146:F146"/>
    <mergeCell ref="G146:J146"/>
    <mergeCell ref="K146:P146"/>
    <mergeCell ref="Q146:V146"/>
    <mergeCell ref="W146:AA146"/>
    <mergeCell ref="AB146:AH146"/>
    <mergeCell ref="AI146:AL146"/>
    <mergeCell ref="AM146:AQ146"/>
    <mergeCell ref="B143:C143"/>
    <mergeCell ref="D143:F143"/>
    <mergeCell ref="G143:J143"/>
    <mergeCell ref="K143:P143"/>
    <mergeCell ref="W143:AA143"/>
    <mergeCell ref="AB143:AH143"/>
    <mergeCell ref="AI143:AL143"/>
    <mergeCell ref="AM143:AQ143"/>
    <mergeCell ref="B144:C144"/>
    <mergeCell ref="D144:F144"/>
    <mergeCell ref="G144:J144"/>
    <mergeCell ref="K144:P144"/>
    <mergeCell ref="W144:AA144"/>
    <mergeCell ref="AB144:AH144"/>
    <mergeCell ref="AI144:AL144"/>
    <mergeCell ref="AM144:AQ144"/>
    <mergeCell ref="B141:C141"/>
    <mergeCell ref="D141:F141"/>
    <mergeCell ref="G141:J141"/>
    <mergeCell ref="K141:P141"/>
    <mergeCell ref="W141:AA141"/>
    <mergeCell ref="AB141:AH141"/>
    <mergeCell ref="AI141:AL141"/>
    <mergeCell ref="AM141:AQ141"/>
    <mergeCell ref="B142:C142"/>
    <mergeCell ref="D142:F142"/>
    <mergeCell ref="G142:J142"/>
    <mergeCell ref="K142:P142"/>
    <mergeCell ref="W142:AA142"/>
    <mergeCell ref="AB142:AH142"/>
    <mergeCell ref="AI142:AL142"/>
    <mergeCell ref="AM142:AQ142"/>
    <mergeCell ref="B139:C139"/>
    <mergeCell ref="D139:F139"/>
    <mergeCell ref="G139:J139"/>
    <mergeCell ref="K139:P139"/>
    <mergeCell ref="W139:AA139"/>
    <mergeCell ref="AB139:AH139"/>
    <mergeCell ref="AI139:AL139"/>
    <mergeCell ref="AM139:AQ139"/>
    <mergeCell ref="B140:C140"/>
    <mergeCell ref="D140:F140"/>
    <mergeCell ref="G140:J140"/>
    <mergeCell ref="K140:P140"/>
    <mergeCell ref="W140:AA140"/>
    <mergeCell ref="AB140:AH140"/>
    <mergeCell ref="AI140:AL140"/>
    <mergeCell ref="AM140:AQ140"/>
    <mergeCell ref="B137:C137"/>
    <mergeCell ref="D137:F137"/>
    <mergeCell ref="G137:J137"/>
    <mergeCell ref="K137:P137"/>
    <mergeCell ref="W137:AA137"/>
    <mergeCell ref="AB137:AH137"/>
    <mergeCell ref="AI137:AL137"/>
    <mergeCell ref="AM137:AQ137"/>
    <mergeCell ref="B138:C138"/>
    <mergeCell ref="D138:F138"/>
    <mergeCell ref="G138:J138"/>
    <mergeCell ref="K138:P138"/>
    <mergeCell ref="W138:AA138"/>
    <mergeCell ref="AB138:AH138"/>
    <mergeCell ref="AI138:AL138"/>
    <mergeCell ref="AM138:AQ138"/>
    <mergeCell ref="B133:C133"/>
    <mergeCell ref="D133:AL133"/>
    <mergeCell ref="AM133:AQ133"/>
    <mergeCell ref="B134:C135"/>
    <mergeCell ref="D134:AQ134"/>
    <mergeCell ref="D135:F135"/>
    <mergeCell ref="G135:J135"/>
    <mergeCell ref="K135:P135"/>
    <mergeCell ref="Q135:V135"/>
    <mergeCell ref="W135:AA135"/>
    <mergeCell ref="AB135:AH135"/>
    <mergeCell ref="AI135:AL135"/>
    <mergeCell ref="AM135:AQ135"/>
    <mergeCell ref="B136:C136"/>
    <mergeCell ref="D136:F136"/>
    <mergeCell ref="G136:J136"/>
    <mergeCell ref="K136:P136"/>
    <mergeCell ref="Q136:V136"/>
    <mergeCell ref="W136:AA136"/>
    <mergeCell ref="AB136:AH136"/>
    <mergeCell ref="AI136:AL136"/>
    <mergeCell ref="AM136:AQ136"/>
    <mergeCell ref="C125:AQ125"/>
    <mergeCell ref="C126:S126"/>
    <mergeCell ref="T126:AQ126"/>
    <mergeCell ref="C127:H127"/>
    <mergeCell ref="I127:AE127"/>
    <mergeCell ref="AF127:AQ127"/>
    <mergeCell ref="C128:AQ128"/>
    <mergeCell ref="C129:S129"/>
    <mergeCell ref="T129:AQ129"/>
    <mergeCell ref="C130:H130"/>
    <mergeCell ref="I130:AE130"/>
    <mergeCell ref="AF130:AQ130"/>
    <mergeCell ref="C131:H131"/>
    <mergeCell ref="I131:S131"/>
    <mergeCell ref="T131:AE131"/>
    <mergeCell ref="AF131:AQ131"/>
    <mergeCell ref="B132:AQ132"/>
    <mergeCell ref="C116:AQ116"/>
    <mergeCell ref="C117:S117"/>
    <mergeCell ref="T117:AQ117"/>
    <mergeCell ref="C118:H118"/>
    <mergeCell ref="I118:AE118"/>
    <mergeCell ref="AF118:AQ118"/>
    <mergeCell ref="C119:AQ119"/>
    <mergeCell ref="C120:S120"/>
    <mergeCell ref="T120:AQ120"/>
    <mergeCell ref="C121:H121"/>
    <mergeCell ref="I121:AE121"/>
    <mergeCell ref="AF121:AQ121"/>
    <mergeCell ref="C122:AQ122"/>
    <mergeCell ref="C123:S123"/>
    <mergeCell ref="T123:AQ123"/>
    <mergeCell ref="C124:H124"/>
    <mergeCell ref="I124:AE124"/>
    <mergeCell ref="AF124:AQ124"/>
    <mergeCell ref="C107:AQ107"/>
    <mergeCell ref="C108:S108"/>
    <mergeCell ref="T108:AQ108"/>
    <mergeCell ref="C109:H109"/>
    <mergeCell ref="I109:AE109"/>
    <mergeCell ref="AF109:AQ109"/>
    <mergeCell ref="C110:AQ110"/>
    <mergeCell ref="C111:S111"/>
    <mergeCell ref="T111:AQ111"/>
    <mergeCell ref="C112:H112"/>
    <mergeCell ref="I112:AE112"/>
    <mergeCell ref="AF112:AQ112"/>
    <mergeCell ref="C113:AQ113"/>
    <mergeCell ref="C114:S114"/>
    <mergeCell ref="T114:AQ114"/>
    <mergeCell ref="C115:H115"/>
    <mergeCell ref="I115:AE115"/>
    <mergeCell ref="AF115:AQ115"/>
    <mergeCell ref="C98:H98"/>
    <mergeCell ref="I98:AE98"/>
    <mergeCell ref="AF98:AQ98"/>
    <mergeCell ref="C99:AQ99"/>
    <mergeCell ref="C100:S100"/>
    <mergeCell ref="T100:AQ100"/>
    <mergeCell ref="C101:H101"/>
    <mergeCell ref="I101:AE101"/>
    <mergeCell ref="AF101:AQ101"/>
    <mergeCell ref="C102:AQ102"/>
    <mergeCell ref="C103:S103"/>
    <mergeCell ref="T103:AQ103"/>
    <mergeCell ref="C104:H104"/>
    <mergeCell ref="I104:AE104"/>
    <mergeCell ref="AF104:AQ104"/>
    <mergeCell ref="C105:AQ105"/>
    <mergeCell ref="C106:S106"/>
    <mergeCell ref="T106:AQ106"/>
    <mergeCell ref="C89:H89"/>
    <mergeCell ref="I89:AE89"/>
    <mergeCell ref="AF89:AQ89"/>
    <mergeCell ref="C90:AQ90"/>
    <mergeCell ref="C91:S91"/>
    <mergeCell ref="T91:AQ91"/>
    <mergeCell ref="C92:H92"/>
    <mergeCell ref="I92:AE92"/>
    <mergeCell ref="AF92:AQ92"/>
    <mergeCell ref="C93:AQ93"/>
    <mergeCell ref="C94:S94"/>
    <mergeCell ref="T94:AQ94"/>
    <mergeCell ref="C95:H95"/>
    <mergeCell ref="I95:AE95"/>
    <mergeCell ref="AF95:AQ95"/>
    <mergeCell ref="C96:AQ96"/>
    <mergeCell ref="C97:S97"/>
    <mergeCell ref="T97:AQ97"/>
    <mergeCell ref="C80:AQ80"/>
    <mergeCell ref="C81:S81"/>
    <mergeCell ref="T81:AQ81"/>
    <mergeCell ref="C82:H82"/>
    <mergeCell ref="I82:AE82"/>
    <mergeCell ref="AF82:AQ82"/>
    <mergeCell ref="C83:AQ83"/>
    <mergeCell ref="C84:S84"/>
    <mergeCell ref="T84:AQ84"/>
    <mergeCell ref="C85:H85"/>
    <mergeCell ref="I85:AE85"/>
    <mergeCell ref="AF85:AQ85"/>
    <mergeCell ref="C86:H86"/>
    <mergeCell ref="I86:AE86"/>
    <mergeCell ref="AF86:AQ86"/>
    <mergeCell ref="C87:AQ87"/>
    <mergeCell ref="C88:S88"/>
    <mergeCell ref="T88:AQ88"/>
    <mergeCell ref="B72:AQ72"/>
    <mergeCell ref="C73:H73"/>
    <mergeCell ref="I73:S73"/>
    <mergeCell ref="T73:AE73"/>
    <mergeCell ref="AF73:AQ73"/>
    <mergeCell ref="C74:H74"/>
    <mergeCell ref="I74:AE74"/>
    <mergeCell ref="AF74:AQ74"/>
    <mergeCell ref="C75:H75"/>
    <mergeCell ref="I75:AE75"/>
    <mergeCell ref="AF75:AQ75"/>
    <mergeCell ref="C76:AQ76"/>
    <mergeCell ref="C77:AQ77"/>
    <mergeCell ref="C78:S78"/>
    <mergeCell ref="T78:AQ78"/>
    <mergeCell ref="C79:H79"/>
    <mergeCell ref="I79:AE79"/>
    <mergeCell ref="AF79:AQ79"/>
    <mergeCell ref="C70:D70"/>
    <mergeCell ref="E70:G70"/>
    <mergeCell ref="H70:L70"/>
    <mergeCell ref="M70:N70"/>
    <mergeCell ref="O70:Q70"/>
    <mergeCell ref="R70:T70"/>
    <mergeCell ref="U70:W70"/>
    <mergeCell ref="X70:Y70"/>
    <mergeCell ref="Z70:AC70"/>
    <mergeCell ref="AD70:AF70"/>
    <mergeCell ref="AG70:AI70"/>
    <mergeCell ref="AJ70:AK70"/>
    <mergeCell ref="AL70:AM70"/>
    <mergeCell ref="AN70:AO70"/>
    <mergeCell ref="AP70:AQ70"/>
    <mergeCell ref="C71:D71"/>
    <mergeCell ref="E71:G71"/>
    <mergeCell ref="H71:L71"/>
    <mergeCell ref="M71:N71"/>
    <mergeCell ref="O71:Q71"/>
    <mergeCell ref="R71:T71"/>
    <mergeCell ref="U71:W71"/>
    <mergeCell ref="X71:Y71"/>
    <mergeCell ref="Z71:AC71"/>
    <mergeCell ref="AD71:AF71"/>
    <mergeCell ref="AG71:AI71"/>
    <mergeCell ref="AJ71:AK71"/>
    <mergeCell ref="AL71:AM71"/>
    <mergeCell ref="AN71:AO71"/>
    <mergeCell ref="AP71:AQ71"/>
    <mergeCell ref="C68:D68"/>
    <mergeCell ref="E68:G68"/>
    <mergeCell ref="H68:L68"/>
    <mergeCell ref="M68:N68"/>
    <mergeCell ref="O68:Q68"/>
    <mergeCell ref="R68:T68"/>
    <mergeCell ref="U68:W68"/>
    <mergeCell ref="X68:Y68"/>
    <mergeCell ref="Z68:AC68"/>
    <mergeCell ref="AD68:AF68"/>
    <mergeCell ref="AG68:AI68"/>
    <mergeCell ref="AJ68:AK68"/>
    <mergeCell ref="AL68:AM68"/>
    <mergeCell ref="AN68:AO68"/>
    <mergeCell ref="AP68:AQ68"/>
    <mergeCell ref="C69:D69"/>
    <mergeCell ref="E69:G69"/>
    <mergeCell ref="H69:L69"/>
    <mergeCell ref="M69:N69"/>
    <mergeCell ref="O69:Q69"/>
    <mergeCell ref="R69:T69"/>
    <mergeCell ref="U69:W69"/>
    <mergeCell ref="X69:Y69"/>
    <mergeCell ref="Z69:AC69"/>
    <mergeCell ref="AD69:AF69"/>
    <mergeCell ref="AG69:AI69"/>
    <mergeCell ref="AJ69:AK69"/>
    <mergeCell ref="AL69:AM69"/>
    <mergeCell ref="AN69:AO69"/>
    <mergeCell ref="AP69:AQ69"/>
    <mergeCell ref="C65:D65"/>
    <mergeCell ref="E65:G65"/>
    <mergeCell ref="H65:L65"/>
    <mergeCell ref="M65:N65"/>
    <mergeCell ref="O65:Q65"/>
    <mergeCell ref="R65:T65"/>
    <mergeCell ref="U65:W65"/>
    <mergeCell ref="X65:Y65"/>
    <mergeCell ref="Z65:AC65"/>
    <mergeCell ref="AD65:AF65"/>
    <mergeCell ref="AG65:AI65"/>
    <mergeCell ref="AJ65:AK65"/>
    <mergeCell ref="AL65:AM65"/>
    <mergeCell ref="AN65:AO65"/>
    <mergeCell ref="AP65:AQ65"/>
    <mergeCell ref="C66:AQ66"/>
    <mergeCell ref="C67:D67"/>
    <mergeCell ref="E67:G67"/>
    <mergeCell ref="H67:L67"/>
    <mergeCell ref="M67:N67"/>
    <mergeCell ref="O67:Q67"/>
    <mergeCell ref="R67:T67"/>
    <mergeCell ref="U67:W67"/>
    <mergeCell ref="X67:Y67"/>
    <mergeCell ref="Z67:AC67"/>
    <mergeCell ref="AD67:AF67"/>
    <mergeCell ref="AG67:AI67"/>
    <mergeCell ref="AJ67:AK67"/>
    <mergeCell ref="AL67:AM67"/>
    <mergeCell ref="AN67:AO67"/>
    <mergeCell ref="AP67:AQ67"/>
    <mergeCell ref="C63:D63"/>
    <mergeCell ref="E63:G63"/>
    <mergeCell ref="H63:L63"/>
    <mergeCell ref="M63:N63"/>
    <mergeCell ref="O63:Q63"/>
    <mergeCell ref="R63:T63"/>
    <mergeCell ref="U63:W63"/>
    <mergeCell ref="X63:Y63"/>
    <mergeCell ref="Z63:AC63"/>
    <mergeCell ref="AD63:AF63"/>
    <mergeCell ref="AG63:AI63"/>
    <mergeCell ref="AJ63:AK63"/>
    <mergeCell ref="AL63:AM63"/>
    <mergeCell ref="AN63:AO63"/>
    <mergeCell ref="AP63:AQ63"/>
    <mergeCell ref="C64:D64"/>
    <mergeCell ref="E64:G64"/>
    <mergeCell ref="H64:L64"/>
    <mergeCell ref="M64:N64"/>
    <mergeCell ref="O64:Q64"/>
    <mergeCell ref="R64:T64"/>
    <mergeCell ref="U64:W64"/>
    <mergeCell ref="X64:Y64"/>
    <mergeCell ref="Z64:AC64"/>
    <mergeCell ref="AD64:AF64"/>
    <mergeCell ref="AG64:AI64"/>
    <mergeCell ref="AJ64:AK64"/>
    <mergeCell ref="AL64:AM64"/>
    <mergeCell ref="AN64:AO64"/>
    <mergeCell ref="AP64:AQ64"/>
    <mergeCell ref="C61:D61"/>
    <mergeCell ref="E61:G61"/>
    <mergeCell ref="H61:L61"/>
    <mergeCell ref="M61:N61"/>
    <mergeCell ref="O61:Q61"/>
    <mergeCell ref="R61:T61"/>
    <mergeCell ref="U61:W61"/>
    <mergeCell ref="X61:Y61"/>
    <mergeCell ref="Z61:AC61"/>
    <mergeCell ref="AD61:AF61"/>
    <mergeCell ref="AG61:AI61"/>
    <mergeCell ref="AJ61:AK61"/>
    <mergeCell ref="AL61:AM61"/>
    <mergeCell ref="AN61:AO61"/>
    <mergeCell ref="AP61:AQ61"/>
    <mergeCell ref="C62:D62"/>
    <mergeCell ref="E62:G62"/>
    <mergeCell ref="H62:L62"/>
    <mergeCell ref="M62:N62"/>
    <mergeCell ref="O62:Q62"/>
    <mergeCell ref="R62:T62"/>
    <mergeCell ref="U62:W62"/>
    <mergeCell ref="X62:Y62"/>
    <mergeCell ref="Z62:AC62"/>
    <mergeCell ref="AD62:AF62"/>
    <mergeCell ref="AG62:AI62"/>
    <mergeCell ref="AJ62:AK62"/>
    <mergeCell ref="AL62:AM62"/>
    <mergeCell ref="AN62:AO62"/>
    <mergeCell ref="AP62:AQ62"/>
    <mergeCell ref="AN58:AO58"/>
    <mergeCell ref="C59:D59"/>
    <mergeCell ref="E59:G59"/>
    <mergeCell ref="H59:L59"/>
    <mergeCell ref="M59:N59"/>
    <mergeCell ref="O59:Q59"/>
    <mergeCell ref="R59:T59"/>
    <mergeCell ref="U59:W59"/>
    <mergeCell ref="X59:Y59"/>
    <mergeCell ref="Z59:AC59"/>
    <mergeCell ref="AD59:AF59"/>
    <mergeCell ref="AG59:AI59"/>
    <mergeCell ref="AJ59:AK59"/>
    <mergeCell ref="AL59:AM59"/>
    <mergeCell ref="AN59:AO59"/>
    <mergeCell ref="AP59:AQ59"/>
    <mergeCell ref="C60:AQ60"/>
    <mergeCell ref="B55:AQ55"/>
    <mergeCell ref="C56:D56"/>
    <mergeCell ref="E56:G56"/>
    <mergeCell ref="H56:L56"/>
    <mergeCell ref="M56:N56"/>
    <mergeCell ref="O56:Q56"/>
    <mergeCell ref="R56:T56"/>
    <mergeCell ref="U56:W56"/>
    <mergeCell ref="X56:Y56"/>
    <mergeCell ref="Z56:AC56"/>
    <mergeCell ref="AD56:AF56"/>
    <mergeCell ref="AG56:AI56"/>
    <mergeCell ref="AJ56:AK56"/>
    <mergeCell ref="AL56:AM56"/>
    <mergeCell ref="AN56:AO56"/>
    <mergeCell ref="AP56:AQ56"/>
    <mergeCell ref="B57:B58"/>
    <mergeCell ref="C57:D58"/>
    <mergeCell ref="E57:G58"/>
    <mergeCell ref="H57:L58"/>
    <mergeCell ref="M57:AO57"/>
    <mergeCell ref="AP57:AQ58"/>
    <mergeCell ref="M58:N58"/>
    <mergeCell ref="O58:Q58"/>
    <mergeCell ref="R58:T58"/>
    <mergeCell ref="U58:W58"/>
    <mergeCell ref="X58:Y58"/>
    <mergeCell ref="Z58:AC58"/>
    <mergeCell ref="AD58:AF58"/>
    <mergeCell ref="AG58:AI58"/>
    <mergeCell ref="AJ58:AK58"/>
    <mergeCell ref="AL58:AM58"/>
    <mergeCell ref="C53:D53"/>
    <mergeCell ref="F53:G53"/>
    <mergeCell ref="H53:I53"/>
    <mergeCell ref="J53:K53"/>
    <mergeCell ref="L53:M53"/>
    <mergeCell ref="N53:O53"/>
    <mergeCell ref="P53:R53"/>
    <mergeCell ref="S53:U53"/>
    <mergeCell ref="V53:X53"/>
    <mergeCell ref="Y53:Z53"/>
    <mergeCell ref="AA53:AB53"/>
    <mergeCell ref="AC53:AD53"/>
    <mergeCell ref="AE53:AJ53"/>
    <mergeCell ref="AK53:AN53"/>
    <mergeCell ref="AO53:AQ53"/>
    <mergeCell ref="C54:D54"/>
    <mergeCell ref="F54:G54"/>
    <mergeCell ref="H54:I54"/>
    <mergeCell ref="J54:K54"/>
    <mergeCell ref="L54:M54"/>
    <mergeCell ref="N54:O54"/>
    <mergeCell ref="P54:R54"/>
    <mergeCell ref="S54:U54"/>
    <mergeCell ref="V54:X54"/>
    <mergeCell ref="Y54:Z54"/>
    <mergeCell ref="AA54:AB54"/>
    <mergeCell ref="AC54:AD54"/>
    <mergeCell ref="AE54:AJ54"/>
    <mergeCell ref="AK54:AN54"/>
    <mergeCell ref="AO54:AQ54"/>
    <mergeCell ref="C51:D51"/>
    <mergeCell ref="F51:G51"/>
    <mergeCell ref="H51:I51"/>
    <mergeCell ref="J51:K51"/>
    <mergeCell ref="L51:M51"/>
    <mergeCell ref="N51:O51"/>
    <mergeCell ref="P51:R51"/>
    <mergeCell ref="S51:U51"/>
    <mergeCell ref="V51:X51"/>
    <mergeCell ref="Y51:Z51"/>
    <mergeCell ref="AA51:AB51"/>
    <mergeCell ref="AC51:AD51"/>
    <mergeCell ref="AE51:AJ51"/>
    <mergeCell ref="AK51:AN51"/>
    <mergeCell ref="AO51:AQ51"/>
    <mergeCell ref="C52:D52"/>
    <mergeCell ref="F52:G52"/>
    <mergeCell ref="H52:I52"/>
    <mergeCell ref="J52:K52"/>
    <mergeCell ref="L52:M52"/>
    <mergeCell ref="N52:O52"/>
    <mergeCell ref="P52:R52"/>
    <mergeCell ref="S52:U52"/>
    <mergeCell ref="V52:X52"/>
    <mergeCell ref="Y52:Z52"/>
    <mergeCell ref="AA52:AB52"/>
    <mergeCell ref="AC52:AD52"/>
    <mergeCell ref="AE52:AJ52"/>
    <mergeCell ref="AK52:AN52"/>
    <mergeCell ref="AO52:AQ52"/>
    <mergeCell ref="C48:D48"/>
    <mergeCell ref="F48:G48"/>
    <mergeCell ref="H48:I48"/>
    <mergeCell ref="J48:K48"/>
    <mergeCell ref="L48:M48"/>
    <mergeCell ref="N48:O48"/>
    <mergeCell ref="P48:R48"/>
    <mergeCell ref="S48:U48"/>
    <mergeCell ref="V48:X48"/>
    <mergeCell ref="Y48:Z48"/>
    <mergeCell ref="AA48:AB48"/>
    <mergeCell ref="AC48:AD48"/>
    <mergeCell ref="AE48:AJ48"/>
    <mergeCell ref="AK48:AN48"/>
    <mergeCell ref="AO48:AQ48"/>
    <mergeCell ref="B49:AQ49"/>
    <mergeCell ref="C50:D50"/>
    <mergeCell ref="F50:G50"/>
    <mergeCell ref="H50:I50"/>
    <mergeCell ref="J50:K50"/>
    <mergeCell ref="L50:M50"/>
    <mergeCell ref="N50:O50"/>
    <mergeCell ref="P50:R50"/>
    <mergeCell ref="S50:U50"/>
    <mergeCell ref="V50:X50"/>
    <mergeCell ref="Y50:Z50"/>
    <mergeCell ref="AA50:AB50"/>
    <mergeCell ref="AC50:AD50"/>
    <mergeCell ref="AE50:AJ50"/>
    <mergeCell ref="AK50:AN50"/>
    <mergeCell ref="AO50:AQ50"/>
    <mergeCell ref="C46:D46"/>
    <mergeCell ref="F46:G46"/>
    <mergeCell ref="H46:I46"/>
    <mergeCell ref="J46:K46"/>
    <mergeCell ref="L46:M46"/>
    <mergeCell ref="N46:O46"/>
    <mergeCell ref="P46:R46"/>
    <mergeCell ref="S46:U46"/>
    <mergeCell ref="V46:X46"/>
    <mergeCell ref="Y46:Z46"/>
    <mergeCell ref="AA46:AB46"/>
    <mergeCell ref="AC46:AD46"/>
    <mergeCell ref="AE46:AJ46"/>
    <mergeCell ref="AK46:AN46"/>
    <mergeCell ref="AO46:AQ46"/>
    <mergeCell ref="C47:D47"/>
    <mergeCell ref="F47:G47"/>
    <mergeCell ref="H47:I47"/>
    <mergeCell ref="J47:K47"/>
    <mergeCell ref="L47:M47"/>
    <mergeCell ref="N47:O47"/>
    <mergeCell ref="P47:R47"/>
    <mergeCell ref="S47:U47"/>
    <mergeCell ref="V47:X47"/>
    <mergeCell ref="Y47:Z47"/>
    <mergeCell ref="AA47:AB47"/>
    <mergeCell ref="AC47:AD47"/>
    <mergeCell ref="AE47:AJ47"/>
    <mergeCell ref="AK47:AN47"/>
    <mergeCell ref="AO47:AQ47"/>
    <mergeCell ref="C44:D44"/>
    <mergeCell ref="F44:G44"/>
    <mergeCell ref="H44:I44"/>
    <mergeCell ref="J44:K44"/>
    <mergeCell ref="L44:M44"/>
    <mergeCell ref="N44:O44"/>
    <mergeCell ref="P44:R44"/>
    <mergeCell ref="S44:U44"/>
    <mergeCell ref="V44:X44"/>
    <mergeCell ref="Y44:Z44"/>
    <mergeCell ref="AA44:AB44"/>
    <mergeCell ref="AC44:AD44"/>
    <mergeCell ref="AE44:AJ44"/>
    <mergeCell ref="AK44:AN44"/>
    <mergeCell ref="AO44:AQ44"/>
    <mergeCell ref="C45:D45"/>
    <mergeCell ref="F45:G45"/>
    <mergeCell ref="H45:I45"/>
    <mergeCell ref="J45:K45"/>
    <mergeCell ref="L45:M45"/>
    <mergeCell ref="N45:O45"/>
    <mergeCell ref="P45:R45"/>
    <mergeCell ref="S45:U45"/>
    <mergeCell ref="V45:X45"/>
    <mergeCell ref="Y45:Z45"/>
    <mergeCell ref="AA45:AB45"/>
    <mergeCell ref="AC45:AD45"/>
    <mergeCell ref="AE45:AJ45"/>
    <mergeCell ref="AK45:AN45"/>
    <mergeCell ref="AO45:AQ45"/>
    <mergeCell ref="AC41:AD41"/>
    <mergeCell ref="C42:D42"/>
    <mergeCell ref="F42:G42"/>
    <mergeCell ref="H42:I42"/>
    <mergeCell ref="J42:K42"/>
    <mergeCell ref="L42:M42"/>
    <mergeCell ref="N42:O42"/>
    <mergeCell ref="P42:R42"/>
    <mergeCell ref="S42:U42"/>
    <mergeCell ref="V42:X42"/>
    <mergeCell ref="Y42:Z42"/>
    <mergeCell ref="AA42:AB42"/>
    <mergeCell ref="AC42:AD42"/>
    <mergeCell ref="AE42:AJ42"/>
    <mergeCell ref="AK42:AN42"/>
    <mergeCell ref="AO42:AQ42"/>
    <mergeCell ref="B43:AQ43"/>
    <mergeCell ref="B36:Q36"/>
    <mergeCell ref="R36:AQ36"/>
    <mergeCell ref="B37:Q37"/>
    <mergeCell ref="R37:AQ37"/>
    <mergeCell ref="B38:AQ38"/>
    <mergeCell ref="C39:D39"/>
    <mergeCell ref="F39:G39"/>
    <mergeCell ref="H39:I39"/>
    <mergeCell ref="J39:K39"/>
    <mergeCell ref="L39:M39"/>
    <mergeCell ref="N39:AD39"/>
    <mergeCell ref="AE39:AJ39"/>
    <mergeCell ref="AK39:AN39"/>
    <mergeCell ref="AO39:AQ39"/>
    <mergeCell ref="B40:B41"/>
    <mergeCell ref="C40:D41"/>
    <mergeCell ref="E40:E41"/>
    <mergeCell ref="F40:G41"/>
    <mergeCell ref="H40:I41"/>
    <mergeCell ref="J40:M40"/>
    <mergeCell ref="N40:AD40"/>
    <mergeCell ref="AE40:AJ41"/>
    <mergeCell ref="AK40:AN41"/>
    <mergeCell ref="AO40:AQ41"/>
    <mergeCell ref="J41:K41"/>
    <mergeCell ref="L41:M41"/>
    <mergeCell ref="N41:O41"/>
    <mergeCell ref="P41:R41"/>
    <mergeCell ref="S41:U41"/>
    <mergeCell ref="V41:X41"/>
    <mergeCell ref="Y41:Z41"/>
    <mergeCell ref="AA41:AB41"/>
    <mergeCell ref="B26:AQ26"/>
    <mergeCell ref="B27:Q27"/>
    <mergeCell ref="R27:AQ27"/>
    <mergeCell ref="B28:Q28"/>
    <mergeCell ref="R28:AQ28"/>
    <mergeCell ref="B29:Q29"/>
    <mergeCell ref="R29:AQ29"/>
    <mergeCell ref="B30:Q30"/>
    <mergeCell ref="R30:AQ30"/>
    <mergeCell ref="B31:Q31"/>
    <mergeCell ref="R31:AQ31"/>
    <mergeCell ref="R32:AQ32"/>
    <mergeCell ref="R33:AQ33"/>
    <mergeCell ref="B32:Q33"/>
    <mergeCell ref="B34:Q34"/>
    <mergeCell ref="R34:AQ34"/>
    <mergeCell ref="B35:Q35"/>
    <mergeCell ref="R35:AQ35"/>
    <mergeCell ref="B17:AD17"/>
    <mergeCell ref="AE17:AQ17"/>
    <mergeCell ref="B18:AD18"/>
    <mergeCell ref="AE18:AQ18"/>
    <mergeCell ref="B19:AD19"/>
    <mergeCell ref="AE19:AQ19"/>
    <mergeCell ref="B20:AD20"/>
    <mergeCell ref="AE20:AG20"/>
    <mergeCell ref="AH20:AP20"/>
    <mergeCell ref="B21:Q21"/>
    <mergeCell ref="R21:AD21"/>
    <mergeCell ref="AE21:AQ21"/>
    <mergeCell ref="B22:AQ22"/>
    <mergeCell ref="B23:AQ23"/>
    <mergeCell ref="B24:AQ24"/>
    <mergeCell ref="B25:Q25"/>
    <mergeCell ref="R25:AD25"/>
    <mergeCell ref="AE25:AG25"/>
    <mergeCell ref="AH25:AP25"/>
    <mergeCell ref="B9:AD9"/>
    <mergeCell ref="AE9:AQ9"/>
    <mergeCell ref="B10:AD10"/>
    <mergeCell ref="AE10:AQ10"/>
    <mergeCell ref="B11:AD11"/>
    <mergeCell ref="AE11:AQ11"/>
    <mergeCell ref="B12:AD12"/>
    <mergeCell ref="AE12:AQ12"/>
    <mergeCell ref="B13:AD13"/>
    <mergeCell ref="AE13:AQ13"/>
    <mergeCell ref="B14:AD14"/>
    <mergeCell ref="AE14:AG14"/>
    <mergeCell ref="AH14:AP14"/>
    <mergeCell ref="B15:AD15"/>
    <mergeCell ref="AE15:AQ15"/>
    <mergeCell ref="B16:AD16"/>
    <mergeCell ref="AE16:AQ16"/>
    <mergeCell ref="B1:AD1"/>
    <mergeCell ref="AE1:AQ1"/>
    <mergeCell ref="B2:AD2"/>
    <mergeCell ref="AE2:AQ2"/>
    <mergeCell ref="B3:AD3"/>
    <mergeCell ref="AE3:AQ3"/>
    <mergeCell ref="B4:AD4"/>
    <mergeCell ref="AE4:AQ4"/>
    <mergeCell ref="B5:AD5"/>
    <mergeCell ref="AE5:AG5"/>
    <mergeCell ref="AH5:AP5"/>
    <mergeCell ref="B6:AD6"/>
    <mergeCell ref="AE6:AQ6"/>
    <mergeCell ref="B7:AD7"/>
    <mergeCell ref="AE7:AQ7"/>
    <mergeCell ref="B8:AD8"/>
    <mergeCell ref="AE8:AQ8"/>
  </mergeCells>
  <pageMargins left="0.78749999999999998" right="0.78749999999999998" top="0.78749999999999998" bottom="0.78749999999999998" header="0.511811023622047" footer="0.511811023622047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Рыженкова Елена Николаевна</cp:lastModifiedBy>
  <dcterms:created xsi:type="dcterms:W3CDTF">2026-08-03T09:01:07Z</dcterms:created>
  <dcterms:modified xsi:type="dcterms:W3CDTF">2026-08-28T07:39:01Z</dcterms:modified>
</cp:coreProperties>
</file>