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БП\Общая ОАиПД\Бюджет\Бюджет 2027-2029\Приложения к пояснит записке\"/>
    </mc:Choice>
  </mc:AlternateContent>
  <bookViews>
    <workbookView xWindow="9195" yWindow="-15" windowWidth="9075" windowHeight="8115"/>
  </bookViews>
  <sheets>
    <sheet name="Обл" sheetId="4" r:id="rId1"/>
  </sheets>
  <definedNames>
    <definedName name="_xlnm.Print_Titles" localSheetId="0">Обл!$5:$6</definedName>
  </definedNames>
  <calcPr calcId="152511"/>
</workbook>
</file>

<file path=xl/calcChain.xml><?xml version="1.0" encoding="utf-8"?>
<calcChain xmlns="http://schemas.openxmlformats.org/spreadsheetml/2006/main">
  <c r="J17" i="4" l="1"/>
  <c r="H17" i="4"/>
  <c r="F17" i="4"/>
  <c r="D17" i="4"/>
  <c r="G48" i="4"/>
  <c r="F49" i="4"/>
  <c r="F50" i="4"/>
  <c r="E48" i="4"/>
  <c r="J44" i="4"/>
  <c r="H44" i="4"/>
  <c r="F44" i="4"/>
  <c r="D44" i="4"/>
  <c r="J29" i="4" l="1"/>
  <c r="H29" i="4"/>
  <c r="F25" i="4"/>
  <c r="I15" i="4" l="1"/>
  <c r="G15" i="4"/>
  <c r="E15" i="4"/>
  <c r="C15" i="4"/>
  <c r="B15" i="4"/>
  <c r="F52" i="4" l="1"/>
  <c r="B18" i="4"/>
  <c r="J52" i="4" l="1"/>
  <c r="J51" i="4"/>
  <c r="J50" i="4"/>
  <c r="J45" i="4"/>
  <c r="J42" i="4"/>
  <c r="J41" i="4"/>
  <c r="J40" i="4"/>
  <c r="J39" i="4"/>
  <c r="J37" i="4"/>
  <c r="J36" i="4"/>
  <c r="J34" i="4"/>
  <c r="J33" i="4"/>
  <c r="J32" i="4"/>
  <c r="J30" i="4"/>
  <c r="J24" i="4"/>
  <c r="J23" i="4"/>
  <c r="J22" i="4"/>
  <c r="J20" i="4"/>
  <c r="J19" i="4"/>
  <c r="J16" i="4"/>
  <c r="J14" i="4"/>
  <c r="J12" i="4"/>
  <c r="J11" i="4"/>
  <c r="H52" i="4"/>
  <c r="H51" i="4"/>
  <c r="H50" i="4"/>
  <c r="H45" i="4"/>
  <c r="H42" i="4"/>
  <c r="H41" i="4"/>
  <c r="H40" i="4"/>
  <c r="H39" i="4"/>
  <c r="H37" i="4"/>
  <c r="H36" i="4"/>
  <c r="H34" i="4"/>
  <c r="H33" i="4"/>
  <c r="H32" i="4"/>
  <c r="H30" i="4"/>
  <c r="H24" i="4"/>
  <c r="H23" i="4"/>
  <c r="H22" i="4"/>
  <c r="H20" i="4"/>
  <c r="H19" i="4"/>
  <c r="H16" i="4"/>
  <c r="H14" i="4"/>
  <c r="H12" i="4"/>
  <c r="H11" i="4"/>
  <c r="F11" i="4"/>
  <c r="F12" i="4"/>
  <c r="F14" i="4"/>
  <c r="F16" i="4"/>
  <c r="F19" i="4"/>
  <c r="F20" i="4"/>
  <c r="F22" i="4"/>
  <c r="F23" i="4"/>
  <c r="F24" i="4"/>
  <c r="F29" i="4"/>
  <c r="F30" i="4"/>
  <c r="F32" i="4"/>
  <c r="F33" i="4"/>
  <c r="F34" i="4"/>
  <c r="F36" i="4"/>
  <c r="F37" i="4"/>
  <c r="F39" i="4"/>
  <c r="F40" i="4"/>
  <c r="F41" i="4"/>
  <c r="F42" i="4"/>
  <c r="F45" i="4"/>
  <c r="F51" i="4"/>
  <c r="D11" i="4"/>
  <c r="D12" i="4"/>
  <c r="D14" i="4"/>
  <c r="D16" i="4"/>
  <c r="D19" i="4"/>
  <c r="D20" i="4"/>
  <c r="D22" i="4"/>
  <c r="D23" i="4"/>
  <c r="D24" i="4"/>
  <c r="D25" i="4"/>
  <c r="D29" i="4"/>
  <c r="D30" i="4"/>
  <c r="D32" i="4"/>
  <c r="D33" i="4"/>
  <c r="D34" i="4"/>
  <c r="D36" i="4"/>
  <c r="D37" i="4"/>
  <c r="D39" i="4"/>
  <c r="D40" i="4"/>
  <c r="D41" i="4"/>
  <c r="D42" i="4"/>
  <c r="D45" i="4"/>
  <c r="D49" i="4"/>
  <c r="D50" i="4"/>
  <c r="D51" i="4"/>
  <c r="D52" i="4"/>
  <c r="I48" i="4" l="1"/>
  <c r="C48" i="4"/>
  <c r="B48" i="4"/>
  <c r="I38" i="4"/>
  <c r="G38" i="4"/>
  <c r="E38" i="4"/>
  <c r="C38" i="4"/>
  <c r="B38" i="4"/>
  <c r="I35" i="4"/>
  <c r="G35" i="4"/>
  <c r="E35" i="4"/>
  <c r="C35" i="4"/>
  <c r="B35" i="4"/>
  <c r="I31" i="4"/>
  <c r="G31" i="4"/>
  <c r="E31" i="4"/>
  <c r="C31" i="4"/>
  <c r="B31" i="4"/>
  <c r="I21" i="4"/>
  <c r="G21" i="4"/>
  <c r="E21" i="4"/>
  <c r="C21" i="4"/>
  <c r="B21" i="4"/>
  <c r="I18" i="4"/>
  <c r="G18" i="4"/>
  <c r="E18" i="4"/>
  <c r="C18" i="4"/>
  <c r="F15" i="4"/>
  <c r="I13" i="4"/>
  <c r="G13" i="4"/>
  <c r="E13" i="4"/>
  <c r="C13" i="4"/>
  <c r="B13" i="4"/>
  <c r="I10" i="4"/>
  <c r="G10" i="4"/>
  <c r="E10" i="4"/>
  <c r="C10" i="4"/>
  <c r="B10" i="4"/>
  <c r="G9" i="4" l="1"/>
  <c r="C9" i="4"/>
  <c r="E9" i="4"/>
  <c r="I9" i="4"/>
  <c r="B9" i="4"/>
  <c r="F38" i="4"/>
  <c r="D35" i="4"/>
  <c r="J48" i="4"/>
  <c r="J38" i="4"/>
  <c r="H35" i="4"/>
  <c r="J31" i="4"/>
  <c r="H27" i="4"/>
  <c r="H18" i="4"/>
  <c r="J10" i="4"/>
  <c r="D21" i="4"/>
  <c r="I26" i="4"/>
  <c r="J27" i="4"/>
  <c r="E26" i="4"/>
  <c r="F35" i="4"/>
  <c r="F31" i="4"/>
  <c r="F48" i="4"/>
  <c r="F21" i="4"/>
  <c r="J35" i="4"/>
  <c r="J21" i="4"/>
  <c r="D10" i="4"/>
  <c r="J13" i="4"/>
  <c r="F18" i="4"/>
  <c r="B26" i="4"/>
  <c r="H31" i="4"/>
  <c r="H48" i="4"/>
  <c r="H15" i="4"/>
  <c r="J15" i="4"/>
  <c r="F13" i="4"/>
  <c r="F10" i="4"/>
  <c r="H21" i="4"/>
  <c r="H13" i="4"/>
  <c r="H10" i="4"/>
  <c r="J18" i="4"/>
  <c r="F27" i="4"/>
  <c r="H38" i="4"/>
  <c r="D13" i="4"/>
  <c r="D18" i="4"/>
  <c r="D31" i="4"/>
  <c r="D48" i="4"/>
  <c r="C26" i="4"/>
  <c r="G26" i="4"/>
  <c r="D38" i="4"/>
  <c r="D15" i="4"/>
  <c r="D27" i="4"/>
  <c r="F9" i="4" l="1"/>
  <c r="J9" i="4"/>
  <c r="H9" i="4"/>
  <c r="D46" i="4"/>
  <c r="B8" i="4"/>
  <c r="B7" i="4" s="1"/>
  <c r="D9" i="4"/>
  <c r="F46" i="4"/>
  <c r="H46" i="4"/>
  <c r="H26" i="4"/>
  <c r="J46" i="4"/>
  <c r="E8" i="4"/>
  <c r="F26" i="4"/>
  <c r="J26" i="4"/>
  <c r="D26" i="4"/>
  <c r="I8" i="4"/>
  <c r="G8" i="4"/>
  <c r="C8" i="4"/>
  <c r="I7" i="4" l="1"/>
  <c r="J8" i="4"/>
  <c r="G7" i="4"/>
  <c r="H8" i="4"/>
  <c r="E7" i="4"/>
  <c r="F8" i="4"/>
  <c r="C7" i="4"/>
  <c r="D7" i="4" s="1"/>
  <c r="D8" i="4"/>
  <c r="F7" i="4" l="1"/>
  <c r="H7" i="4"/>
  <c r="J7" i="4"/>
</calcChain>
</file>

<file path=xl/sharedStrings.xml><?xml version="1.0" encoding="utf-8"?>
<sst xmlns="http://schemas.openxmlformats.org/spreadsheetml/2006/main" count="59" uniqueCount="57">
  <si>
    <t>тыс.руб.</t>
  </si>
  <si>
    <t>Прогноз поступлений</t>
  </si>
  <si>
    <t>ВСЕГО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</si>
  <si>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</si>
  <si>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</si>
  <si>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</si>
  <si>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</si>
  <si>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</si>
  <si>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</si>
  <si>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Акцизы по подакцизным товарам (продукции), производимым на территории Российской Федерации </t>
  </si>
  <si>
    <t>НАЛОГИ НА СОВОКУПНЫЙ ДОХОД</t>
  </si>
  <si>
    <t>Налог на профессиональный доход</t>
  </si>
  <si>
    <t>НАЛОГИ НА ИМУЩЕСТВО</t>
  </si>
  <si>
    <t>Налог на имущество организаций</t>
  </si>
  <si>
    <t>Транспортный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</si>
  <si>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</si>
  <si>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</si>
  <si>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</si>
  <si>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</si>
  <si>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</si>
  <si>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</si>
  <si>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</si>
  <si>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от размещения средств бюджетов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</si>
  <si>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</si>
  <si>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</si>
  <si>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</si>
  <si>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</si>
  <si>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</si>
  <si>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</si>
  <si>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</si>
  <si>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</si>
  <si>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</si>
  <si>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</si>
  <si>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</si>
  <si>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</si>
  <si>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</si>
  <si>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</si>
  <si>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Прогноз поступления доходов в областной бюджет Ленинградской области</t>
  </si>
  <si>
    <t>2027 год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</si>
  <si>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</si>
  <si>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</si>
  <si>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</si>
  <si>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</si>
  <si>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</si>
  <si>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</si>
  <si>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% к 2025 году</t>
  </si>
  <si>
    <t>% к 2026 году</t>
  </si>
  <si>
    <t>2028 год</t>
  </si>
  <si>
    <t>% к 2027 году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</si>
  <si>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</si>
  <si>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Приложение 2  к пояснительной записке 2027 года</t>
  </si>
  <si>
    <t>Фактические поступления за 2025 год</t>
  </si>
  <si>
    <t>Оценка 2026 года</t>
  </si>
  <si>
    <t>2029 год</t>
  </si>
  <si>
    <t>% к 2028 году</t>
  </si>
  <si>
    <t>из них: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</si>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</sst>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Arial"/>
      <family val="2"/>
      <charset val="204"/>
    </font>
    <font>
      <b/>
      <sz val="13"/>
      <name val="Times New Roman"/>
      <family val="1"/>
    </font>
    <font>
      <sz val="12"/>
      <name val="Times New Roman"/>
      <family val="1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0">
    <xf numFmtId="0" fontId="0" fillId="0" borderId="0" xfId="0"/>
    <xf numFmtId="14" fontId="1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right"/>
    </xf>
    <xf numFmtId="14" fontId="5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/>
    </xf>
    <xf numFmtId="0" fontId="0" fillId="0" borderId="0" xfId="0" applyFill="1" applyBorder="1"/>
    <xf numFmtId="164" fontId="10" fillId="0" borderId="1" xfId="0" applyNumberFormat="1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/>
    </xf>
    <xf numFmtId="0" fontId="2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164" fontId="0" fillId="0" borderId="0" xfId="0" applyNumberFormat="1" applyFill="1"/>
    <xf numFmtId="0" fontId="11" fillId="0" borderId="1" xfId="0" applyFont="1" applyFill="1" applyBorder="1" applyAlignment="1">
      <alignment vertical="center" wrapText="1"/>
    </xf>
    <xf numFmtId="0" fontId="11" fillId="0" borderId="0" xfId="0" applyFont="1" applyFill="1"/>
    <xf numFmtId="0" fontId="3" fillId="0" borderId="1" xfId="0" applyFont="1" applyBorder="1" applyAlignment="1">
      <alignment horizontal="left" vertical="top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0" fontId="2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0" fontId="12" fillId="0" borderId="0" xfId="0" applyFont="1" applyFill="1"/>
    <xf numFmtId="14" fontId="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52"/>
  <sheetViews>
    <sheetView tabSelected="1" zoomScaleNormal="100" zoomScaleSheetLayoutView="80" workbookViewId="0">
      <pane ySplit="6" topLeftCell="A7" activePane="bottomLeft" state="frozen"/>
      <selection pane="bottomLeft" activeCell="D23" sqref="D23"/>
    </sheetView>
  </sheetViews>
  <sheetFormatPr defaultColWidth="8.85546875" defaultRowHeight="15.75" x14ac:dyDescent="0.25"/>
  <cols>
    <col min="1" max="1" width="46.85546875" style="18" customWidth="1"/>
    <col min="2" max="2" width="20.5703125" style="18" customWidth="1"/>
    <col min="3" max="3" width="19.28515625" style="2" customWidth="1"/>
    <col min="4" max="4" width="19.28515625" style="29" customWidth="1"/>
    <col min="5" max="5" width="18" style="23" customWidth="1"/>
    <col min="6" max="6" width="18" style="29" customWidth="1"/>
    <col min="7" max="7" width="18" style="2" customWidth="1"/>
    <col min="8" max="8" width="18" style="29" customWidth="1"/>
    <col min="9" max="9" width="17.42578125" style="2" customWidth="1"/>
    <col min="10" max="10" width="16.7109375" style="29" customWidth="1"/>
    <col min="11" max="11" width="24.42578125" style="2" customWidth="1"/>
    <col min="12" max="144" width="9.140625" style="2" customWidth="1"/>
    <col min="145" max="16384" width="8.85546875" style="8"/>
  </cols>
  <sheetData>
    <row r="1" spans="1:144" ht="15" customHeight="1" x14ac:dyDescent="0.25">
      <c r="A1" s="1"/>
      <c r="B1" s="1"/>
      <c r="E1" s="22"/>
      <c r="F1" s="13"/>
      <c r="G1" s="13"/>
      <c r="H1" s="13"/>
      <c r="I1" s="3"/>
      <c r="J1" s="3" t="s">
        <v>50</v>
      </c>
    </row>
    <row r="2" spans="1:144" ht="15" customHeight="1" x14ac:dyDescent="0.25">
      <c r="A2" s="1"/>
      <c r="B2" s="1"/>
    </row>
    <row r="3" spans="1:144" ht="17.25" customHeight="1" x14ac:dyDescent="0.25">
      <c r="A3" s="30" t="s">
        <v>37</v>
      </c>
      <c r="B3" s="30"/>
      <c r="C3" s="30"/>
      <c r="D3" s="30"/>
      <c r="E3" s="30"/>
      <c r="F3" s="30"/>
      <c r="G3" s="30"/>
      <c r="H3" s="30"/>
      <c r="I3" s="30"/>
      <c r="J3" s="30"/>
    </row>
    <row r="4" spans="1:144" ht="15" customHeight="1" x14ac:dyDescent="0.3">
      <c r="A4" s="4"/>
      <c r="B4" s="4"/>
      <c r="I4" s="5"/>
      <c r="J4" s="5" t="s">
        <v>0</v>
      </c>
    </row>
    <row r="5" spans="1:144" ht="18.600000000000001" customHeight="1" x14ac:dyDescent="0.25">
      <c r="A5" s="31"/>
      <c r="B5" s="33" t="s">
        <v>51</v>
      </c>
      <c r="C5" s="33" t="s">
        <v>52</v>
      </c>
      <c r="D5" s="35" t="s">
        <v>45</v>
      </c>
      <c r="E5" s="37" t="s">
        <v>1</v>
      </c>
      <c r="F5" s="37"/>
      <c r="G5" s="37"/>
      <c r="H5" s="37"/>
      <c r="I5" s="37"/>
      <c r="J5" s="37"/>
    </row>
    <row r="6" spans="1:144" ht="24.6" customHeight="1" x14ac:dyDescent="0.25">
      <c r="A6" s="32"/>
      <c r="B6" s="34"/>
      <c r="C6" s="34"/>
      <c r="D6" s="36"/>
      <c r="E6" s="24" t="s">
        <v>38</v>
      </c>
      <c r="F6" s="20" t="s">
        <v>46</v>
      </c>
      <c r="G6" s="14" t="s">
        <v>47</v>
      </c>
      <c r="H6" s="20" t="s">
        <v>48</v>
      </c>
      <c r="I6" s="14" t="s">
        <v>53</v>
      </c>
      <c r="J6" s="20" t="s">
        <v>54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</row>
    <row r="7" spans="1:144" ht="24.6" customHeight="1" x14ac:dyDescent="0.25">
      <c r="A7" s="6" t="s">
        <v>2</v>
      </c>
      <c r="B7" s="7">
        <f>B8+B46</f>
        <v>281924182.5</v>
      </c>
      <c r="C7" s="7">
        <f>C8+C46</f>
        <v>286737625.80000001</v>
      </c>
      <c r="D7" s="21">
        <f>C7/B7*100</f>
        <v>101.70735382020662</v>
      </c>
      <c r="E7" s="25">
        <f>E8+E46</f>
        <v>289052403.70000005</v>
      </c>
      <c r="F7" s="7">
        <f>E7/C7*100</f>
        <v>100.80728083506369</v>
      </c>
      <c r="G7" s="7">
        <f>G8+G46</f>
        <v>297738981.59999996</v>
      </c>
      <c r="H7" s="7">
        <f>G7/E7*100</f>
        <v>103.00519137319317</v>
      </c>
      <c r="I7" s="7">
        <f>I8+I46</f>
        <v>292663939.60000002</v>
      </c>
      <c r="J7" s="7">
        <f>I7/G7*100</f>
        <v>98.295472775271989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</row>
    <row r="8" spans="1:144" ht="37.5" x14ac:dyDescent="0.25">
      <c r="A8" s="6" t="s">
        <v>3</v>
      </c>
      <c r="B8" s="7">
        <f>B9+B26</f>
        <v>257515541.19999999</v>
      </c>
      <c r="C8" s="7">
        <f>C9+C26</f>
        <v>265512223.29999998</v>
      </c>
      <c r="D8" s="21">
        <f t="shared" ref="D8:D52" si="0">C8/B8*100</f>
        <v>103.10532019261289</v>
      </c>
      <c r="E8" s="25">
        <f>E9+E26</f>
        <v>267890365.20000002</v>
      </c>
      <c r="F8" s="7">
        <f t="shared" ref="F8:J52" si="1">E8/C8*100</f>
        <v>100.89568076017088</v>
      </c>
      <c r="G8" s="7">
        <f>G9+G26</f>
        <v>279801396.29999995</v>
      </c>
      <c r="H8" s="7">
        <f t="shared" si="1"/>
        <v>104.44623347730608</v>
      </c>
      <c r="I8" s="7">
        <f>I9+I26</f>
        <v>292663939.60000002</v>
      </c>
      <c r="J8" s="7">
        <f t="shared" si="1"/>
        <v>104.59702612999435</v>
      </c>
      <c r="K8" s="8"/>
    </row>
    <row r="9" spans="1:144" ht="16.5" x14ac:dyDescent="0.25">
      <c r="A9" s="15" t="s">
        <v>4</v>
      </c>
      <c r="B9" s="9">
        <f>B10+B13+B15+B18+B21+B24+B25</f>
        <v>233475185.89999998</v>
      </c>
      <c r="C9" s="9">
        <f>C10+C13+C15+C18+C21+C24+C25</f>
        <v>251012452.59999999</v>
      </c>
      <c r="D9" s="9">
        <f t="shared" si="0"/>
        <v>107.51140496254339</v>
      </c>
      <c r="E9" s="9">
        <f>E10+E13+E15+E18+E21+E24+E25</f>
        <v>258944032.30000001</v>
      </c>
      <c r="F9" s="9">
        <f t="shared" si="1"/>
        <v>103.15983514676037</v>
      </c>
      <c r="G9" s="9">
        <f>G10+G13+G15+G18+G21+G24+G25</f>
        <v>271416321.59999996</v>
      </c>
      <c r="H9" s="9">
        <f t="shared" si="1"/>
        <v>104.8165965398848</v>
      </c>
      <c r="I9" s="9">
        <f>I10+I13+I15+I18+I21+I24+I25</f>
        <v>284534822.80000001</v>
      </c>
      <c r="J9" s="9">
        <f t="shared" si="1"/>
        <v>104.8333501547241</v>
      </c>
      <c r="K9" s="16"/>
    </row>
    <row r="10" spans="1:144" x14ac:dyDescent="0.25">
      <c r="A10" s="17" t="s">
        <v>5</v>
      </c>
      <c r="B10" s="10">
        <f>B11+B12</f>
        <v>176905838.80000001</v>
      </c>
      <c r="C10" s="10">
        <f>C11+C12</f>
        <v>188295542.5</v>
      </c>
      <c r="D10" s="10">
        <f t="shared" si="0"/>
        <v>106.43828591371513</v>
      </c>
      <c r="E10" s="27">
        <f>E11+E12</f>
        <v>197870609.30000001</v>
      </c>
      <c r="F10" s="10">
        <f t="shared" si="1"/>
        <v>105.08512664339891</v>
      </c>
      <c r="G10" s="10">
        <f>G11+G12</f>
        <v>208293391.19999999</v>
      </c>
      <c r="H10" s="10">
        <f t="shared" si="1"/>
        <v>105.26747349536765</v>
      </c>
      <c r="I10" s="10">
        <f>I11+I12</f>
        <v>220004379.09999999</v>
      </c>
      <c r="J10" s="10">
        <f>I10/G10*100</f>
        <v>105.62235212194288</v>
      </c>
    </row>
    <row r="11" spans="1:144" x14ac:dyDescent="0.25">
      <c r="A11" s="17" t="s">
        <v>6</v>
      </c>
      <c r="B11" s="10">
        <v>103289612.40000001</v>
      </c>
      <c r="C11" s="10">
        <v>102876000</v>
      </c>
      <c r="D11" s="10">
        <f t="shared" si="0"/>
        <v>99.599560507209333</v>
      </c>
      <c r="E11" s="27">
        <v>104038000</v>
      </c>
      <c r="F11" s="10">
        <f t="shared" si="1"/>
        <v>101.12951514444575</v>
      </c>
      <c r="G11" s="10">
        <v>106336046.5</v>
      </c>
      <c r="H11" s="10">
        <f t="shared" si="1"/>
        <v>102.20885301524443</v>
      </c>
      <c r="I11" s="10">
        <v>110255251.59999999</v>
      </c>
      <c r="J11" s="10">
        <f t="shared" si="1"/>
        <v>103.68567877873849</v>
      </c>
    </row>
    <row r="12" spans="1:144" x14ac:dyDescent="0.25">
      <c r="A12" s="17" t="s">
        <v>7</v>
      </c>
      <c r="B12" s="10">
        <v>73616226.400000006</v>
      </c>
      <c r="C12" s="10">
        <v>85419542.5</v>
      </c>
      <c r="D12" s="10">
        <f t="shared" si="0"/>
        <v>116.03357938488408</v>
      </c>
      <c r="E12" s="27">
        <v>93832609.299999997</v>
      </c>
      <c r="F12" s="10">
        <f t="shared" si="1"/>
        <v>109.84911245573576</v>
      </c>
      <c r="G12" s="10">
        <v>101957344.7</v>
      </c>
      <c r="H12" s="10">
        <f t="shared" si="1"/>
        <v>108.65875462764096</v>
      </c>
      <c r="I12" s="10">
        <v>109749127.5</v>
      </c>
      <c r="J12" s="10">
        <f t="shared" si="1"/>
        <v>107.6421986301493</v>
      </c>
    </row>
    <row r="13" spans="1:144" ht="47.25" x14ac:dyDescent="0.25">
      <c r="A13" s="17" t="s">
        <v>8</v>
      </c>
      <c r="B13" s="10">
        <f>B14</f>
        <v>18194561.199999999</v>
      </c>
      <c r="C13" s="10">
        <f>C14</f>
        <v>21081996</v>
      </c>
      <c r="D13" s="10">
        <f t="shared" si="0"/>
        <v>115.86976881860718</v>
      </c>
      <c r="E13" s="27">
        <f>E14</f>
        <v>20508068</v>
      </c>
      <c r="F13" s="10">
        <f t="shared" si="1"/>
        <v>97.277639176100777</v>
      </c>
      <c r="G13" s="10">
        <f>G14</f>
        <v>21464838</v>
      </c>
      <c r="H13" s="10">
        <f t="shared" si="1"/>
        <v>104.66533463805561</v>
      </c>
      <c r="I13" s="10">
        <f>I14</f>
        <v>21512123</v>
      </c>
      <c r="J13" s="10">
        <f t="shared" si="1"/>
        <v>100.22029050487127</v>
      </c>
    </row>
    <row r="14" spans="1:144" ht="47.25" x14ac:dyDescent="0.25">
      <c r="A14" s="17" t="s">
        <v>9</v>
      </c>
      <c r="B14" s="10">
        <v>18194561.199999999</v>
      </c>
      <c r="C14" s="10">
        <v>21081996</v>
      </c>
      <c r="D14" s="10">
        <f t="shared" si="0"/>
        <v>115.86976881860718</v>
      </c>
      <c r="E14" s="27">
        <v>20508068</v>
      </c>
      <c r="F14" s="10">
        <f t="shared" si="1"/>
        <v>97.277639176100777</v>
      </c>
      <c r="G14" s="10">
        <v>21464838</v>
      </c>
      <c r="H14" s="10">
        <f t="shared" si="1"/>
        <v>104.66533463805561</v>
      </c>
      <c r="I14" s="10">
        <v>21512123</v>
      </c>
      <c r="J14" s="10">
        <f t="shared" si="1"/>
        <v>100.22029050487127</v>
      </c>
    </row>
    <row r="15" spans="1:144" x14ac:dyDescent="0.25">
      <c r="A15" s="17" t="s">
        <v>10</v>
      </c>
      <c r="B15" s="10">
        <f>B16+B17</f>
        <v>1054146.7</v>
      </c>
      <c r="C15" s="10">
        <f>C16+C17</f>
        <v>2201289</v>
      </c>
      <c r="D15" s="10">
        <f t="shared" si="0"/>
        <v>208.82188408880853</v>
      </c>
      <c r="E15" s="27">
        <f>E16+E17</f>
        <v>2420679</v>
      </c>
      <c r="F15" s="10">
        <f t="shared" si="1"/>
        <v>109.96643330339633</v>
      </c>
      <c r="G15" s="10">
        <f>G16+G17</f>
        <v>2688498</v>
      </c>
      <c r="H15" s="10">
        <f t="shared" si="1"/>
        <v>111.06379656286521</v>
      </c>
      <c r="I15" s="10">
        <f>I16+I17</f>
        <v>2959340</v>
      </c>
      <c r="J15" s="10">
        <f t="shared" si="1"/>
        <v>110.07410085482674</v>
      </c>
    </row>
    <row r="16" spans="1:144" x14ac:dyDescent="0.25">
      <c r="A16" s="17" t="s">
        <v>11</v>
      </c>
      <c r="B16" s="10">
        <v>1039754.6</v>
      </c>
      <c r="C16" s="10">
        <v>1086497</v>
      </c>
      <c r="D16" s="10">
        <f t="shared" si="0"/>
        <v>104.49552230882171</v>
      </c>
      <c r="E16" s="27">
        <v>1181668</v>
      </c>
      <c r="F16" s="10">
        <f t="shared" si="1"/>
        <v>108.75943513879929</v>
      </c>
      <c r="G16" s="10">
        <v>1348102</v>
      </c>
      <c r="H16" s="10">
        <f t="shared" si="1"/>
        <v>114.08466675919125</v>
      </c>
      <c r="I16" s="10">
        <v>1504845</v>
      </c>
      <c r="J16" s="10">
        <f t="shared" si="1"/>
        <v>111.62693920786408</v>
      </c>
    </row>
    <row r="17" spans="1:144" ht="63" x14ac:dyDescent="0.25">
      <c r="A17" s="17" t="s">
        <v>49</v>
      </c>
      <c r="B17" s="10">
        <v>14392.1</v>
      </c>
      <c r="C17" s="10">
        <v>1114792</v>
      </c>
      <c r="D17" s="10">
        <f t="shared" si="0"/>
        <v>7745.8605762883808</v>
      </c>
      <c r="E17" s="27">
        <v>1239011</v>
      </c>
      <c r="F17" s="10">
        <f t="shared" si="1"/>
        <v>111.14279614493108</v>
      </c>
      <c r="G17" s="10">
        <v>1340396</v>
      </c>
      <c r="H17" s="10">
        <f t="shared" si="1"/>
        <v>108.18273606933271</v>
      </c>
      <c r="I17" s="10">
        <v>1454495</v>
      </c>
      <c r="J17" s="10">
        <f t="shared" si="1"/>
        <v>108.51233516065402</v>
      </c>
    </row>
    <row r="18" spans="1:144" x14ac:dyDescent="0.25">
      <c r="A18" s="17" t="s">
        <v>12</v>
      </c>
      <c r="B18" s="10">
        <f>SUM(B19:B20)</f>
        <v>35652947.5</v>
      </c>
      <c r="C18" s="10">
        <f>SUM(C19:C20)</f>
        <v>38043559</v>
      </c>
      <c r="D18" s="10">
        <f t="shared" si="0"/>
        <v>106.70522822832531</v>
      </c>
      <c r="E18" s="27">
        <f>SUM(E19:E20)</f>
        <v>36670915</v>
      </c>
      <c r="F18" s="10">
        <f t="shared" si="1"/>
        <v>96.391914857387547</v>
      </c>
      <c r="G18" s="10">
        <f>SUM(G19:G20)</f>
        <v>37465443</v>
      </c>
      <c r="H18" s="10">
        <f t="shared" si="1"/>
        <v>102.16664351025875</v>
      </c>
      <c r="I18" s="10">
        <f>SUM(I19:I20)</f>
        <v>38510163</v>
      </c>
      <c r="J18" s="10">
        <f t="shared" si="1"/>
        <v>102.78848964898133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</row>
    <row r="19" spans="1:144" x14ac:dyDescent="0.25">
      <c r="A19" s="17" t="s">
        <v>13</v>
      </c>
      <c r="B19" s="10">
        <v>31881527.100000001</v>
      </c>
      <c r="C19" s="10">
        <v>34081772</v>
      </c>
      <c r="D19" s="10">
        <f t="shared" si="0"/>
        <v>106.90131590340289</v>
      </c>
      <c r="E19" s="27">
        <v>32581771</v>
      </c>
      <c r="F19" s="10">
        <f t="shared" si="1"/>
        <v>95.598817455852938</v>
      </c>
      <c r="G19" s="10">
        <v>33244684</v>
      </c>
      <c r="H19" s="10">
        <f t="shared" si="1"/>
        <v>102.03461315838234</v>
      </c>
      <c r="I19" s="10">
        <v>34153387</v>
      </c>
      <c r="J19" s="10">
        <f t="shared" si="1"/>
        <v>102.7333783650944</v>
      </c>
    </row>
    <row r="20" spans="1:144" x14ac:dyDescent="0.25">
      <c r="A20" s="17" t="s">
        <v>14</v>
      </c>
      <c r="B20" s="10">
        <v>3771420.4</v>
      </c>
      <c r="C20" s="10">
        <v>3961787</v>
      </c>
      <c r="D20" s="10">
        <f t="shared" si="0"/>
        <v>105.04761017891298</v>
      </c>
      <c r="E20" s="27">
        <v>4089144</v>
      </c>
      <c r="F20" s="10">
        <f t="shared" si="1"/>
        <v>103.21463521385678</v>
      </c>
      <c r="G20" s="10">
        <v>4220759</v>
      </c>
      <c r="H20" s="10">
        <f t="shared" si="1"/>
        <v>103.21864429327997</v>
      </c>
      <c r="I20" s="10">
        <v>4356776</v>
      </c>
      <c r="J20" s="10">
        <f t="shared" si="1"/>
        <v>103.22257205398367</v>
      </c>
    </row>
    <row r="21" spans="1:144" ht="47.25" x14ac:dyDescent="0.25">
      <c r="A21" s="17" t="s">
        <v>15</v>
      </c>
      <c r="B21" s="10">
        <f>SUM(B22:B23)</f>
        <v>1019915</v>
      </c>
      <c r="C21" s="10">
        <f>SUM(C22:C23)</f>
        <v>1005160</v>
      </c>
      <c r="D21" s="10">
        <f t="shared" si="0"/>
        <v>98.553310815116944</v>
      </c>
      <c r="E21" s="27">
        <f>SUM(E22:E23)</f>
        <v>1036282</v>
      </c>
      <c r="F21" s="10">
        <f t="shared" si="1"/>
        <v>103.09622348680807</v>
      </c>
      <c r="G21" s="10">
        <f>SUM(G22:G23)</f>
        <v>1063719</v>
      </c>
      <c r="H21" s="10">
        <f t="shared" si="1"/>
        <v>102.6476383841464</v>
      </c>
      <c r="I21" s="10">
        <f>SUM(I22:I23)</f>
        <v>1108938</v>
      </c>
      <c r="J21" s="10">
        <f t="shared" si="1"/>
        <v>104.25102870212903</v>
      </c>
    </row>
    <row r="22" spans="1:144" x14ac:dyDescent="0.25">
      <c r="A22" s="17" t="s">
        <v>16</v>
      </c>
      <c r="B22" s="10">
        <v>1017608.2</v>
      </c>
      <c r="C22" s="10">
        <v>1003256</v>
      </c>
      <c r="D22" s="10">
        <f t="shared" si="0"/>
        <v>98.589614352557305</v>
      </c>
      <c r="E22" s="27">
        <v>1034243</v>
      </c>
      <c r="F22" s="10">
        <f t="shared" si="1"/>
        <v>103.08864337716395</v>
      </c>
      <c r="G22" s="10">
        <v>1061651</v>
      </c>
      <c r="H22" s="10">
        <f t="shared" si="1"/>
        <v>102.65005419422708</v>
      </c>
      <c r="I22" s="10">
        <v>1106846</v>
      </c>
      <c r="J22" s="10">
        <f t="shared" si="1"/>
        <v>104.25704869114239</v>
      </c>
    </row>
    <row r="23" spans="1:144" ht="47.25" x14ac:dyDescent="0.25">
      <c r="A23" s="17" t="s">
        <v>17</v>
      </c>
      <c r="B23" s="10">
        <v>2306.8000000000002</v>
      </c>
      <c r="C23" s="10">
        <v>1904</v>
      </c>
      <c r="D23" s="10">
        <f t="shared" si="0"/>
        <v>82.538581584879481</v>
      </c>
      <c r="E23" s="27">
        <v>2039</v>
      </c>
      <c r="F23" s="10">
        <f t="shared" si="1"/>
        <v>107.09033613445378</v>
      </c>
      <c r="G23" s="10">
        <v>2068</v>
      </c>
      <c r="H23" s="10">
        <f t="shared" si="1"/>
        <v>101.42226581657677</v>
      </c>
      <c r="I23" s="10">
        <v>2092</v>
      </c>
      <c r="J23" s="10">
        <f t="shared" si="1"/>
        <v>101.16054158607351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</row>
    <row r="24" spans="1:144" x14ac:dyDescent="0.25">
      <c r="A24" s="17" t="s">
        <v>18</v>
      </c>
      <c r="B24" s="10">
        <v>539161.5</v>
      </c>
      <c r="C24" s="10">
        <v>375312.1</v>
      </c>
      <c r="D24" s="10">
        <f t="shared" si="0"/>
        <v>69.610330114446228</v>
      </c>
      <c r="E24" s="27">
        <v>437479</v>
      </c>
      <c r="F24" s="10">
        <f t="shared" si="1"/>
        <v>116.56405428974979</v>
      </c>
      <c r="G24" s="10">
        <v>440432.4</v>
      </c>
      <c r="H24" s="10">
        <f t="shared" si="1"/>
        <v>100.67509526171543</v>
      </c>
      <c r="I24" s="10">
        <v>439879.7</v>
      </c>
      <c r="J24" s="10">
        <f t="shared" si="1"/>
        <v>99.874509686390013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</row>
    <row r="25" spans="1:144" ht="47.25" x14ac:dyDescent="0.25">
      <c r="A25" s="17" t="s">
        <v>19</v>
      </c>
      <c r="B25" s="10">
        <v>108615.2</v>
      </c>
      <c r="C25" s="10">
        <v>9594</v>
      </c>
      <c r="D25" s="10">
        <f t="shared" si="0"/>
        <v>8.8330178464892573</v>
      </c>
      <c r="E25" s="27">
        <v>0</v>
      </c>
      <c r="F25" s="10">
        <f t="shared" si="1"/>
        <v>0</v>
      </c>
      <c r="G25" s="10">
        <v>0</v>
      </c>
      <c r="H25" s="10"/>
      <c r="I25" s="10">
        <v>0</v>
      </c>
      <c r="J25" s="10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</row>
    <row r="26" spans="1:144" ht="25.5" customHeight="1" x14ac:dyDescent="0.25">
      <c r="A26" s="15" t="s">
        <v>20</v>
      </c>
      <c r="B26" s="9">
        <f>B27+B31+B35+B38+B41+B42+B45</f>
        <v>24040355.300000001</v>
      </c>
      <c r="C26" s="9">
        <f>C27+C31+C35+C38+C41+C42+C45</f>
        <v>14499770.699999997</v>
      </c>
      <c r="D26" s="9">
        <f t="shared" si="0"/>
        <v>60.314294522926616</v>
      </c>
      <c r="E26" s="26">
        <f>E27+E31+E35+E38+E41+E42+E45</f>
        <v>8946332.9000000004</v>
      </c>
      <c r="F26" s="9">
        <f t="shared" si="1"/>
        <v>61.699823294447008</v>
      </c>
      <c r="G26" s="9">
        <f>G27+G31+G35+G38+G41+G42+G45</f>
        <v>8385074.7000000002</v>
      </c>
      <c r="H26" s="9">
        <f t="shared" si="1"/>
        <v>93.726388160673068</v>
      </c>
      <c r="I26" s="9">
        <f>I27+I31+I35+I38+I41+I42+I45</f>
        <v>8129116.8000000007</v>
      </c>
      <c r="J26" s="9">
        <f t="shared" si="1"/>
        <v>96.947458321390982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</row>
    <row r="27" spans="1:144" ht="63" x14ac:dyDescent="0.25">
      <c r="A27" s="17" t="s">
        <v>21</v>
      </c>
      <c r="B27" s="10">
        <v>17358378.699999999</v>
      </c>
      <c r="C27" s="10">
        <v>8258015.4000000004</v>
      </c>
      <c r="D27" s="10">
        <f t="shared" si="0"/>
        <v>47.573656173315314</v>
      </c>
      <c r="E27" s="27">
        <v>3594043.8</v>
      </c>
      <c r="F27" s="10">
        <f t="shared" si="1"/>
        <v>43.521882993824399</v>
      </c>
      <c r="G27" s="10">
        <v>2908518</v>
      </c>
      <c r="H27" s="10">
        <f t="shared" si="1"/>
        <v>80.926058831002564</v>
      </c>
      <c r="I27" s="10">
        <v>2665656.4</v>
      </c>
      <c r="J27" s="10">
        <f t="shared" si="1"/>
        <v>91.649988069525435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</row>
    <row r="28" spans="1:144" x14ac:dyDescent="0.25">
      <c r="A28" s="17" t="s">
        <v>55</v>
      </c>
      <c r="B28" s="10"/>
      <c r="C28" s="10"/>
      <c r="D28" s="10"/>
      <c r="E28" s="27"/>
      <c r="F28" s="10"/>
      <c r="G28" s="10"/>
      <c r="H28" s="10"/>
      <c r="I28" s="10"/>
      <c r="J28" s="10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</row>
    <row r="29" spans="1:144" ht="21.75" customHeight="1" x14ac:dyDescent="0.25">
      <c r="A29" s="39" t="s">
        <v>22</v>
      </c>
      <c r="B29" s="10">
        <v>17260014.399999999</v>
      </c>
      <c r="C29" s="10">
        <v>8133058</v>
      </c>
      <c r="D29" s="10">
        <f t="shared" si="0"/>
        <v>47.120806573602863</v>
      </c>
      <c r="E29" s="27">
        <v>3484068.8</v>
      </c>
      <c r="F29" s="10">
        <f t="shared" si="1"/>
        <v>42.838361659292232</v>
      </c>
      <c r="G29" s="10">
        <v>2803742</v>
      </c>
      <c r="H29" s="10">
        <f t="shared" si="1"/>
        <v>80.473209943500549</v>
      </c>
      <c r="I29" s="10">
        <v>2551103.4</v>
      </c>
      <c r="J29" s="10">
        <f t="shared" si="1"/>
        <v>90.989235100804564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</row>
    <row r="30" spans="1:144" ht="141.75" x14ac:dyDescent="0.25">
      <c r="A30" s="39" t="s">
        <v>39</v>
      </c>
      <c r="B30" s="10">
        <v>66192.400000000009</v>
      </c>
      <c r="C30" s="10">
        <v>61200</v>
      </c>
      <c r="D30" s="10">
        <f t="shared" si="0"/>
        <v>92.457744393616167</v>
      </c>
      <c r="E30" s="27">
        <v>60900</v>
      </c>
      <c r="F30" s="10">
        <f t="shared" si="1"/>
        <v>99.509803921568633</v>
      </c>
      <c r="G30" s="10">
        <v>61000</v>
      </c>
      <c r="H30" s="10">
        <f t="shared" si="1"/>
        <v>100.16420361247948</v>
      </c>
      <c r="I30" s="10">
        <v>61000</v>
      </c>
      <c r="J30" s="10">
        <f t="shared" si="1"/>
        <v>100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</row>
    <row r="31" spans="1:144" ht="31.5" x14ac:dyDescent="0.25">
      <c r="A31" s="17" t="s">
        <v>23</v>
      </c>
      <c r="B31" s="10">
        <f>SUM(B32:B34)</f>
        <v>580351.80000000005</v>
      </c>
      <c r="C31" s="10">
        <f>SUM(C32:C34)</f>
        <v>710467.7</v>
      </c>
      <c r="D31" s="10">
        <f t="shared" si="0"/>
        <v>122.42017686513593</v>
      </c>
      <c r="E31" s="27">
        <f>SUM(E32:E34)</f>
        <v>695900.6</v>
      </c>
      <c r="F31" s="10">
        <f t="shared" si="1"/>
        <v>97.949646408978197</v>
      </c>
      <c r="G31" s="10">
        <f>SUM(G32:G34)</f>
        <v>721668</v>
      </c>
      <c r="H31" s="10">
        <f t="shared" si="1"/>
        <v>103.70274145474225</v>
      </c>
      <c r="I31" s="10">
        <f>SUM(I32:I34)</f>
        <v>721698</v>
      </c>
      <c r="J31" s="10">
        <f t="shared" si="1"/>
        <v>100.00415703619947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</row>
    <row r="32" spans="1:144" ht="31.5" x14ac:dyDescent="0.25">
      <c r="A32" s="17" t="s">
        <v>24</v>
      </c>
      <c r="B32" s="10">
        <v>149407.20000000001</v>
      </c>
      <c r="C32" s="10">
        <v>387439.5</v>
      </c>
      <c r="D32" s="10">
        <f t="shared" si="0"/>
        <v>259.31782404060846</v>
      </c>
      <c r="E32" s="27">
        <v>347661.8</v>
      </c>
      <c r="F32" s="10">
        <f t="shared" si="1"/>
        <v>89.733184148750965</v>
      </c>
      <c r="G32" s="10">
        <v>347631.8</v>
      </c>
      <c r="H32" s="10">
        <f t="shared" si="1"/>
        <v>99.991370924271806</v>
      </c>
      <c r="I32" s="10">
        <v>347661.8</v>
      </c>
      <c r="J32" s="10">
        <f t="shared" si="1"/>
        <v>100.00862982040192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</row>
    <row r="33" spans="1:144" ht="21" customHeight="1" x14ac:dyDescent="0.25">
      <c r="A33" s="17" t="s">
        <v>25</v>
      </c>
      <c r="B33" s="10">
        <v>132323.29999999999</v>
      </c>
      <c r="C33" s="10">
        <v>14616.1</v>
      </c>
      <c r="D33" s="10">
        <f t="shared" si="0"/>
        <v>11.04574931247936</v>
      </c>
      <c r="E33" s="27">
        <v>13568.3</v>
      </c>
      <c r="F33" s="10">
        <f t="shared" si="1"/>
        <v>92.831192999500544</v>
      </c>
      <c r="G33" s="10">
        <v>13568.3</v>
      </c>
      <c r="H33" s="10">
        <f t="shared" si="1"/>
        <v>100</v>
      </c>
      <c r="I33" s="10">
        <v>13568.3</v>
      </c>
      <c r="J33" s="10">
        <f t="shared" si="1"/>
        <v>100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</row>
    <row r="34" spans="1:144" ht="36" customHeight="1" x14ac:dyDescent="0.25">
      <c r="A34" s="17" t="s">
        <v>26</v>
      </c>
      <c r="B34" s="10">
        <v>298621.3</v>
      </c>
      <c r="C34" s="10">
        <v>308412.09999999998</v>
      </c>
      <c r="D34" s="10">
        <f t="shared" si="0"/>
        <v>103.27866766369311</v>
      </c>
      <c r="E34" s="27">
        <v>334670.5</v>
      </c>
      <c r="F34" s="10">
        <f t="shared" si="1"/>
        <v>108.51406283994696</v>
      </c>
      <c r="G34" s="10">
        <v>360467.9</v>
      </c>
      <c r="H34" s="10">
        <f t="shared" si="1"/>
        <v>107.70829816192344</v>
      </c>
      <c r="I34" s="10">
        <v>360467.9</v>
      </c>
      <c r="J34" s="10">
        <f t="shared" si="1"/>
        <v>100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</row>
    <row r="35" spans="1:144" ht="47.25" x14ac:dyDescent="0.25">
      <c r="A35" s="17" t="s">
        <v>27</v>
      </c>
      <c r="B35" s="10">
        <f>B36+B37</f>
        <v>763094.5</v>
      </c>
      <c r="C35" s="10">
        <f>C36+C37</f>
        <v>975618.6</v>
      </c>
      <c r="D35" s="10">
        <f t="shared" si="0"/>
        <v>127.85029901276972</v>
      </c>
      <c r="E35" s="27">
        <f>E36+E37</f>
        <v>150475.6</v>
      </c>
      <c r="F35" s="10">
        <f t="shared" si="1"/>
        <v>15.423609184982739</v>
      </c>
      <c r="G35" s="10">
        <f>G36+G37</f>
        <v>153491.09999999998</v>
      </c>
      <c r="H35" s="10">
        <f t="shared" si="1"/>
        <v>102.00397938270389</v>
      </c>
      <c r="I35" s="10">
        <f>I36+I37</f>
        <v>153583.1</v>
      </c>
      <c r="J35" s="10">
        <f t="shared" si="1"/>
        <v>100.05993832867183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</row>
    <row r="36" spans="1:144" x14ac:dyDescent="0.25">
      <c r="A36" s="17" t="s">
        <v>28</v>
      </c>
      <c r="B36" s="10">
        <v>126396.6</v>
      </c>
      <c r="C36" s="10">
        <v>133972.1</v>
      </c>
      <c r="D36" s="10">
        <f t="shared" si="0"/>
        <v>105.99343653231179</v>
      </c>
      <c r="E36" s="27">
        <v>135168.4</v>
      </c>
      <c r="F36" s="10">
        <f t="shared" si="1"/>
        <v>100.89294711361543</v>
      </c>
      <c r="G36" s="10">
        <v>135268.79999999999</v>
      </c>
      <c r="H36" s="10">
        <f t="shared" si="1"/>
        <v>100.07427771579746</v>
      </c>
      <c r="I36" s="10">
        <v>135368.4</v>
      </c>
      <c r="J36" s="10">
        <f t="shared" si="1"/>
        <v>100.07363116993719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</row>
    <row r="37" spans="1:144" x14ac:dyDescent="0.25">
      <c r="A37" s="17" t="s">
        <v>29</v>
      </c>
      <c r="B37" s="10">
        <v>636697.9</v>
      </c>
      <c r="C37" s="10">
        <v>841646.5</v>
      </c>
      <c r="D37" s="10">
        <f t="shared" si="0"/>
        <v>132.18930045159564</v>
      </c>
      <c r="E37" s="27">
        <v>15307.2</v>
      </c>
      <c r="F37" s="10">
        <f t="shared" si="1"/>
        <v>1.8187208049935455</v>
      </c>
      <c r="G37" s="10">
        <v>18222.3</v>
      </c>
      <c r="H37" s="10">
        <f t="shared" si="1"/>
        <v>119.043979303857</v>
      </c>
      <c r="I37" s="10">
        <v>18214.7</v>
      </c>
      <c r="J37" s="10">
        <f t="shared" si="1"/>
        <v>99.958292860945107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</row>
    <row r="38" spans="1:144" ht="47.25" x14ac:dyDescent="0.25">
      <c r="A38" s="17" t="s">
        <v>30</v>
      </c>
      <c r="B38" s="10">
        <f>SUM(B39:B40)</f>
        <v>110874.1</v>
      </c>
      <c r="C38" s="10">
        <f>SUM(C39:C40)</f>
        <v>92282.1</v>
      </c>
      <c r="D38" s="10">
        <f t="shared" si="0"/>
        <v>83.231430965392278</v>
      </c>
      <c r="E38" s="27">
        <f>SUM(E39:E40)</f>
        <v>35631.4</v>
      </c>
      <c r="F38" s="10">
        <f t="shared" si="1"/>
        <v>38.611388340750807</v>
      </c>
      <c r="G38" s="10">
        <f>SUM(G39:G40)</f>
        <v>35631.4</v>
      </c>
      <c r="H38" s="10">
        <f t="shared" si="1"/>
        <v>100</v>
      </c>
      <c r="I38" s="10">
        <f>SUM(I39:I40)</f>
        <v>34540.199999999997</v>
      </c>
      <c r="J38" s="10">
        <f t="shared" si="1"/>
        <v>96.937532625717751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</row>
    <row r="39" spans="1:144" ht="47.25" x14ac:dyDescent="0.25">
      <c r="A39" s="17" t="s">
        <v>31</v>
      </c>
      <c r="B39" s="27">
        <v>53886.400000000001</v>
      </c>
      <c r="C39" s="27">
        <v>58109.9</v>
      </c>
      <c r="D39" s="10">
        <f t="shared" si="0"/>
        <v>107.83778467294161</v>
      </c>
      <c r="E39" s="27">
        <v>25414.400000000001</v>
      </c>
      <c r="F39" s="10">
        <f t="shared" si="1"/>
        <v>43.735060635106926</v>
      </c>
      <c r="G39" s="10">
        <v>25414.400000000001</v>
      </c>
      <c r="H39" s="10">
        <f t="shared" si="1"/>
        <v>100</v>
      </c>
      <c r="I39" s="10">
        <v>25414.400000000001</v>
      </c>
      <c r="J39" s="10">
        <f t="shared" si="1"/>
        <v>100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</row>
    <row r="40" spans="1:144" ht="47.25" x14ac:dyDescent="0.25">
      <c r="A40" s="17" t="s">
        <v>32</v>
      </c>
      <c r="B40" s="10">
        <v>56987.7</v>
      </c>
      <c r="C40" s="10">
        <v>34172.199999999997</v>
      </c>
      <c r="D40" s="10">
        <f t="shared" si="0"/>
        <v>59.964167706364705</v>
      </c>
      <c r="E40" s="27">
        <v>10217</v>
      </c>
      <c r="F40" s="10">
        <f t="shared" si="1"/>
        <v>29.898572523864431</v>
      </c>
      <c r="G40" s="10">
        <v>10217</v>
      </c>
      <c r="H40" s="10">
        <f t="shared" si="1"/>
        <v>100</v>
      </c>
      <c r="I40" s="10">
        <v>9125.7999999999993</v>
      </c>
      <c r="J40" s="10">
        <f t="shared" si="1"/>
        <v>89.319761182343143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</row>
    <row r="41" spans="1:144" ht="31.5" x14ac:dyDescent="0.25">
      <c r="A41" s="17" t="s">
        <v>33</v>
      </c>
      <c r="B41" s="10">
        <v>12560.9</v>
      </c>
      <c r="C41" s="10">
        <v>11716.1</v>
      </c>
      <c r="D41" s="10">
        <f t="shared" si="0"/>
        <v>93.274367282599187</v>
      </c>
      <c r="E41" s="27">
        <v>12372.400000000001</v>
      </c>
      <c r="F41" s="10">
        <f t="shared" si="1"/>
        <v>105.60169339626668</v>
      </c>
      <c r="G41" s="10">
        <v>12372.400000000001</v>
      </c>
      <c r="H41" s="10">
        <f t="shared" si="1"/>
        <v>100</v>
      </c>
      <c r="I41" s="10">
        <v>12372.400000000001</v>
      </c>
      <c r="J41" s="10">
        <f t="shared" si="1"/>
        <v>100</v>
      </c>
      <c r="EK41" s="8"/>
      <c r="EL41" s="8"/>
      <c r="EM41" s="8"/>
      <c r="EN41" s="8"/>
    </row>
    <row r="42" spans="1:144" ht="31.5" x14ac:dyDescent="0.25">
      <c r="A42" s="17" t="s">
        <v>34</v>
      </c>
      <c r="B42" s="10">
        <v>4354861.8</v>
      </c>
      <c r="C42" s="10">
        <v>3449305.0999999996</v>
      </c>
      <c r="D42" s="10">
        <f t="shared" si="0"/>
        <v>79.205845292266218</v>
      </c>
      <c r="E42" s="27">
        <v>3277256.8</v>
      </c>
      <c r="F42" s="10">
        <f t="shared" si="1"/>
        <v>95.012088086959906</v>
      </c>
      <c r="G42" s="10">
        <v>3372954.5</v>
      </c>
      <c r="H42" s="10">
        <f t="shared" si="1"/>
        <v>102.92005496792318</v>
      </c>
      <c r="I42" s="10">
        <v>3362858.6</v>
      </c>
      <c r="J42" s="10">
        <f t="shared" si="1"/>
        <v>99.700680812622892</v>
      </c>
      <c r="EK42" s="8"/>
      <c r="EL42" s="8"/>
      <c r="EM42" s="8"/>
      <c r="EN42" s="8"/>
    </row>
    <row r="43" spans="1:144" x14ac:dyDescent="0.25">
      <c r="A43" s="17" t="s">
        <v>55</v>
      </c>
      <c r="B43" s="10"/>
      <c r="C43" s="10"/>
      <c r="D43" s="10"/>
      <c r="E43" s="27"/>
      <c r="F43" s="10"/>
      <c r="G43" s="10"/>
      <c r="H43" s="10"/>
      <c r="I43" s="10"/>
      <c r="J43" s="10"/>
      <c r="EK43" s="8"/>
      <c r="EL43" s="8"/>
      <c r="EM43" s="8"/>
      <c r="EN43" s="8"/>
    </row>
    <row r="44" spans="1:144" ht="78.75" x14ac:dyDescent="0.25">
      <c r="A44" s="17" t="s">
        <v>56</v>
      </c>
      <c r="B44" s="10">
        <v>2900736.9</v>
      </c>
      <c r="C44" s="10">
        <v>2141649.1</v>
      </c>
      <c r="D44" s="10">
        <f t="shared" si="0"/>
        <v>73.831208200923015</v>
      </c>
      <c r="E44" s="27">
        <v>1985000.7</v>
      </c>
      <c r="F44" s="10">
        <f t="shared" si="1"/>
        <v>92.685617826001462</v>
      </c>
      <c r="G44" s="10">
        <v>1988389.7</v>
      </c>
      <c r="H44" s="10">
        <f t="shared" si="1"/>
        <v>100.17073041838222</v>
      </c>
      <c r="I44" s="10">
        <v>1984950.7</v>
      </c>
      <c r="J44" s="10">
        <f t="shared" si="1"/>
        <v>99.827045975947271</v>
      </c>
      <c r="EK44" s="8"/>
      <c r="EL44" s="8"/>
      <c r="EM44" s="8"/>
      <c r="EN44" s="8"/>
    </row>
    <row r="45" spans="1:144" ht="27" customHeight="1" x14ac:dyDescent="0.25">
      <c r="A45" s="17" t="s">
        <v>35</v>
      </c>
      <c r="B45" s="10">
        <v>860233.5</v>
      </c>
      <c r="C45" s="10">
        <v>1002365.7</v>
      </c>
      <c r="D45" s="10">
        <f t="shared" si="0"/>
        <v>116.52251394534159</v>
      </c>
      <c r="E45" s="27">
        <v>1180652.3</v>
      </c>
      <c r="F45" s="10">
        <f t="shared" si="1"/>
        <v>117.78658228229479</v>
      </c>
      <c r="G45" s="10">
        <v>1180439.3</v>
      </c>
      <c r="H45" s="10">
        <f t="shared" si="1"/>
        <v>99.981959125476649</v>
      </c>
      <c r="I45" s="10">
        <v>1178408.1000000001</v>
      </c>
      <c r="J45" s="10">
        <f t="shared" si="1"/>
        <v>99.82792846696988</v>
      </c>
      <c r="EK45" s="8"/>
      <c r="EL45" s="8"/>
      <c r="EM45" s="8"/>
      <c r="EN45" s="8"/>
    </row>
    <row r="46" spans="1:144" x14ac:dyDescent="0.25">
      <c r="A46" s="11" t="s">
        <v>36</v>
      </c>
      <c r="B46" s="12">
        <v>24408641.300000001</v>
      </c>
      <c r="C46" s="12">
        <v>21225402.500000004</v>
      </c>
      <c r="D46" s="12">
        <f t="shared" si="0"/>
        <v>86.958557992328736</v>
      </c>
      <c r="E46" s="28">
        <v>21162038.5</v>
      </c>
      <c r="F46" s="12">
        <f t="shared" si="1"/>
        <v>99.701470914391351</v>
      </c>
      <c r="G46" s="12">
        <v>17937585.300000001</v>
      </c>
      <c r="H46" s="12">
        <f t="shared" si="1"/>
        <v>84.763031217432101</v>
      </c>
      <c r="I46" s="12">
        <v>0</v>
      </c>
      <c r="J46" s="12">
        <f t="shared" si="1"/>
        <v>0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</row>
    <row r="47" spans="1:144" x14ac:dyDescent="0.25">
      <c r="A47" s="38" t="s">
        <v>55</v>
      </c>
      <c r="B47" s="12"/>
      <c r="C47" s="12"/>
      <c r="D47" s="12"/>
      <c r="E47" s="28"/>
      <c r="F47" s="12"/>
      <c r="G47" s="12"/>
      <c r="H47" s="12"/>
      <c r="I47" s="12"/>
      <c r="J47" s="12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</row>
    <row r="48" spans="1:144" ht="47.25" x14ac:dyDescent="0.25">
      <c r="A48" s="19" t="s">
        <v>40</v>
      </c>
      <c r="B48" s="10">
        <f>SUM(B49:B52)</f>
        <v>22479058.800000001</v>
      </c>
      <c r="C48" s="10">
        <f>SUM(C49:C52)</f>
        <v>19565282</v>
      </c>
      <c r="D48" s="10">
        <f t="shared" si="0"/>
        <v>87.037816725671803</v>
      </c>
      <c r="E48" s="27">
        <f t="shared" ref="E48:I48" si="2">SUM(E49:E52)</f>
        <v>20609167.800000001</v>
      </c>
      <c r="F48" s="10">
        <f t="shared" si="1"/>
        <v>105.335398692439</v>
      </c>
      <c r="G48" s="10">
        <f>SUM(G49:G52)</f>
        <v>17937585.300000001</v>
      </c>
      <c r="H48" s="10">
        <f t="shared" si="1"/>
        <v>87.036921985758198</v>
      </c>
      <c r="I48" s="10">
        <f t="shared" si="2"/>
        <v>0</v>
      </c>
      <c r="J48" s="10">
        <f t="shared" si="1"/>
        <v>0</v>
      </c>
      <c r="K48" s="8"/>
    </row>
    <row r="49" spans="1:10" ht="31.5" x14ac:dyDescent="0.25">
      <c r="A49" s="19" t="s">
        <v>41</v>
      </c>
      <c r="B49" s="10">
        <v>225778.9</v>
      </c>
      <c r="C49" s="10">
        <v>192102.7</v>
      </c>
      <c r="D49" s="10">
        <f t="shared" si="0"/>
        <v>85.084434373628369</v>
      </c>
      <c r="E49" s="27">
        <v>0</v>
      </c>
      <c r="F49" s="10">
        <f t="shared" si="1"/>
        <v>0</v>
      </c>
      <c r="G49" s="10">
        <v>0</v>
      </c>
      <c r="H49" s="10"/>
      <c r="I49" s="10">
        <v>0</v>
      </c>
      <c r="J49" s="10"/>
    </row>
    <row r="50" spans="1:10" ht="47.25" x14ac:dyDescent="0.25">
      <c r="A50" s="19" t="s">
        <v>42</v>
      </c>
      <c r="B50" s="10">
        <v>15221502.4</v>
      </c>
      <c r="C50" s="10">
        <v>13023343.199999999</v>
      </c>
      <c r="D50" s="10">
        <f t="shared" si="0"/>
        <v>85.55885521523814</v>
      </c>
      <c r="E50" s="27">
        <v>13954822.199999999</v>
      </c>
      <c r="F50" s="10">
        <f t="shared" si="1"/>
        <v>107.15238004324419</v>
      </c>
      <c r="G50" s="10">
        <v>10870645.1</v>
      </c>
      <c r="H50" s="10">
        <f t="shared" si="1"/>
        <v>77.898843454988636</v>
      </c>
      <c r="I50" s="10">
        <v>0</v>
      </c>
      <c r="J50" s="10">
        <f t="shared" si="1"/>
        <v>0</v>
      </c>
    </row>
    <row r="51" spans="1:10" ht="31.5" x14ac:dyDescent="0.25">
      <c r="A51" s="19" t="s">
        <v>43</v>
      </c>
      <c r="B51" s="10">
        <v>3969803.4</v>
      </c>
      <c r="C51" s="10">
        <v>4089461.5</v>
      </c>
      <c r="D51" s="10">
        <f t="shared" si="0"/>
        <v>103.01420720230125</v>
      </c>
      <c r="E51" s="27">
        <v>4338082.3</v>
      </c>
      <c r="F51" s="10">
        <f t="shared" si="1"/>
        <v>106.07954861538616</v>
      </c>
      <c r="G51" s="10">
        <v>4725338</v>
      </c>
      <c r="H51" s="10">
        <f t="shared" si="1"/>
        <v>108.92688688732346</v>
      </c>
      <c r="I51" s="10">
        <v>0</v>
      </c>
      <c r="J51" s="10">
        <f t="shared" si="1"/>
        <v>0</v>
      </c>
    </row>
    <row r="52" spans="1:10" x14ac:dyDescent="0.25">
      <c r="A52" s="19" t="s">
        <v>44</v>
      </c>
      <c r="B52" s="10">
        <v>3061974.1</v>
      </c>
      <c r="C52" s="10">
        <v>2260374.6</v>
      </c>
      <c r="D52" s="10">
        <f t="shared" si="0"/>
        <v>73.820826897262123</v>
      </c>
      <c r="E52" s="27">
        <v>2316263.2999999998</v>
      </c>
      <c r="F52" s="10">
        <f t="shared" si="1"/>
        <v>102.47254149821006</v>
      </c>
      <c r="G52" s="10">
        <v>2341602.2000000002</v>
      </c>
      <c r="H52" s="10">
        <f t="shared" si="1"/>
        <v>101.0939559418828</v>
      </c>
      <c r="I52" s="10">
        <v>0</v>
      </c>
      <c r="J52" s="10">
        <f t="shared" si="1"/>
        <v>0</v>
      </c>
    </row>
  </sheetData>
  <mergeCells count="6">
    <mergeCell ref="A3:J3"/>
    <mergeCell ref="A5:A6"/>
    <mergeCell ref="B5:B6"/>
    <mergeCell ref="C5:C6"/>
    <mergeCell ref="D5:D6"/>
    <mergeCell ref="E5:J5"/>
  </mergeCells>
  <pageMargins left="0.70866141732283472" right="0.70866141732283472" top="0.74803149606299213" bottom="0.74803149606299213" header="0.31496062992125984" footer="0.31496062992125984"/>
  <pageSetup paperSize="9" scale="61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Обл</vt:lpstr>
      <vt:lpstr>Обл!Заголовки_для_печати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Темразян Сабина Арменовна</cp:lastModifiedBy>
  <cp:lastPrinted>2024-10-01T06:55:27Z</cp:lastPrinted>
  <dcterms:created xsi:type="dcterms:W3CDTF">2022-08-23T18:44:43Z</dcterms:created>
  <dcterms:modified xsi:type="dcterms:W3CDTF">2026-08-28T09:06:37Z</dcterms:modified>
</cp:coreProperties>
</file>