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27795" windowHeight="11580"/>
  </bookViews>
  <sheets>
    <sheet name="проект на Правительство" sheetId="2" r:id="rId1"/>
  </sheets>
  <calcPr calcId="145621"/>
</workbook>
</file>

<file path=xl/calcChain.xml><?xml version="1.0" encoding="utf-8"?>
<calcChain xmlns="http://schemas.openxmlformats.org/spreadsheetml/2006/main">
  <c r="R20" i="2" l="1"/>
  <c r="O20" i="2"/>
  <c r="I20" i="2"/>
  <c r="L20" i="2"/>
  <c r="D9" i="2" l="1"/>
  <c r="F23" i="2" l="1"/>
  <c r="F22" i="2"/>
  <c r="F21" i="2"/>
  <c r="F19" i="2"/>
  <c r="F18" i="2"/>
  <c r="F17" i="2"/>
  <c r="F16" i="2"/>
  <c r="F15" i="2"/>
  <c r="F14" i="2"/>
  <c r="F13" i="2"/>
  <c r="F12" i="2"/>
  <c r="F11" i="2"/>
  <c r="E10" i="2"/>
  <c r="E8" i="2" s="1"/>
  <c r="D10" i="2"/>
  <c r="D8" i="2" s="1"/>
  <c r="D26" i="2" s="1"/>
  <c r="F10" i="2" l="1"/>
  <c r="F8" i="2" s="1"/>
  <c r="R23" i="2"/>
  <c r="R22" i="2"/>
  <c r="R21" i="2"/>
  <c r="R19" i="2"/>
  <c r="R18" i="2"/>
  <c r="R17" i="2"/>
  <c r="R16" i="2"/>
  <c r="R15" i="2"/>
  <c r="R14" i="2"/>
  <c r="R13" i="2"/>
  <c r="R12" i="2"/>
  <c r="R11" i="2"/>
  <c r="Q10" i="2"/>
  <c r="Q8" i="2" s="1"/>
  <c r="P10" i="2"/>
  <c r="P9" i="2"/>
  <c r="P8" i="2" l="1"/>
  <c r="P26" i="2" s="1"/>
  <c r="R10" i="2"/>
  <c r="R8" i="2" s="1"/>
  <c r="O23" i="2"/>
  <c r="L23" i="2"/>
  <c r="I23" i="2"/>
  <c r="O22" i="2"/>
  <c r="L22" i="2"/>
  <c r="I22" i="2"/>
  <c r="O21" i="2"/>
  <c r="L21" i="2"/>
  <c r="I21" i="2"/>
  <c r="O19" i="2"/>
  <c r="L19" i="2"/>
  <c r="I19" i="2"/>
  <c r="O18" i="2"/>
  <c r="L18" i="2"/>
  <c r="I18" i="2"/>
  <c r="O17" i="2"/>
  <c r="L17" i="2"/>
  <c r="I17" i="2"/>
  <c r="O16" i="2"/>
  <c r="L16" i="2"/>
  <c r="I16" i="2"/>
  <c r="O15" i="2"/>
  <c r="L15" i="2"/>
  <c r="I15" i="2"/>
  <c r="O14" i="2"/>
  <c r="L14" i="2"/>
  <c r="I14" i="2"/>
  <c r="O13" i="2"/>
  <c r="L13" i="2"/>
  <c r="I13" i="2"/>
  <c r="O12" i="2"/>
  <c r="L12" i="2"/>
  <c r="I12" i="2"/>
  <c r="O11" i="2"/>
  <c r="L11" i="2"/>
  <c r="I11" i="2"/>
  <c r="N10" i="2"/>
  <c r="N8" i="2" s="1"/>
  <c r="M10" i="2"/>
  <c r="K10" i="2"/>
  <c r="K8" i="2" s="1"/>
  <c r="J10" i="2"/>
  <c r="H10" i="2"/>
  <c r="H8" i="2" s="1"/>
  <c r="G10" i="2"/>
  <c r="M9" i="2"/>
  <c r="J9" i="2"/>
  <c r="G9" i="2"/>
  <c r="O10" i="2" l="1"/>
  <c r="O8" i="2" s="1"/>
  <c r="I10" i="2"/>
  <c r="I8" i="2" s="1"/>
  <c r="M8" i="2"/>
  <c r="M26" i="2" s="1"/>
  <c r="J8" i="2"/>
  <c r="J26" i="2" s="1"/>
  <c r="L10" i="2"/>
  <c r="L8" i="2" s="1"/>
  <c r="G8" i="2"/>
  <c r="G26" i="2" s="1"/>
</calcChain>
</file>

<file path=xl/sharedStrings.xml><?xml version="1.0" encoding="utf-8"?>
<sst xmlns="http://schemas.openxmlformats.org/spreadsheetml/2006/main" count="57" uniqueCount="45">
  <si>
    <t>тыс. руб.</t>
  </si>
  <si>
    <t>№ п/п</t>
  </si>
  <si>
    <t>Национальный проект</t>
  </si>
  <si>
    <t>Буква проекта</t>
  </si>
  <si>
    <t>Итого</t>
  </si>
  <si>
    <t>федеральный бюджет</t>
  </si>
  <si>
    <t>Всего</t>
  </si>
  <si>
    <t>Зарезервированные средства</t>
  </si>
  <si>
    <t>Итого по национальным проектам</t>
  </si>
  <si>
    <t>Y</t>
  </si>
  <si>
    <t>Информация о реализации в Ленинградской области Указа Президента Российской Федерации
от 07.05.2024 № 309 "О национальных целях развития Российской Федерации на период до 2030 года и на перспективу до 2036 года"</t>
  </si>
  <si>
    <t>Национальный проект "Продолжительная и активная жизнь"</t>
  </si>
  <si>
    <t>Национальный проект "Технологическое обеспечение продовольственной безопасности"</t>
  </si>
  <si>
    <t>Национальный проект "Инфраструктура для жизни"</t>
  </si>
  <si>
    <t>Национальный проект "Кадры"</t>
  </si>
  <si>
    <t>Национальный проект "Международная кооперация и экспорт"</t>
  </si>
  <si>
    <t>Национальный проект "Туризм и гостеприимство"</t>
  </si>
  <si>
    <t>Национальный проект "Эффективная транспортная система"</t>
  </si>
  <si>
    <t>Национальный проект "Экологическое благополучие"</t>
  </si>
  <si>
    <t>Национальный проект "Эффективная и конкурентная экономика"</t>
  </si>
  <si>
    <t>Национальный проект "Молодежь и дети"</t>
  </si>
  <si>
    <t>Национальный проект "Семья"</t>
  </si>
  <si>
    <t>Национальный проект "Беспилотные авиационные системы"</t>
  </si>
  <si>
    <t>областной бюджет,
ППК "ФРТ"</t>
  </si>
  <si>
    <t>Д</t>
  </si>
  <si>
    <t>Е</t>
  </si>
  <si>
    <t>И</t>
  </si>
  <si>
    <t>Л</t>
  </si>
  <si>
    <t>М</t>
  </si>
  <si>
    <t>П</t>
  </si>
  <si>
    <t>Т</t>
  </si>
  <si>
    <t>Ч</t>
  </si>
  <si>
    <t>Э</t>
  </si>
  <si>
    <t>Ю</t>
  </si>
  <si>
    <t>Я</t>
  </si>
  <si>
    <t>Всего расходов</t>
  </si>
  <si>
    <t>2025 год
(факт)</t>
  </si>
  <si>
    <t>2026 год
(уточенный план на 01.08.2026)</t>
  </si>
  <si>
    <t>2027 год
(проект)</t>
  </si>
  <si>
    <t>2028 год
(проект)</t>
  </si>
  <si>
    <t>2029 год
(проект)</t>
  </si>
  <si>
    <t>Национальный проект "Экономика данных и цифровая трансформация государства"</t>
  </si>
  <si>
    <t>Ц</t>
  </si>
  <si>
    <t>% расходов на Указ в общем V расходов</t>
  </si>
  <si>
    <t>Приложение 11 к пояснительной записке 2027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</si>
</sst>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4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Alignment="1">
      <alignment vertical="top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left" vertical="top"/>
    </xf>
    <xf numFmtId="0" fontId="2" fillId="2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164" fontId="2" fillId="0" borderId="1" xfId="0" applyNumberFormat="1" applyFont="1" applyBorder="1" applyAlignment="1">
      <alignment horizontal="center" vertical="top" wrapText="1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vertical="top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164" fontId="1" fillId="0" borderId="1" xfId="0" applyNumberFormat="1" applyFont="1" applyBorder="1" applyAlignment="1">
      <alignment horizontal="center" vertical="top"/>
    </xf>
    <xf numFmtId="164" fontId="1" fillId="0" borderId="1" xfId="0" applyNumberFormat="1" applyFont="1" applyFill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2" fillId="0" borderId="1" xfId="0" applyFont="1" applyBorder="1" applyAlignment="1">
      <alignment vertical="top" wrapText="1"/>
    </xf>
    <xf numFmtId="164" fontId="2" fillId="0" borderId="1" xfId="0" applyNumberFormat="1" applyFont="1" applyBorder="1" applyAlignment="1">
      <alignment horizontal="center" vertical="top"/>
    </xf>
    <xf numFmtId="164" fontId="2" fillId="2" borderId="1" xfId="0" applyNumberFormat="1" applyFont="1" applyFill="1" applyBorder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 wrapText="1"/>
    </xf>
    <xf numFmtId="164" fontId="1" fillId="2" borderId="1" xfId="0" applyNumberFormat="1" applyFont="1" applyFill="1" applyBorder="1" applyAlignment="1">
      <alignment horizontal="center" vertical="top"/>
    </xf>
    <xf numFmtId="164" fontId="3" fillId="0" borderId="0" xfId="0" applyNumberFormat="1" applyFont="1" applyAlignment="1">
      <alignment vertical="top"/>
    </xf>
    <xf numFmtId="164" fontId="3" fillId="0" borderId="0" xfId="0" applyNumberFormat="1" applyFont="1" applyAlignment="1">
      <alignment horizontal="center" vertical="top"/>
    </xf>
    <xf numFmtId="164" fontId="1" fillId="0" borderId="0" xfId="0" applyNumberFormat="1" applyFont="1" applyAlignment="1">
      <alignment horizontal="center" vertical="top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1" fillId="0" borderId="0" xfId="0" applyFont="1" applyFill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8"/>
  <sheetViews>
    <sheetView tabSelected="1" zoomScale="120" zoomScaleNormal="120" zoomScaleSheetLayoutView="120" workbookViewId="0">
      <selection activeCell="H12" sqref="H12"/>
    </sheetView>
  </sheetViews>
  <sheetFormatPr defaultColWidth="9.140625" defaultRowHeight="15.75" x14ac:dyDescent="0.25"/>
  <cols>
    <col min="1" max="1" width="4.5703125" style="1" customWidth="1"/>
    <col min="2" max="2" width="27.42578125" style="1" customWidth="1"/>
    <col min="3" max="3" width="5.85546875" style="2" customWidth="1"/>
    <col min="4" max="18" width="16.42578125" style="2" customWidth="1"/>
    <col min="19" max="19" width="9.140625" style="2" customWidth="1"/>
    <col min="20" max="16384" width="9.140625" style="1"/>
  </cols>
  <sheetData>
    <row r="1" spans="1:19" x14ac:dyDescent="0.25">
      <c r="R1" s="35" t="s">
        <v>44</v>
      </c>
    </row>
    <row r="3" spans="1:19" ht="50.25" customHeight="1" x14ac:dyDescent="0.25">
      <c r="A3" s="30" t="s">
        <v>10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</row>
    <row r="4" spans="1:19" x14ac:dyDescent="0.25">
      <c r="A4" s="31"/>
      <c r="B4" s="31"/>
      <c r="C4" s="31"/>
      <c r="D4" s="26"/>
      <c r="E4" s="26"/>
      <c r="F4" s="26"/>
      <c r="G4" s="24"/>
      <c r="H4" s="24"/>
      <c r="I4" s="24"/>
      <c r="J4" s="23"/>
      <c r="K4" s="23"/>
      <c r="L4" s="24"/>
      <c r="M4" s="23"/>
      <c r="N4" s="23"/>
      <c r="O4" s="24"/>
      <c r="P4" s="24"/>
      <c r="Q4" s="24"/>
      <c r="R4" s="24"/>
    </row>
    <row r="5" spans="1:19" x14ac:dyDescent="0.25">
      <c r="A5" s="3" t="s">
        <v>0</v>
      </c>
    </row>
    <row r="6" spans="1:19" ht="31.5" customHeight="1" x14ac:dyDescent="0.25">
      <c r="A6" s="32" t="s">
        <v>1</v>
      </c>
      <c r="B6" s="32" t="s">
        <v>2</v>
      </c>
      <c r="C6" s="33" t="s">
        <v>3</v>
      </c>
      <c r="D6" s="27" t="s">
        <v>36</v>
      </c>
      <c r="E6" s="28"/>
      <c r="F6" s="29"/>
      <c r="G6" s="27" t="s">
        <v>37</v>
      </c>
      <c r="H6" s="28"/>
      <c r="I6" s="29"/>
      <c r="J6" s="27" t="s">
        <v>38</v>
      </c>
      <c r="K6" s="28"/>
      <c r="L6" s="29"/>
      <c r="M6" s="27" t="s">
        <v>39</v>
      </c>
      <c r="N6" s="28"/>
      <c r="O6" s="29"/>
      <c r="P6" s="27" t="s">
        <v>40</v>
      </c>
      <c r="Q6" s="28"/>
      <c r="R6" s="29"/>
    </row>
    <row r="7" spans="1:19" ht="47.25" x14ac:dyDescent="0.25">
      <c r="A7" s="32"/>
      <c r="B7" s="32"/>
      <c r="C7" s="34"/>
      <c r="D7" s="4" t="s">
        <v>4</v>
      </c>
      <c r="E7" s="4" t="s">
        <v>5</v>
      </c>
      <c r="F7" s="4" t="s">
        <v>23</v>
      </c>
      <c r="G7" s="4" t="s">
        <v>4</v>
      </c>
      <c r="H7" s="4" t="s">
        <v>5</v>
      </c>
      <c r="I7" s="4" t="s">
        <v>23</v>
      </c>
      <c r="J7" s="4" t="s">
        <v>4</v>
      </c>
      <c r="K7" s="4" t="s">
        <v>5</v>
      </c>
      <c r="L7" s="4" t="s">
        <v>23</v>
      </c>
      <c r="M7" s="4" t="s">
        <v>4</v>
      </c>
      <c r="N7" s="4" t="s">
        <v>5</v>
      </c>
      <c r="O7" s="4" t="s">
        <v>23</v>
      </c>
      <c r="P7" s="4" t="s">
        <v>4</v>
      </c>
      <c r="Q7" s="4" t="s">
        <v>5</v>
      </c>
      <c r="R7" s="4" t="s">
        <v>23</v>
      </c>
    </row>
    <row r="8" spans="1:19" s="8" customFormat="1" x14ac:dyDescent="0.25">
      <c r="A8" s="25"/>
      <c r="B8" s="5" t="s">
        <v>6</v>
      </c>
      <c r="C8" s="25"/>
      <c r="D8" s="6">
        <f t="shared" ref="D8:F8" si="0">D9+D10</f>
        <v>29243046.399999999</v>
      </c>
      <c r="E8" s="6">
        <f t="shared" si="0"/>
        <v>10478681.199999999</v>
      </c>
      <c r="F8" s="6">
        <f t="shared" si="0"/>
        <v>18764365.200000003</v>
      </c>
      <c r="G8" s="6">
        <f t="shared" ref="G8:O8" si="1">G9+G10</f>
        <v>28948942.099999998</v>
      </c>
      <c r="H8" s="6">
        <f t="shared" si="1"/>
        <v>10786225.699999999</v>
      </c>
      <c r="I8" s="6">
        <f t="shared" si="1"/>
        <v>18162716.400000002</v>
      </c>
      <c r="J8" s="6">
        <f t="shared" si="1"/>
        <v>37745029.300000004</v>
      </c>
      <c r="K8" s="6">
        <f t="shared" si="1"/>
        <v>11768014.600000001</v>
      </c>
      <c r="L8" s="6">
        <f t="shared" si="1"/>
        <v>25977014.700000003</v>
      </c>
      <c r="M8" s="6">
        <f t="shared" si="1"/>
        <v>41034373.200000003</v>
      </c>
      <c r="N8" s="6">
        <f t="shared" si="1"/>
        <v>10107320.299999999</v>
      </c>
      <c r="O8" s="6">
        <f t="shared" si="1"/>
        <v>30927052.899999999</v>
      </c>
      <c r="P8" s="6">
        <f t="shared" ref="P8:R8" si="2">P9+P10</f>
        <v>31314754</v>
      </c>
      <c r="Q8" s="6">
        <f t="shared" si="2"/>
        <v>0</v>
      </c>
      <c r="R8" s="6">
        <f t="shared" si="2"/>
        <v>31314754</v>
      </c>
      <c r="S8" s="7"/>
    </row>
    <row r="9" spans="1:19" ht="31.5" x14ac:dyDescent="0.25">
      <c r="A9" s="9"/>
      <c r="B9" s="10" t="s">
        <v>7</v>
      </c>
      <c r="C9" s="9"/>
      <c r="D9" s="11">
        <f>F9</f>
        <v>0</v>
      </c>
      <c r="E9" s="11">
        <v>0</v>
      </c>
      <c r="F9" s="11">
        <v>0</v>
      </c>
      <c r="G9" s="11">
        <f>I9</f>
        <v>12147</v>
      </c>
      <c r="H9" s="11">
        <v>0</v>
      </c>
      <c r="I9" s="11">
        <v>12147</v>
      </c>
      <c r="J9" s="11">
        <f>L9</f>
        <v>2750000</v>
      </c>
      <c r="K9" s="11">
        <v>0</v>
      </c>
      <c r="L9" s="11">
        <v>2750000</v>
      </c>
      <c r="M9" s="11">
        <f>O9</f>
        <v>8100000</v>
      </c>
      <c r="N9" s="11">
        <v>0</v>
      </c>
      <c r="O9" s="11">
        <v>8100000</v>
      </c>
      <c r="P9" s="11">
        <f>R9</f>
        <v>17800000</v>
      </c>
      <c r="Q9" s="11">
        <v>0</v>
      </c>
      <c r="R9" s="11">
        <v>17800000</v>
      </c>
    </row>
    <row r="10" spans="1:19" ht="31.5" x14ac:dyDescent="0.25">
      <c r="A10" s="13"/>
      <c r="B10" s="14" t="s">
        <v>8</v>
      </c>
      <c r="C10" s="25"/>
      <c r="D10" s="15">
        <f t="shared" ref="D10:F10" si="3">SUM(D11:D23)</f>
        <v>29243046.399999999</v>
      </c>
      <c r="E10" s="16">
        <f t="shared" si="3"/>
        <v>10478681.199999999</v>
      </c>
      <c r="F10" s="16">
        <f t="shared" si="3"/>
        <v>18764365.200000003</v>
      </c>
      <c r="G10" s="15">
        <f t="shared" ref="G10:O10" si="4">SUM(G11:G23)</f>
        <v>28936795.099999998</v>
      </c>
      <c r="H10" s="16">
        <f t="shared" si="4"/>
        <v>10786225.699999999</v>
      </c>
      <c r="I10" s="16">
        <f t="shared" si="4"/>
        <v>18150569.400000002</v>
      </c>
      <c r="J10" s="15">
        <f t="shared" si="4"/>
        <v>34995029.300000004</v>
      </c>
      <c r="K10" s="16">
        <f t="shared" si="4"/>
        <v>11768014.600000001</v>
      </c>
      <c r="L10" s="16">
        <f t="shared" si="4"/>
        <v>23227014.700000003</v>
      </c>
      <c r="M10" s="15">
        <f t="shared" si="4"/>
        <v>32934373.199999999</v>
      </c>
      <c r="N10" s="16">
        <f t="shared" si="4"/>
        <v>10107320.299999999</v>
      </c>
      <c r="O10" s="16">
        <f t="shared" si="4"/>
        <v>22827052.899999999</v>
      </c>
      <c r="P10" s="15">
        <f t="shared" ref="P10:R10" si="5">SUM(P11:P23)</f>
        <v>13514754.000000002</v>
      </c>
      <c r="Q10" s="16">
        <f t="shared" si="5"/>
        <v>0</v>
      </c>
      <c r="R10" s="16">
        <f t="shared" si="5"/>
        <v>13514754.000000002</v>
      </c>
    </row>
    <row r="11" spans="1:19" ht="47.25" x14ac:dyDescent="0.25">
      <c r="A11" s="17">
        <v>1</v>
      </c>
      <c r="B11" s="18" t="s">
        <v>13</v>
      </c>
      <c r="C11" s="9" t="s">
        <v>26</v>
      </c>
      <c r="D11" s="12">
        <v>14555587.9</v>
      </c>
      <c r="E11" s="12">
        <v>5973347</v>
      </c>
      <c r="F11" s="19">
        <f>D11-E11</f>
        <v>8582240.9000000004</v>
      </c>
      <c r="G11" s="12">
        <v>14867562</v>
      </c>
      <c r="H11" s="12">
        <v>6974280.5999999996</v>
      </c>
      <c r="I11" s="19">
        <f>G11-H11</f>
        <v>7893281.4000000004</v>
      </c>
      <c r="J11" s="19">
        <v>18932344.100000001</v>
      </c>
      <c r="K11" s="19">
        <v>7551538.5</v>
      </c>
      <c r="L11" s="19">
        <f>J11-K11</f>
        <v>11380805.600000001</v>
      </c>
      <c r="M11" s="12">
        <v>15866819.699999999</v>
      </c>
      <c r="N11" s="12">
        <v>6346545.2999999998</v>
      </c>
      <c r="O11" s="19">
        <f>M11-N11</f>
        <v>9520274.3999999985</v>
      </c>
      <c r="P11" s="12">
        <v>2028186.1</v>
      </c>
      <c r="Q11" s="12">
        <v>0</v>
      </c>
      <c r="R11" s="19">
        <f>P11-Q11</f>
        <v>2028186.1</v>
      </c>
    </row>
    <row r="12" spans="1:19" ht="31.5" x14ac:dyDescent="0.25">
      <c r="A12" s="17">
        <v>2</v>
      </c>
      <c r="B12" s="18" t="s">
        <v>14</v>
      </c>
      <c r="C12" s="9" t="s">
        <v>27</v>
      </c>
      <c r="D12" s="12">
        <v>138169.60000000001</v>
      </c>
      <c r="E12" s="12">
        <v>88224</v>
      </c>
      <c r="F12" s="19">
        <f t="shared" ref="F12:F23" si="6">D12-E12</f>
        <v>49945.600000000006</v>
      </c>
      <c r="G12" s="12">
        <v>35512.9</v>
      </c>
      <c r="H12" s="12">
        <v>18556.7</v>
      </c>
      <c r="I12" s="19">
        <f t="shared" ref="I12:I23" si="7">G12-H12</f>
        <v>16956.2</v>
      </c>
      <c r="J12" s="19">
        <v>18107.400000000001</v>
      </c>
      <c r="K12" s="19">
        <v>9350.4</v>
      </c>
      <c r="L12" s="19">
        <f t="shared" ref="L12:L23" si="8">J12-K12</f>
        <v>8757.0000000000018</v>
      </c>
      <c r="M12" s="12">
        <v>16812.599999999999</v>
      </c>
      <c r="N12" s="12">
        <v>8079.4</v>
      </c>
      <c r="O12" s="19">
        <f t="shared" ref="O12:O23" si="9">M12-N12</f>
        <v>8733.1999999999989</v>
      </c>
      <c r="P12" s="12">
        <v>8733.2000000000007</v>
      </c>
      <c r="Q12" s="12">
        <v>0</v>
      </c>
      <c r="R12" s="19">
        <f t="shared" ref="R12:R23" si="10">P12-Q12</f>
        <v>8733.2000000000007</v>
      </c>
    </row>
    <row r="13" spans="1:19" ht="47.25" x14ac:dyDescent="0.25">
      <c r="A13" s="17">
        <v>3</v>
      </c>
      <c r="B13" s="18" t="s">
        <v>15</v>
      </c>
      <c r="C13" s="9" t="s">
        <v>28</v>
      </c>
      <c r="D13" s="12">
        <v>18300</v>
      </c>
      <c r="E13" s="12">
        <v>0</v>
      </c>
      <c r="F13" s="19">
        <f t="shared" si="6"/>
        <v>18300</v>
      </c>
      <c r="G13" s="12">
        <v>18300</v>
      </c>
      <c r="H13" s="12">
        <v>0</v>
      </c>
      <c r="I13" s="19">
        <f t="shared" si="7"/>
        <v>18300</v>
      </c>
      <c r="J13" s="19">
        <v>16470</v>
      </c>
      <c r="K13" s="19"/>
      <c r="L13" s="19">
        <f t="shared" si="8"/>
        <v>16470</v>
      </c>
      <c r="M13" s="12">
        <v>16470</v>
      </c>
      <c r="N13" s="12"/>
      <c r="O13" s="19">
        <f t="shared" si="9"/>
        <v>16470</v>
      </c>
      <c r="P13" s="12">
        <v>16470</v>
      </c>
      <c r="Q13" s="12">
        <v>0</v>
      </c>
      <c r="R13" s="19">
        <f t="shared" si="10"/>
        <v>16470</v>
      </c>
    </row>
    <row r="14" spans="1:19" ht="31.5" x14ac:dyDescent="0.25">
      <c r="A14" s="17">
        <v>4</v>
      </c>
      <c r="B14" s="18" t="s">
        <v>20</v>
      </c>
      <c r="C14" s="9" t="s">
        <v>33</v>
      </c>
      <c r="D14" s="12">
        <v>2394662.2000000002</v>
      </c>
      <c r="E14" s="12">
        <v>2000639.1</v>
      </c>
      <c r="F14" s="19">
        <f t="shared" si="6"/>
        <v>394023.10000000009</v>
      </c>
      <c r="G14" s="12">
        <v>2351081.4</v>
      </c>
      <c r="H14" s="12">
        <v>1953975.7</v>
      </c>
      <c r="I14" s="19">
        <f t="shared" si="7"/>
        <v>397105.69999999995</v>
      </c>
      <c r="J14" s="19">
        <v>2638282.7000000002</v>
      </c>
      <c r="K14" s="19">
        <v>1927064.1</v>
      </c>
      <c r="L14" s="19">
        <f t="shared" si="8"/>
        <v>711218.60000000009</v>
      </c>
      <c r="M14" s="12">
        <v>4322183.0999999996</v>
      </c>
      <c r="N14" s="12">
        <v>1956606</v>
      </c>
      <c r="O14" s="19">
        <f t="shared" si="9"/>
        <v>2365577.0999999996</v>
      </c>
      <c r="P14" s="12">
        <v>227979.5</v>
      </c>
      <c r="Q14" s="12">
        <v>0</v>
      </c>
      <c r="R14" s="19">
        <f t="shared" si="10"/>
        <v>227979.5</v>
      </c>
    </row>
    <row r="15" spans="1:19" ht="47.25" x14ac:dyDescent="0.25">
      <c r="A15" s="17">
        <v>5</v>
      </c>
      <c r="B15" s="18" t="s">
        <v>11</v>
      </c>
      <c r="C15" s="9" t="s">
        <v>24</v>
      </c>
      <c r="D15" s="12">
        <v>2664138.1</v>
      </c>
      <c r="E15" s="12">
        <v>1192581.3</v>
      </c>
      <c r="F15" s="19">
        <f t="shared" si="6"/>
        <v>1471556.8</v>
      </c>
      <c r="G15" s="12">
        <v>1283818.5</v>
      </c>
      <c r="H15" s="12">
        <v>478517.1</v>
      </c>
      <c r="I15" s="19">
        <f t="shared" si="7"/>
        <v>805301.4</v>
      </c>
      <c r="J15" s="19">
        <v>1046236.7</v>
      </c>
      <c r="K15" s="19">
        <v>426341</v>
      </c>
      <c r="L15" s="19">
        <f t="shared" si="8"/>
        <v>619895.69999999995</v>
      </c>
      <c r="M15" s="12">
        <v>1464245.7</v>
      </c>
      <c r="N15" s="12">
        <v>591042.30000000005</v>
      </c>
      <c r="O15" s="19">
        <f t="shared" si="9"/>
        <v>873203.39999999991</v>
      </c>
      <c r="P15" s="12">
        <v>1208504.5</v>
      </c>
      <c r="Q15" s="12">
        <v>0</v>
      </c>
      <c r="R15" s="19">
        <f t="shared" si="10"/>
        <v>1208504.5</v>
      </c>
    </row>
    <row r="16" spans="1:19" ht="31.5" x14ac:dyDescent="0.25">
      <c r="A16" s="17">
        <v>6</v>
      </c>
      <c r="B16" s="18" t="s">
        <v>21</v>
      </c>
      <c r="C16" s="9" t="s">
        <v>34</v>
      </c>
      <c r="D16" s="12">
        <v>8877710.5</v>
      </c>
      <c r="E16" s="12">
        <v>834012.8</v>
      </c>
      <c r="F16" s="19">
        <f t="shared" si="6"/>
        <v>8043697.7000000002</v>
      </c>
      <c r="G16" s="12">
        <v>9549272</v>
      </c>
      <c r="H16" s="12">
        <v>907243.7</v>
      </c>
      <c r="I16" s="19">
        <f t="shared" si="7"/>
        <v>8642028.3000000007</v>
      </c>
      <c r="J16" s="19">
        <v>11277921</v>
      </c>
      <c r="K16" s="19">
        <v>1208446.3</v>
      </c>
      <c r="L16" s="19">
        <f t="shared" si="8"/>
        <v>10069474.699999999</v>
      </c>
      <c r="M16" s="12">
        <v>10884258.6</v>
      </c>
      <c r="N16" s="12">
        <v>924030.7</v>
      </c>
      <c r="O16" s="19">
        <f t="shared" si="9"/>
        <v>9960227.9000000004</v>
      </c>
      <c r="P16" s="12">
        <v>9950265.6999999993</v>
      </c>
      <c r="Q16" s="12">
        <v>0</v>
      </c>
      <c r="R16" s="19">
        <f t="shared" si="10"/>
        <v>9950265.6999999993</v>
      </c>
    </row>
    <row r="17" spans="1:18" ht="78.75" x14ac:dyDescent="0.25">
      <c r="A17" s="17">
        <v>7</v>
      </c>
      <c r="B17" s="18" t="s">
        <v>12</v>
      </c>
      <c r="C17" s="9" t="s">
        <v>25</v>
      </c>
      <c r="D17" s="12">
        <v>40710.9</v>
      </c>
      <c r="E17" s="12">
        <v>26462.1</v>
      </c>
      <c r="F17" s="19">
        <f t="shared" si="6"/>
        <v>14248.800000000003</v>
      </c>
      <c r="G17" s="12">
        <v>80818.2</v>
      </c>
      <c r="H17" s="12">
        <v>49299.1</v>
      </c>
      <c r="I17" s="19">
        <f t="shared" si="7"/>
        <v>31519.1</v>
      </c>
      <c r="J17" s="19">
        <v>14576.4</v>
      </c>
      <c r="K17" s="19">
        <v>8162.8</v>
      </c>
      <c r="L17" s="19">
        <f t="shared" si="8"/>
        <v>6413.5999999999995</v>
      </c>
      <c r="M17" s="12">
        <v>5885.5</v>
      </c>
      <c r="N17" s="12">
        <v>3001.6</v>
      </c>
      <c r="O17" s="19">
        <f t="shared" si="9"/>
        <v>2883.9</v>
      </c>
      <c r="P17" s="12">
        <v>2883.9</v>
      </c>
      <c r="Q17" s="12">
        <v>0</v>
      </c>
      <c r="R17" s="19">
        <f t="shared" si="10"/>
        <v>2883.9</v>
      </c>
    </row>
    <row r="18" spans="1:18" ht="47.25" x14ac:dyDescent="0.25">
      <c r="A18" s="17">
        <v>8</v>
      </c>
      <c r="B18" s="18" t="s">
        <v>16</v>
      </c>
      <c r="C18" s="9" t="s">
        <v>29</v>
      </c>
      <c r="D18" s="12">
        <v>446813.8</v>
      </c>
      <c r="E18" s="12">
        <v>290429</v>
      </c>
      <c r="F18" s="19">
        <f t="shared" si="6"/>
        <v>156384.79999999999</v>
      </c>
      <c r="G18" s="12">
        <v>416877.7</v>
      </c>
      <c r="H18" s="12">
        <v>254295.4</v>
      </c>
      <c r="I18" s="19">
        <f t="shared" si="7"/>
        <v>162582.30000000002</v>
      </c>
      <c r="J18" s="19">
        <v>581933.6</v>
      </c>
      <c r="K18" s="19">
        <v>325882.8</v>
      </c>
      <c r="L18" s="19">
        <f t="shared" si="8"/>
        <v>256050.8</v>
      </c>
      <c r="M18" s="12">
        <v>0</v>
      </c>
      <c r="N18" s="12">
        <v>0</v>
      </c>
      <c r="O18" s="19">
        <f t="shared" si="9"/>
        <v>0</v>
      </c>
      <c r="P18" s="12">
        <v>0</v>
      </c>
      <c r="Q18" s="12">
        <v>0</v>
      </c>
      <c r="R18" s="19">
        <f t="shared" si="10"/>
        <v>0</v>
      </c>
    </row>
    <row r="19" spans="1:18" s="2" customFormat="1" ht="47.25" x14ac:dyDescent="0.25">
      <c r="A19" s="17">
        <v>9</v>
      </c>
      <c r="B19" s="18" t="s">
        <v>18</v>
      </c>
      <c r="C19" s="9" t="s">
        <v>31</v>
      </c>
      <c r="D19" s="12">
        <v>907.7</v>
      </c>
      <c r="E19" s="12">
        <v>907.7</v>
      </c>
      <c r="F19" s="19">
        <f t="shared" si="6"/>
        <v>0</v>
      </c>
      <c r="G19" s="12">
        <v>246007.7</v>
      </c>
      <c r="H19" s="12">
        <v>123486</v>
      </c>
      <c r="I19" s="19">
        <f t="shared" si="7"/>
        <v>122521.70000000001</v>
      </c>
      <c r="J19" s="19">
        <v>225164.1</v>
      </c>
      <c r="K19" s="19">
        <v>198043.8</v>
      </c>
      <c r="L19" s="19">
        <f t="shared" si="8"/>
        <v>27120.300000000017</v>
      </c>
      <c r="M19" s="12">
        <v>210580.6</v>
      </c>
      <c r="N19" s="12">
        <v>210580.6</v>
      </c>
      <c r="O19" s="19">
        <f t="shared" si="9"/>
        <v>0</v>
      </c>
      <c r="P19" s="12">
        <v>0</v>
      </c>
      <c r="Q19" s="12">
        <v>0</v>
      </c>
      <c r="R19" s="19">
        <f t="shared" si="10"/>
        <v>0</v>
      </c>
    </row>
    <row r="20" spans="1:18" s="2" customFormat="1" ht="63" x14ac:dyDescent="0.25">
      <c r="A20" s="17">
        <v>10</v>
      </c>
      <c r="B20" s="18" t="s">
        <v>41</v>
      </c>
      <c r="C20" s="9" t="s">
        <v>42</v>
      </c>
      <c r="D20" s="12">
        <v>0</v>
      </c>
      <c r="E20" s="12">
        <v>0</v>
      </c>
      <c r="F20" s="19">
        <v>0</v>
      </c>
      <c r="G20" s="12">
        <v>0</v>
      </c>
      <c r="H20" s="12">
        <v>0</v>
      </c>
      <c r="I20" s="19">
        <f t="shared" si="7"/>
        <v>0</v>
      </c>
      <c r="J20" s="19">
        <v>156319.1</v>
      </c>
      <c r="K20" s="19">
        <v>87538.7</v>
      </c>
      <c r="L20" s="19">
        <f t="shared" si="8"/>
        <v>68780.400000000009</v>
      </c>
      <c r="M20" s="12">
        <v>84177.1</v>
      </c>
      <c r="N20" s="12">
        <v>42930.3</v>
      </c>
      <c r="O20" s="19">
        <f t="shared" si="9"/>
        <v>41246.800000000003</v>
      </c>
      <c r="P20" s="12">
        <v>41246.800000000003</v>
      </c>
      <c r="Q20" s="12">
        <v>0</v>
      </c>
      <c r="R20" s="19">
        <f t="shared" si="10"/>
        <v>41246.800000000003</v>
      </c>
    </row>
    <row r="21" spans="1:18" s="2" customFormat="1" ht="47.25" x14ac:dyDescent="0.25">
      <c r="A21" s="17">
        <v>11</v>
      </c>
      <c r="B21" s="18" t="s">
        <v>19</v>
      </c>
      <c r="C21" s="9" t="s">
        <v>32</v>
      </c>
      <c r="D21" s="12">
        <v>67048.7</v>
      </c>
      <c r="E21" s="12">
        <v>33081.199999999997</v>
      </c>
      <c r="F21" s="19">
        <f t="shared" si="6"/>
        <v>33967.5</v>
      </c>
      <c r="G21" s="12">
        <v>87544.7</v>
      </c>
      <c r="H21" s="12">
        <v>26571.4</v>
      </c>
      <c r="I21" s="19">
        <f t="shared" si="7"/>
        <v>60973.299999999996</v>
      </c>
      <c r="J21" s="19">
        <v>87674.2</v>
      </c>
      <c r="K21" s="19">
        <v>25646.2</v>
      </c>
      <c r="L21" s="19">
        <f t="shared" si="8"/>
        <v>62028</v>
      </c>
      <c r="M21" s="12">
        <v>62940.3</v>
      </c>
      <c r="N21" s="12">
        <v>24504.1</v>
      </c>
      <c r="O21" s="19">
        <f t="shared" si="9"/>
        <v>38436.200000000004</v>
      </c>
      <c r="P21" s="12">
        <v>30484.3</v>
      </c>
      <c r="Q21" s="12">
        <v>0</v>
      </c>
      <c r="R21" s="19">
        <f t="shared" si="10"/>
        <v>30484.3</v>
      </c>
    </row>
    <row r="22" spans="1:18" s="2" customFormat="1" ht="47.25" x14ac:dyDescent="0.25">
      <c r="A22" s="17">
        <v>12</v>
      </c>
      <c r="B22" s="18" t="s">
        <v>17</v>
      </c>
      <c r="C22" s="9" t="s">
        <v>30</v>
      </c>
      <c r="D22" s="12">
        <v>0</v>
      </c>
      <c r="E22" s="12">
        <v>0</v>
      </c>
      <c r="F22" s="19">
        <f t="shared" si="6"/>
        <v>0</v>
      </c>
      <c r="G22" s="12"/>
      <c r="H22" s="12"/>
      <c r="I22" s="19">
        <f t="shared" si="7"/>
        <v>0</v>
      </c>
      <c r="J22" s="19">
        <v>0</v>
      </c>
      <c r="K22" s="19">
        <v>0</v>
      </c>
      <c r="L22" s="19">
        <f t="shared" si="8"/>
        <v>0</v>
      </c>
      <c r="M22" s="12">
        <v>0</v>
      </c>
      <c r="N22" s="12">
        <v>0</v>
      </c>
      <c r="O22" s="19">
        <f t="shared" si="9"/>
        <v>0</v>
      </c>
      <c r="P22" s="12">
        <v>0</v>
      </c>
      <c r="Q22" s="12">
        <v>0</v>
      </c>
      <c r="R22" s="19">
        <f t="shared" si="10"/>
        <v>0</v>
      </c>
    </row>
    <row r="23" spans="1:18" s="2" customFormat="1" ht="47.25" x14ac:dyDescent="0.25">
      <c r="A23" s="17">
        <v>13</v>
      </c>
      <c r="B23" s="18" t="s">
        <v>22</v>
      </c>
      <c r="C23" s="9" t="s">
        <v>9</v>
      </c>
      <c r="D23" s="12">
        <v>38997</v>
      </c>
      <c r="E23" s="12">
        <v>38997</v>
      </c>
      <c r="F23" s="19">
        <f t="shared" si="6"/>
        <v>0</v>
      </c>
      <c r="G23" s="12"/>
      <c r="H23" s="12"/>
      <c r="I23" s="19">
        <f t="shared" si="7"/>
        <v>0</v>
      </c>
      <c r="J23" s="19">
        <v>0</v>
      </c>
      <c r="K23" s="19">
        <v>0</v>
      </c>
      <c r="L23" s="19">
        <f t="shared" si="8"/>
        <v>0</v>
      </c>
      <c r="M23" s="12">
        <v>0</v>
      </c>
      <c r="N23" s="12">
        <v>0</v>
      </c>
      <c r="O23" s="19">
        <f t="shared" si="9"/>
        <v>0</v>
      </c>
      <c r="P23" s="12">
        <v>0</v>
      </c>
      <c r="Q23" s="12">
        <v>0</v>
      </c>
      <c r="R23" s="19">
        <f t="shared" si="10"/>
        <v>0</v>
      </c>
    </row>
    <row r="25" spans="1:18" s="20" customFormat="1" x14ac:dyDescent="0.25">
      <c r="A25" s="20" t="s">
        <v>35</v>
      </c>
      <c r="C25" s="21"/>
      <c r="D25" s="21">
        <v>300730376.39999998</v>
      </c>
      <c r="E25" s="21"/>
      <c r="F25" s="21"/>
      <c r="G25" s="21">
        <v>311412377.49999994</v>
      </c>
      <c r="H25" s="21"/>
      <c r="I25" s="21"/>
      <c r="J25" s="21">
        <v>300933137.60000002</v>
      </c>
      <c r="M25" s="21">
        <v>304181844.80000001</v>
      </c>
      <c r="N25" s="21"/>
      <c r="O25" s="21"/>
      <c r="P25" s="21">
        <v>299106802.80000001</v>
      </c>
      <c r="Q25" s="21"/>
      <c r="R25" s="21"/>
    </row>
    <row r="26" spans="1:18" s="20" customFormat="1" x14ac:dyDescent="0.25">
      <c r="A26" s="20" t="s">
        <v>43</v>
      </c>
      <c r="C26" s="21"/>
      <c r="D26" s="21">
        <f>D8/D25*100</f>
        <v>9.7240081797071163</v>
      </c>
      <c r="E26" s="21"/>
      <c r="F26" s="21"/>
      <c r="G26" s="21">
        <f>G8/G25*100</f>
        <v>9.2960152491048635</v>
      </c>
      <c r="H26" s="21"/>
      <c r="I26" s="21"/>
      <c r="J26" s="21">
        <f>J8/J25*100</f>
        <v>12.542662998506549</v>
      </c>
      <c r="M26" s="21">
        <f>M8/M25*100</f>
        <v>13.490079668291893</v>
      </c>
      <c r="N26" s="21"/>
      <c r="O26" s="21"/>
      <c r="P26" s="21">
        <f>P8/P25*100</f>
        <v>10.469422195301537</v>
      </c>
      <c r="Q26" s="21"/>
      <c r="R26" s="21"/>
    </row>
    <row r="27" spans="1:18" x14ac:dyDescent="0.25"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</row>
    <row r="28" spans="1:18" x14ac:dyDescent="0.25"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</row>
  </sheetData>
  <mergeCells count="10">
    <mergeCell ref="P6:R6"/>
    <mergeCell ref="A3:R3"/>
    <mergeCell ref="A4:C4"/>
    <mergeCell ref="A6:A7"/>
    <mergeCell ref="B6:B7"/>
    <mergeCell ref="C6:C7"/>
    <mergeCell ref="G6:I6"/>
    <mergeCell ref="J6:L6"/>
    <mergeCell ref="M6:O6"/>
    <mergeCell ref="D6:F6"/>
  </mergeCells>
  <pageMargins left="0.78740157480314965" right="0.39370078740157483" top="0.78740157480314965" bottom="0.78740157480314965" header="0.31496062992125984" footer="0.31496062992125984"/>
  <pageSetup paperSize="9" scale="4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проект на Правительство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Рыженкова Елена Николаевна</dc:creator>
  <cp:lastModifiedBy>Старостина Рузанна Левоновна</cp:lastModifiedBy>
  <cp:lastPrinted>2026-08-31T06:45:00Z</cp:lastPrinted>
  <dcterms:created xsi:type="dcterms:W3CDTF">2024-12-24T07:17:06Z</dcterms:created>
  <dcterms:modified xsi:type="dcterms:W3CDTF">2026-08-31T06:45:05Z</dcterms:modified>
</cp:coreProperties>
</file>