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ДБП\Общая ОАиПД\Бюджет\Бюджет 2027-2029\Приложения к пояснит записке\"/>
    </mc:Choice>
  </mc:AlternateContent>
  <bookViews>
    <workbookView xWindow="720" yWindow="315" windowWidth="25785" windowHeight="11550"/>
  </bookViews>
  <sheets>
    <sheet name="КБ" sheetId="1" r:id="rId1"/>
  </sheets>
  <definedNames>
    <definedName name="_xlnm.Print_Titles" localSheetId="0">КБ!$A:$A,КБ!$6:$7</definedName>
  </definedNames>
  <calcPr calcId="152511"/>
</workbook>
</file>

<file path=xl/calcChain.xml><?xml version="1.0" encoding="utf-8"?>
<calcChain xmlns="http://schemas.openxmlformats.org/spreadsheetml/2006/main">
  <c r="I8" i="1" l="1"/>
  <c r="J9" i="1"/>
  <c r="J10" i="1"/>
  <c r="J11" i="1"/>
  <c r="J12" i="1"/>
  <c r="J13" i="1"/>
  <c r="J14" i="1"/>
  <c r="J15" i="1"/>
  <c r="J16" i="1"/>
  <c r="J17" i="1"/>
  <c r="J18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4" i="1"/>
  <c r="J35" i="1"/>
  <c r="J37" i="1"/>
  <c r="J38" i="1"/>
  <c r="J39" i="1"/>
  <c r="J40" i="1"/>
  <c r="J41" i="1"/>
  <c r="J42" i="1"/>
  <c r="J43" i="1"/>
  <c r="J44" i="1"/>
  <c r="J45" i="1"/>
  <c r="J46" i="1"/>
  <c r="J48" i="1"/>
  <c r="J49" i="1"/>
  <c r="J50" i="1"/>
  <c r="J51" i="1"/>
  <c r="J53" i="1"/>
  <c r="J54" i="1"/>
  <c r="J55" i="1"/>
  <c r="J57" i="1"/>
  <c r="J59" i="1"/>
  <c r="J60" i="1"/>
  <c r="J61" i="1"/>
  <c r="H9" i="1"/>
  <c r="H10" i="1"/>
  <c r="H11" i="1"/>
  <c r="H12" i="1"/>
  <c r="H13" i="1"/>
  <c r="H14" i="1"/>
  <c r="H15" i="1"/>
  <c r="H16" i="1"/>
  <c r="H17" i="1"/>
  <c r="H18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4" i="1"/>
  <c r="H35" i="1"/>
  <c r="H37" i="1"/>
  <c r="H38" i="1"/>
  <c r="H39" i="1"/>
  <c r="H40" i="1"/>
  <c r="H41" i="1"/>
  <c r="H42" i="1"/>
  <c r="H43" i="1"/>
  <c r="H44" i="1"/>
  <c r="H45" i="1"/>
  <c r="H46" i="1"/>
  <c r="H48" i="1"/>
  <c r="H49" i="1"/>
  <c r="H50" i="1"/>
  <c r="H51" i="1"/>
  <c r="H53" i="1"/>
  <c r="H54" i="1"/>
  <c r="H55" i="1"/>
  <c r="H57" i="1"/>
  <c r="H59" i="1"/>
  <c r="H60" i="1"/>
  <c r="H61" i="1"/>
  <c r="H8" i="1"/>
  <c r="F9" i="1"/>
  <c r="F10" i="1"/>
  <c r="F11" i="1"/>
  <c r="F12" i="1"/>
  <c r="F13" i="1"/>
  <c r="F14" i="1"/>
  <c r="F15" i="1"/>
  <c r="F16" i="1"/>
  <c r="F17" i="1"/>
  <c r="F18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7" i="1"/>
  <c r="F38" i="1"/>
  <c r="F39" i="1"/>
  <c r="F40" i="1"/>
  <c r="F41" i="1"/>
  <c r="F42" i="1"/>
  <c r="F43" i="1"/>
  <c r="F44" i="1"/>
  <c r="F45" i="1"/>
  <c r="F46" i="1"/>
  <c r="F48" i="1"/>
  <c r="F49" i="1"/>
  <c r="F50" i="1"/>
  <c r="F51" i="1"/>
  <c r="F53" i="1"/>
  <c r="F54" i="1"/>
  <c r="F55" i="1"/>
  <c r="F57" i="1"/>
  <c r="F58" i="1"/>
  <c r="F59" i="1"/>
  <c r="F60" i="1"/>
  <c r="F61" i="1"/>
  <c r="F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7" i="1"/>
  <c r="D38" i="1"/>
  <c r="D39" i="1"/>
  <c r="D40" i="1"/>
  <c r="D41" i="1"/>
  <c r="D42" i="1"/>
  <c r="D43" i="1"/>
  <c r="D44" i="1"/>
  <c r="D45" i="1"/>
  <c r="D46" i="1"/>
  <c r="D48" i="1"/>
  <c r="D49" i="1"/>
  <c r="D50" i="1"/>
  <c r="D51" i="1"/>
  <c r="D53" i="1"/>
  <c r="D54" i="1"/>
  <c r="D55" i="1"/>
  <c r="D57" i="1"/>
  <c r="D58" i="1"/>
  <c r="D59" i="1"/>
  <c r="D60" i="1"/>
  <c r="D61" i="1"/>
  <c r="C17" i="1" l="1"/>
  <c r="E17" i="1"/>
  <c r="G17" i="1"/>
  <c r="I17" i="1"/>
  <c r="B17" i="1"/>
  <c r="C24" i="1" l="1"/>
  <c r="E24" i="1"/>
  <c r="G24" i="1"/>
  <c r="I24" i="1"/>
  <c r="B24" i="1"/>
  <c r="C39" i="1" l="1"/>
  <c r="I14" i="1" l="1"/>
  <c r="G14" i="1"/>
  <c r="E14" i="1"/>
  <c r="C14" i="1"/>
  <c r="B14" i="1"/>
  <c r="I39" i="1" l="1"/>
  <c r="G39" i="1"/>
  <c r="E39" i="1"/>
  <c r="B39" i="1"/>
  <c r="I29" i="1"/>
  <c r="G29" i="1"/>
  <c r="E29" i="1"/>
  <c r="C29" i="1"/>
  <c r="B29" i="1"/>
  <c r="I11" i="1"/>
  <c r="G11" i="1"/>
  <c r="E11" i="1"/>
  <c r="C11" i="1"/>
  <c r="B11" i="1"/>
  <c r="C34" i="1" l="1"/>
  <c r="C10" i="1"/>
  <c r="E34" i="1"/>
  <c r="B34" i="1"/>
  <c r="B10" i="1"/>
  <c r="G10" i="1"/>
  <c r="I10" i="1"/>
  <c r="E10" i="1"/>
  <c r="I34" i="1"/>
  <c r="G34" i="1"/>
  <c r="C9" i="1" l="1"/>
  <c r="B9" i="1"/>
  <c r="B8" i="1" s="1"/>
  <c r="I9" i="1"/>
  <c r="E9" i="1"/>
  <c r="G9" i="1"/>
  <c r="G8" i="1" l="1"/>
  <c r="E8" i="1"/>
  <c r="C8" i="1" l="1"/>
  <c r="D8" i="1" s="1"/>
  <c r="J8" i="1"/>
</calcChain>
</file>

<file path=xl/sharedStrings.xml><?xml version="1.0" encoding="utf-8"?>
<sst xmlns="http://schemas.openxmlformats.org/spreadsheetml/2006/main" count="67" uniqueCount="64">
  <si>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</si>
  <si>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</si>
  <si>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</si>
  <si>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</si>
  <si>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</si>
  <si>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</si>
  <si>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Акцизы по подакцизным товарам (продукции), производимым на территории Российской Федерации </t>
  </si>
  <si>
    <t>НАЛОГИ НА СОВОКУПНЫЙ ДОХОД</t>
  </si>
  <si>
    <t xml:space="preserve">Налог, взимаемый в связи с применением упрощенной системы налогообложения </t>
  </si>
  <si>
    <t>Единый налог на вмененный доход для отдельных видов деятельности</t>
  </si>
  <si>
    <t xml:space="preserve">Единый сельскохозяйственный налог 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</si>
  <si>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</si>
  <si>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</si>
  <si>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</si>
  <si>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</si>
  <si>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</si>
  <si>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</si>
  <si>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</si>
  <si>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</si>
  <si>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</si>
  <si>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</si>
  <si>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</si>
  <si>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</si>
  <si>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</si>
  <si>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</si>
  <si>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от размещения средств бюджетов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</si>
  <si>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</si>
  <si>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</si>
  <si>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</si>
  <si>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</si>
  <si>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И КОМПЕНСАЦИИ ЗАТРАТ ГОСУДАРСТВА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</si>
  <si>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</si>
  <si>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</si>
  <si>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</si>
  <si>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</si>
  <si>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</si>
  <si>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</si>
  <si>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</si>
  <si>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Прогноз поступления доходов в консолидированный бюджет Ленинградской области</t>
  </si>
  <si>
    <t>Прогноз поступлений</t>
  </si>
  <si>
    <t>ВСЕГО ДОХОДОВ</t>
  </si>
  <si>
    <t>БЕЗВОЗМЕЗДНЫЕ ПОСТУПЛЕНИЯ</t>
  </si>
  <si>
    <t>2027 год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</si>
  <si>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</si>
  <si>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</si>
  <si>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</si>
  <si>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</si>
  <si>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</si>
  <si>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</si>
  <si>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</si>
  <si>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2028 год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</si>
  <si>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</si>
  <si>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Туристический налог</t>
  </si>
  <si>
    <t>Фактические поступления за 2025 год</t>
  </si>
  <si>
    <t>Оценка 2026 года</t>
  </si>
  <si>
    <t>2029 год</t>
  </si>
  <si>
    <t>Приложение 1  к пояснительной записке 2027 года</t>
  </si>
  <si>
    <t>тыс.руб.</t>
  </si>
  <si>
    <t>из них: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</si>
  <si>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</si>
  <si>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% к 2025 году</t>
  </si>
  <si>
    <t>% к 2026 году</t>
  </si>
  <si>
    <t>% к 2027 году</t>
  </si>
  <si>
    <t>% к 2028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</si>
</sst>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2" fillId="0" borderId="0" xfId="0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ill="1"/>
    <xf numFmtId="164" fontId="4" fillId="0" borderId="0" xfId="0" applyNumberFormat="1" applyFont="1" applyFill="1" applyBorder="1" applyAlignment="1">
      <alignment horizontal="right"/>
    </xf>
    <xf numFmtId="0" fontId="12" fillId="0" borderId="0" xfId="0" applyFont="1" applyFill="1"/>
    <xf numFmtId="0" fontId="12" fillId="0" borderId="0" xfId="0" applyFont="1" applyFill="1" applyBorder="1"/>
    <xf numFmtId="0" fontId="10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vertical="center"/>
    </xf>
    <xf numFmtId="0" fontId="6" fillId="0" borderId="0" xfId="0" applyFont="1" applyFill="1"/>
    <xf numFmtId="0" fontId="8" fillId="0" borderId="1" xfId="0" applyFont="1" applyFill="1" applyBorder="1" applyAlignment="1">
      <alignment vertical="center" wrapText="1"/>
    </xf>
    <xf numFmtId="0" fontId="7" fillId="0" borderId="0" xfId="0" applyFont="1" applyFill="1" applyBorder="1"/>
    <xf numFmtId="0" fontId="9" fillId="0" borderId="0" xfId="0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vertical="center"/>
    </xf>
    <xf numFmtId="14" fontId="8" fillId="0" borderId="0" xfId="0" applyNumberFormat="1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vertical="center"/>
    </xf>
    <xf numFmtId="164" fontId="14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vertical="center" wrapText="1"/>
    </xf>
    <xf numFmtId="14" fontId="8" fillId="0" borderId="0" xfId="0" applyNumberFormat="1" applyFont="1" applyFill="1" applyBorder="1" applyAlignment="1">
      <alignment horizontal="center" vertical="center"/>
    </xf>
    <xf numFmtId="20" fontId="13" fillId="0" borderId="1" xfId="0" quotePrefix="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/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vertical="center"/>
    </xf>
    <xf numFmtId="164" fontId="6" fillId="2" borderId="4" xfId="0" applyNumberFormat="1" applyFont="1" applyFill="1" applyBorder="1" applyAlignment="1">
      <alignment vertical="center"/>
    </xf>
    <xf numFmtId="164" fontId="6" fillId="2" borderId="5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66"/>
  </sheetPr>
  <dimension ref="A1:L62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7" sqref="A7"/>
      <selection pane="bottomRight" activeCell="N9" sqref="N9"/>
    </sheetView>
  </sheetViews>
  <sheetFormatPr defaultColWidth="8.85546875" defaultRowHeight="15.75" x14ac:dyDescent="0.25"/>
  <cols>
    <col min="1" max="1" width="46.85546875" style="11" customWidth="1"/>
    <col min="2" max="2" width="21.5703125" style="7" customWidth="1"/>
    <col min="3" max="4" width="18.28515625" style="7" customWidth="1"/>
    <col min="5" max="10" width="18.7109375" style="7" customWidth="1"/>
    <col min="11" max="16384" width="8.85546875" style="7"/>
  </cols>
  <sheetData>
    <row r="1" spans="1:10" s="8" customFormat="1" ht="15.75" customHeight="1" x14ac:dyDescent="0.25">
      <c r="A1" s="2"/>
      <c r="E1" s="13"/>
      <c r="F1" s="13"/>
      <c r="G1" s="13"/>
      <c r="H1" s="13"/>
      <c r="J1" s="14" t="s">
        <v>56</v>
      </c>
    </row>
    <row r="2" spans="1:10" s="8" customFormat="1" ht="18" customHeight="1" x14ac:dyDescent="0.25">
      <c r="A2" s="2"/>
    </row>
    <row r="3" spans="1:10" s="8" customFormat="1" ht="18.75" x14ac:dyDescent="0.25">
      <c r="A3" s="28" t="s">
        <v>38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s="8" customFormat="1" ht="18.75" x14ac:dyDescent="0.25">
      <c r="A4" s="19"/>
      <c r="B4" s="19"/>
      <c r="C4" s="19"/>
      <c r="D4" s="20"/>
      <c r="E4" s="19"/>
      <c r="F4" s="20"/>
      <c r="G4" s="19"/>
      <c r="H4" s="20"/>
      <c r="I4" s="19"/>
      <c r="J4" s="20"/>
    </row>
    <row r="5" spans="1:10" s="8" customFormat="1" ht="15" customHeight="1" x14ac:dyDescent="0.3">
      <c r="A5" s="1"/>
      <c r="J5" s="6" t="s">
        <v>57</v>
      </c>
    </row>
    <row r="6" spans="1:10" ht="15" customHeight="1" x14ac:dyDescent="0.25">
      <c r="A6" s="29"/>
      <c r="B6" s="31" t="s">
        <v>53</v>
      </c>
      <c r="C6" s="31" t="s">
        <v>54</v>
      </c>
      <c r="D6" s="35" t="s">
        <v>60</v>
      </c>
      <c r="E6" s="33" t="s">
        <v>39</v>
      </c>
      <c r="F6" s="33"/>
      <c r="G6" s="33"/>
      <c r="H6" s="33"/>
      <c r="I6" s="33"/>
      <c r="J6" s="33"/>
    </row>
    <row r="7" spans="1:10" ht="27.6" customHeight="1" x14ac:dyDescent="0.25">
      <c r="A7" s="30"/>
      <c r="B7" s="32"/>
      <c r="C7" s="32"/>
      <c r="D7" s="36"/>
      <c r="E7" s="37" t="s">
        <v>42</v>
      </c>
      <c r="F7" s="37" t="s">
        <v>61</v>
      </c>
      <c r="G7" s="37" t="s">
        <v>50</v>
      </c>
      <c r="H7" s="37" t="s">
        <v>62</v>
      </c>
      <c r="I7" s="37" t="s">
        <v>55</v>
      </c>
      <c r="J7" s="9" t="s">
        <v>63</v>
      </c>
    </row>
    <row r="8" spans="1:10" ht="24.95" customHeight="1" x14ac:dyDescent="0.25">
      <c r="A8" s="12" t="s">
        <v>40</v>
      </c>
      <c r="B8" s="15">
        <f>B9+B55</f>
        <v>358203372.80000001</v>
      </c>
      <c r="C8" s="15">
        <f>C9+C55</f>
        <v>364558700</v>
      </c>
      <c r="D8" s="15">
        <f>C8/B8*100</f>
        <v>101.77422315996685</v>
      </c>
      <c r="E8" s="15">
        <f>E9+E55</f>
        <v>370567938.5</v>
      </c>
      <c r="F8" s="15">
        <f>E8/C8*100</f>
        <v>101.64835964688265</v>
      </c>
      <c r="G8" s="15">
        <f>G9+G55</f>
        <v>384043385.29999995</v>
      </c>
      <c r="H8" s="15">
        <f>G8/E8*100</f>
        <v>103.63643084033292</v>
      </c>
      <c r="I8" s="15">
        <f>I9+I55</f>
        <v>384160900</v>
      </c>
      <c r="J8" s="15">
        <f>I8/G8*100</f>
        <v>100.03059932926803</v>
      </c>
    </row>
    <row r="9" spans="1:10" ht="37.5" x14ac:dyDescent="0.25">
      <c r="A9" s="12" t="s">
        <v>0</v>
      </c>
      <c r="B9" s="15">
        <f>B10+B34</f>
        <v>334241499.5</v>
      </c>
      <c r="C9" s="15">
        <f>C10+C34</f>
        <v>344137300</v>
      </c>
      <c r="D9" s="15">
        <f t="shared" ref="D9:D61" si="0">C9/B9*100</f>
        <v>102.96067379867652</v>
      </c>
      <c r="E9" s="15">
        <f>E10+E34</f>
        <v>349405900</v>
      </c>
      <c r="F9" s="15">
        <f t="shared" ref="F9:F61" si="1">E9/C9*100</f>
        <v>101.53095871909264</v>
      </c>
      <c r="G9" s="15">
        <f>G10+G34</f>
        <v>366105799.99999994</v>
      </c>
      <c r="H9" s="15">
        <f t="shared" ref="H9:H61" si="2">G9/E9*100</f>
        <v>104.77951288172294</v>
      </c>
      <c r="I9" s="15">
        <f>I10+I34</f>
        <v>384160900</v>
      </c>
      <c r="J9" s="15">
        <f t="shared" ref="J9:J61" si="3">I9/G9*100</f>
        <v>104.93166183108819</v>
      </c>
    </row>
    <row r="10" spans="1:10" ht="16.5" x14ac:dyDescent="0.25">
      <c r="A10" s="16" t="s">
        <v>1</v>
      </c>
      <c r="B10" s="10">
        <f>B11+B14+B17+B24+B29+B32+B33</f>
        <v>301461321.90000004</v>
      </c>
      <c r="C10" s="10">
        <f>C11+C14+C17+C24+C29+C32+C33</f>
        <v>321579705.10000002</v>
      </c>
      <c r="D10" s="10">
        <f t="shared" si="0"/>
        <v>106.67362004292995</v>
      </c>
      <c r="E10" s="10">
        <f>E11+E14+E17+E24+E29+E32+E33</f>
        <v>333972517.80000001</v>
      </c>
      <c r="F10" s="10">
        <f t="shared" si="1"/>
        <v>103.85372972966258</v>
      </c>
      <c r="G10" s="10">
        <f>G11+G14+G17+G24+G29+G32+G33</f>
        <v>351245848.79999995</v>
      </c>
      <c r="H10" s="10">
        <f t="shared" si="2"/>
        <v>105.17208155742446</v>
      </c>
      <c r="I10" s="10">
        <f>I11+I14+I17+I24+I29+I32+I33</f>
        <v>368973970.19999999</v>
      </c>
      <c r="J10" s="10">
        <f t="shared" si="3"/>
        <v>105.04721164977937</v>
      </c>
    </row>
    <row r="11" spans="1:10" x14ac:dyDescent="0.25">
      <c r="A11" s="17" t="s">
        <v>2</v>
      </c>
      <c r="B11" s="18">
        <f>B12+B13</f>
        <v>216063441.10000002</v>
      </c>
      <c r="C11" s="18">
        <f t="shared" ref="C11:I11" si="4">C12+C13</f>
        <v>229961775</v>
      </c>
      <c r="D11" s="18">
        <f t="shared" si="0"/>
        <v>106.43252455354882</v>
      </c>
      <c r="E11" s="18">
        <f t="shared" si="4"/>
        <v>243049273</v>
      </c>
      <c r="F11" s="18">
        <f t="shared" si="1"/>
        <v>105.69116236818054</v>
      </c>
      <c r="G11" s="18">
        <f t="shared" si="4"/>
        <v>257383964.5</v>
      </c>
      <c r="H11" s="18">
        <f t="shared" si="2"/>
        <v>105.89785409479502</v>
      </c>
      <c r="I11" s="18">
        <f t="shared" si="4"/>
        <v>272846551.60000002</v>
      </c>
      <c r="J11" s="18">
        <f t="shared" si="3"/>
        <v>106.00759535662527</v>
      </c>
    </row>
    <row r="12" spans="1:10" x14ac:dyDescent="0.25">
      <c r="A12" s="17" t="s">
        <v>3</v>
      </c>
      <c r="B12" s="3">
        <v>103289612.40000001</v>
      </c>
      <c r="C12" s="3">
        <v>102876000</v>
      </c>
      <c r="D12" s="3">
        <f t="shared" si="0"/>
        <v>99.599560507209333</v>
      </c>
      <c r="E12" s="3">
        <v>104038000</v>
      </c>
      <c r="F12" s="3">
        <f t="shared" si="1"/>
        <v>101.12951514444575</v>
      </c>
      <c r="G12" s="3">
        <v>106336046.5</v>
      </c>
      <c r="H12" s="3">
        <f t="shared" si="2"/>
        <v>102.20885301524443</v>
      </c>
      <c r="I12" s="3">
        <v>110255251.59999999</v>
      </c>
      <c r="J12" s="3">
        <f t="shared" si="3"/>
        <v>103.68567877873849</v>
      </c>
    </row>
    <row r="13" spans="1:10" x14ac:dyDescent="0.25">
      <c r="A13" s="17" t="s">
        <v>4</v>
      </c>
      <c r="B13" s="3">
        <v>112773828.7</v>
      </c>
      <c r="C13" s="3">
        <v>127085775</v>
      </c>
      <c r="D13" s="3">
        <f t="shared" si="0"/>
        <v>112.69084012219939</v>
      </c>
      <c r="E13" s="3">
        <v>139011273</v>
      </c>
      <c r="F13" s="3">
        <f t="shared" si="1"/>
        <v>109.38381813385487</v>
      </c>
      <c r="G13" s="3">
        <v>151047918</v>
      </c>
      <c r="H13" s="3">
        <f t="shared" si="2"/>
        <v>108.65875460330471</v>
      </c>
      <c r="I13" s="3">
        <v>162591300</v>
      </c>
      <c r="J13" s="3">
        <f t="shared" si="3"/>
        <v>107.64219868293716</v>
      </c>
    </row>
    <row r="14" spans="1:10" ht="47.25" x14ac:dyDescent="0.25">
      <c r="A14" s="17" t="s">
        <v>5</v>
      </c>
      <c r="B14" s="3">
        <f>SUM(B15:B16)</f>
        <v>19291834.800000001</v>
      </c>
      <c r="C14" s="3">
        <f>SUM(C15:C16)</f>
        <v>22397512</v>
      </c>
      <c r="D14" s="3">
        <f t="shared" si="0"/>
        <v>116.09840241841589</v>
      </c>
      <c r="E14" s="3">
        <f>SUM(E15:E16)</f>
        <v>22382091.800000001</v>
      </c>
      <c r="F14" s="3">
        <f t="shared" si="1"/>
        <v>99.931152174402229</v>
      </c>
      <c r="G14" s="3">
        <f>SUM(G15:G16)</f>
        <v>23544774.899999999</v>
      </c>
      <c r="H14" s="3">
        <f t="shared" si="2"/>
        <v>105.19470257913963</v>
      </c>
      <c r="I14" s="3">
        <f>SUM(I15:I16)</f>
        <v>23745927.899999999</v>
      </c>
      <c r="J14" s="3">
        <f t="shared" si="3"/>
        <v>100.85434242142617</v>
      </c>
    </row>
    <row r="15" spans="1:10" ht="47.25" x14ac:dyDescent="0.25">
      <c r="A15" s="17" t="s">
        <v>6</v>
      </c>
      <c r="B15" s="3">
        <v>19197283.5</v>
      </c>
      <c r="C15" s="3">
        <v>22232086</v>
      </c>
      <c r="D15" s="3">
        <f t="shared" si="0"/>
        <v>115.80849967652975</v>
      </c>
      <c r="E15" s="3">
        <v>21986563.800000001</v>
      </c>
      <c r="F15" s="3">
        <f t="shared" si="1"/>
        <v>98.895640292143526</v>
      </c>
      <c r="G15" s="3">
        <v>23007056.899999999</v>
      </c>
      <c r="H15" s="3">
        <f t="shared" si="2"/>
        <v>104.64143969600197</v>
      </c>
      <c r="I15" s="3">
        <v>23054341.899999999</v>
      </c>
      <c r="J15" s="3">
        <f t="shared" si="3"/>
        <v>100.20552389732214</v>
      </c>
    </row>
    <row r="16" spans="1:10" x14ac:dyDescent="0.25">
      <c r="A16" s="17" t="s">
        <v>52</v>
      </c>
      <c r="B16" s="3">
        <v>94551.3</v>
      </c>
      <c r="C16" s="3">
        <v>165426</v>
      </c>
      <c r="D16" s="3">
        <f t="shared" si="0"/>
        <v>174.95899051625943</v>
      </c>
      <c r="E16" s="3">
        <v>395528</v>
      </c>
      <c r="F16" s="3">
        <f t="shared" si="1"/>
        <v>239.096635353572</v>
      </c>
      <c r="G16" s="3">
        <v>537718</v>
      </c>
      <c r="H16" s="3">
        <f t="shared" si="2"/>
        <v>135.94941445359115</v>
      </c>
      <c r="I16" s="3">
        <v>691586</v>
      </c>
      <c r="J16" s="3">
        <f t="shared" si="3"/>
        <v>128.61499893996481</v>
      </c>
    </row>
    <row r="17" spans="1:10" x14ac:dyDescent="0.25">
      <c r="A17" s="17" t="s">
        <v>7</v>
      </c>
      <c r="B17" s="3">
        <f>B18+B20+B21+B22+B23+B19</f>
        <v>19359816.200000003</v>
      </c>
      <c r="C17" s="3">
        <f t="shared" ref="C17:I17" si="5">C18+C20+C21+C22+C23+C19</f>
        <v>20100532</v>
      </c>
      <c r="D17" s="3">
        <f t="shared" si="0"/>
        <v>103.8260476873742</v>
      </c>
      <c r="E17" s="3">
        <f t="shared" si="5"/>
        <v>20485009</v>
      </c>
      <c r="F17" s="3">
        <f t="shared" si="1"/>
        <v>101.91277026896601</v>
      </c>
      <c r="G17" s="3">
        <f t="shared" si="5"/>
        <v>21183373</v>
      </c>
      <c r="H17" s="3">
        <f t="shared" si="2"/>
        <v>103.40914665939371</v>
      </c>
      <c r="I17" s="3">
        <f t="shared" si="5"/>
        <v>21912957</v>
      </c>
      <c r="J17" s="3">
        <f t="shared" si="3"/>
        <v>103.44413517148567</v>
      </c>
    </row>
    <row r="18" spans="1:10" ht="31.5" x14ac:dyDescent="0.25">
      <c r="A18" s="17" t="s">
        <v>8</v>
      </c>
      <c r="B18" s="3">
        <v>17462886.100000001</v>
      </c>
      <c r="C18" s="3">
        <v>17501816</v>
      </c>
      <c r="D18" s="3">
        <f t="shared" si="0"/>
        <v>100.22292935873868</v>
      </c>
      <c r="E18" s="3">
        <v>17638028</v>
      </c>
      <c r="F18" s="3">
        <f t="shared" si="1"/>
        <v>100.77827352315897</v>
      </c>
      <c r="G18" s="3">
        <v>18020882</v>
      </c>
      <c r="H18" s="3">
        <f t="shared" si="2"/>
        <v>102.17061680591503</v>
      </c>
      <c r="I18" s="3">
        <v>18440196</v>
      </c>
      <c r="J18" s="3">
        <f t="shared" si="3"/>
        <v>102.32682284918131</v>
      </c>
    </row>
    <row r="19" spans="1:10" ht="31.5" x14ac:dyDescent="0.25">
      <c r="A19" s="17" t="s">
        <v>9</v>
      </c>
      <c r="B19" s="3">
        <v>1012.7</v>
      </c>
      <c r="C19" s="3">
        <v>0</v>
      </c>
      <c r="D19" s="3">
        <f t="shared" si="0"/>
        <v>0</v>
      </c>
      <c r="E19" s="3">
        <v>0</v>
      </c>
      <c r="F19" s="3"/>
      <c r="G19" s="3">
        <v>0</v>
      </c>
      <c r="H19" s="3"/>
      <c r="I19" s="3">
        <v>0</v>
      </c>
      <c r="J19" s="3"/>
    </row>
    <row r="20" spans="1:10" x14ac:dyDescent="0.25">
      <c r="A20" s="17" t="s">
        <v>10</v>
      </c>
      <c r="B20" s="3">
        <v>49764.7</v>
      </c>
      <c r="C20" s="3">
        <v>54229</v>
      </c>
      <c r="D20" s="3">
        <f t="shared" si="0"/>
        <v>108.97081666321711</v>
      </c>
      <c r="E20" s="3">
        <v>57564</v>
      </c>
      <c r="F20" s="3">
        <f t="shared" si="1"/>
        <v>106.14984602334545</v>
      </c>
      <c r="G20" s="3">
        <v>64156</v>
      </c>
      <c r="H20" s="3">
        <f t="shared" si="2"/>
        <v>111.45160169550414</v>
      </c>
      <c r="I20" s="3">
        <v>69930</v>
      </c>
      <c r="J20" s="3">
        <f t="shared" si="3"/>
        <v>108.99993765197331</v>
      </c>
    </row>
    <row r="21" spans="1:10" ht="31.5" x14ac:dyDescent="0.25">
      <c r="A21" s="17" t="s">
        <v>11</v>
      </c>
      <c r="B21" s="3">
        <v>792006</v>
      </c>
      <c r="C21" s="3">
        <v>343198</v>
      </c>
      <c r="D21" s="3">
        <f t="shared" si="0"/>
        <v>43.332752529652552</v>
      </c>
      <c r="E21" s="3">
        <v>368738</v>
      </c>
      <c r="F21" s="3">
        <f t="shared" si="1"/>
        <v>107.44176830867313</v>
      </c>
      <c r="G21" s="3">
        <v>409837</v>
      </c>
      <c r="H21" s="3">
        <f t="shared" si="2"/>
        <v>111.14585423796841</v>
      </c>
      <c r="I21" s="3">
        <v>443491</v>
      </c>
      <c r="J21" s="3">
        <f t="shared" si="3"/>
        <v>108.21155727764942</v>
      </c>
    </row>
    <row r="22" spans="1:10" x14ac:dyDescent="0.25">
      <c r="A22" s="17" t="s">
        <v>12</v>
      </c>
      <c r="B22" s="3">
        <v>1039754.6</v>
      </c>
      <c r="C22" s="3">
        <v>1086497</v>
      </c>
      <c r="D22" s="3">
        <f t="shared" si="0"/>
        <v>104.49552230882171</v>
      </c>
      <c r="E22" s="3">
        <v>1181668</v>
      </c>
      <c r="F22" s="3">
        <f t="shared" si="1"/>
        <v>108.75943513879929</v>
      </c>
      <c r="G22" s="3">
        <v>1348102</v>
      </c>
      <c r="H22" s="3">
        <f t="shared" si="2"/>
        <v>114.08466675919125</v>
      </c>
      <c r="I22" s="3">
        <v>1504845</v>
      </c>
      <c r="J22" s="3">
        <f t="shared" si="3"/>
        <v>111.62693920786408</v>
      </c>
    </row>
    <row r="23" spans="1:10" ht="63" x14ac:dyDescent="0.25">
      <c r="A23" s="17" t="s">
        <v>51</v>
      </c>
      <c r="B23" s="3">
        <v>14392.1</v>
      </c>
      <c r="C23" s="3">
        <v>1114792</v>
      </c>
      <c r="D23" s="3">
        <f t="shared" si="0"/>
        <v>7745.8605762883808</v>
      </c>
      <c r="E23" s="3">
        <v>1239011</v>
      </c>
      <c r="F23" s="3">
        <f t="shared" si="1"/>
        <v>111.14279614493108</v>
      </c>
      <c r="G23" s="3">
        <v>1340396</v>
      </c>
      <c r="H23" s="3">
        <f t="shared" si="2"/>
        <v>108.18273606933271</v>
      </c>
      <c r="I23" s="3">
        <v>1454495</v>
      </c>
      <c r="J23" s="3">
        <f t="shared" si="3"/>
        <v>108.51233516065402</v>
      </c>
    </row>
    <row r="24" spans="1:10" x14ac:dyDescent="0.25">
      <c r="A24" s="17" t="s">
        <v>13</v>
      </c>
      <c r="B24" s="3">
        <f>B25+B26+B27+B28</f>
        <v>43975931.800000004</v>
      </c>
      <c r="C24" s="3">
        <f t="shared" ref="C24:I24" si="6">C25+C26+C27+C28</f>
        <v>46729291</v>
      </c>
      <c r="D24" s="3">
        <f t="shared" si="0"/>
        <v>106.26105937339115</v>
      </c>
      <c r="E24" s="3">
        <f t="shared" si="6"/>
        <v>45524862</v>
      </c>
      <c r="F24" s="3">
        <f t="shared" si="1"/>
        <v>97.422539537353558</v>
      </c>
      <c r="G24" s="3">
        <f t="shared" si="6"/>
        <v>46522403</v>
      </c>
      <c r="H24" s="3">
        <f t="shared" si="2"/>
        <v>102.19120049172253</v>
      </c>
      <c r="I24" s="3">
        <f t="shared" si="6"/>
        <v>47768279</v>
      </c>
      <c r="J24" s="3">
        <f t="shared" si="3"/>
        <v>102.67801299945749</v>
      </c>
    </row>
    <row r="25" spans="1:10" x14ac:dyDescent="0.25">
      <c r="A25" s="17" t="s">
        <v>14</v>
      </c>
      <c r="B25" s="3">
        <v>1582230.1</v>
      </c>
      <c r="C25" s="3">
        <v>1697927</v>
      </c>
      <c r="D25" s="3">
        <f t="shared" si="0"/>
        <v>107.31226766574595</v>
      </c>
      <c r="E25" s="3">
        <v>1752453</v>
      </c>
      <c r="F25" s="3">
        <f t="shared" si="1"/>
        <v>103.21132769547808</v>
      </c>
      <c r="G25" s="3">
        <v>1837005</v>
      </c>
      <c r="H25" s="3">
        <f t="shared" si="2"/>
        <v>104.82477989423968</v>
      </c>
      <c r="I25" s="3">
        <v>1914710</v>
      </c>
      <c r="J25" s="3">
        <f t="shared" si="3"/>
        <v>104.22998304305105</v>
      </c>
    </row>
    <row r="26" spans="1:10" x14ac:dyDescent="0.25">
      <c r="A26" s="17" t="s">
        <v>15</v>
      </c>
      <c r="B26" s="3">
        <v>31881527.100000001</v>
      </c>
      <c r="C26" s="3">
        <v>34081772</v>
      </c>
      <c r="D26" s="3">
        <f t="shared" si="0"/>
        <v>106.90131590340289</v>
      </c>
      <c r="E26" s="3">
        <v>32581771</v>
      </c>
      <c r="F26" s="3">
        <f t="shared" si="1"/>
        <v>95.598817455852938</v>
      </c>
      <c r="G26" s="3">
        <v>33244684</v>
      </c>
      <c r="H26" s="3">
        <f t="shared" si="2"/>
        <v>102.03461315838234</v>
      </c>
      <c r="I26" s="3">
        <v>34153387</v>
      </c>
      <c r="J26" s="3">
        <f t="shared" si="3"/>
        <v>102.7333783650944</v>
      </c>
    </row>
    <row r="27" spans="1:10" x14ac:dyDescent="0.25">
      <c r="A27" s="17" t="s">
        <v>16</v>
      </c>
      <c r="B27" s="3">
        <v>3771420.4</v>
      </c>
      <c r="C27" s="3">
        <v>3961787</v>
      </c>
      <c r="D27" s="3">
        <f t="shared" si="0"/>
        <v>105.04761017891298</v>
      </c>
      <c r="E27" s="3">
        <v>4089144</v>
      </c>
      <c r="F27" s="3">
        <f t="shared" si="1"/>
        <v>103.21463521385678</v>
      </c>
      <c r="G27" s="3">
        <v>4220759</v>
      </c>
      <c r="H27" s="3">
        <f t="shared" si="2"/>
        <v>103.21864429327997</v>
      </c>
      <c r="I27" s="3">
        <v>4356776</v>
      </c>
      <c r="J27" s="3">
        <f t="shared" si="3"/>
        <v>103.22257205398367</v>
      </c>
    </row>
    <row r="28" spans="1:10" x14ac:dyDescent="0.25">
      <c r="A28" s="17" t="s">
        <v>17</v>
      </c>
      <c r="B28" s="3">
        <v>6740754.2000000002</v>
      </c>
      <c r="C28" s="3">
        <v>6987805</v>
      </c>
      <c r="D28" s="3">
        <f t="shared" si="0"/>
        <v>103.66503202267781</v>
      </c>
      <c r="E28" s="3">
        <v>7101494</v>
      </c>
      <c r="F28" s="3">
        <f t="shared" si="1"/>
        <v>101.62696297335143</v>
      </c>
      <c r="G28" s="3">
        <v>7219955</v>
      </c>
      <c r="H28" s="3">
        <f t="shared" si="2"/>
        <v>101.66811378000178</v>
      </c>
      <c r="I28" s="3">
        <v>7343406</v>
      </c>
      <c r="J28" s="3">
        <f t="shared" si="3"/>
        <v>101.70985830244095</v>
      </c>
    </row>
    <row r="29" spans="1:10" ht="47.25" x14ac:dyDescent="0.25">
      <c r="A29" s="17" t="s">
        <v>18</v>
      </c>
      <c r="B29" s="3">
        <f>B30+B31</f>
        <v>1019915</v>
      </c>
      <c r="C29" s="3">
        <f t="shared" ref="C29:I29" si="7">C30+C31</f>
        <v>1005160</v>
      </c>
      <c r="D29" s="3">
        <f t="shared" si="0"/>
        <v>98.553310815116944</v>
      </c>
      <c r="E29" s="3">
        <f t="shared" si="7"/>
        <v>1036282</v>
      </c>
      <c r="F29" s="3">
        <f t="shared" si="1"/>
        <v>103.09622348680807</v>
      </c>
      <c r="G29" s="3">
        <f t="shared" si="7"/>
        <v>1063719</v>
      </c>
      <c r="H29" s="3">
        <f t="shared" si="2"/>
        <v>102.6476383841464</v>
      </c>
      <c r="I29" s="3">
        <f t="shared" si="7"/>
        <v>1108938</v>
      </c>
      <c r="J29" s="3">
        <f t="shared" si="3"/>
        <v>104.25102870212903</v>
      </c>
    </row>
    <row r="30" spans="1:10" x14ac:dyDescent="0.25">
      <c r="A30" s="17" t="s">
        <v>19</v>
      </c>
      <c r="B30" s="3">
        <v>1017608.2</v>
      </c>
      <c r="C30" s="3">
        <v>1003256</v>
      </c>
      <c r="D30" s="3">
        <f t="shared" si="0"/>
        <v>98.589614352557305</v>
      </c>
      <c r="E30" s="3">
        <v>1034243</v>
      </c>
      <c r="F30" s="3">
        <f t="shared" si="1"/>
        <v>103.08864337716395</v>
      </c>
      <c r="G30" s="3">
        <v>1061651</v>
      </c>
      <c r="H30" s="3">
        <f t="shared" si="2"/>
        <v>102.65005419422708</v>
      </c>
      <c r="I30" s="3">
        <v>1106846</v>
      </c>
      <c r="J30" s="3">
        <f t="shared" si="3"/>
        <v>104.25704869114239</v>
      </c>
    </row>
    <row r="31" spans="1:10" ht="47.25" x14ac:dyDescent="0.25">
      <c r="A31" s="17" t="s">
        <v>20</v>
      </c>
      <c r="B31" s="3">
        <v>2306.8000000000002</v>
      </c>
      <c r="C31" s="3">
        <v>1904</v>
      </c>
      <c r="D31" s="3">
        <f t="shared" si="0"/>
        <v>82.538581584879481</v>
      </c>
      <c r="E31" s="3">
        <v>2039</v>
      </c>
      <c r="F31" s="3">
        <f t="shared" si="1"/>
        <v>107.09033613445378</v>
      </c>
      <c r="G31" s="3">
        <v>2068</v>
      </c>
      <c r="H31" s="3">
        <f t="shared" si="2"/>
        <v>101.42226581657677</v>
      </c>
      <c r="I31" s="3">
        <v>2092</v>
      </c>
      <c r="J31" s="3">
        <f t="shared" si="3"/>
        <v>101.16054158607351</v>
      </c>
    </row>
    <row r="32" spans="1:10" x14ac:dyDescent="0.25">
      <c r="A32" s="17" t="s">
        <v>21</v>
      </c>
      <c r="B32" s="3">
        <v>1641767.8</v>
      </c>
      <c r="C32" s="3">
        <v>1375841.1</v>
      </c>
      <c r="D32" s="3">
        <f t="shared" si="0"/>
        <v>83.80241712622211</v>
      </c>
      <c r="E32" s="3">
        <v>1495000</v>
      </c>
      <c r="F32" s="3">
        <f t="shared" si="1"/>
        <v>108.66080392568588</v>
      </c>
      <c r="G32" s="3">
        <v>1547614.4</v>
      </c>
      <c r="H32" s="3">
        <f t="shared" si="2"/>
        <v>103.51935785953177</v>
      </c>
      <c r="I32" s="3">
        <v>1591316.7</v>
      </c>
      <c r="J32" s="3">
        <f t="shared" si="3"/>
        <v>102.8238494033139</v>
      </c>
    </row>
    <row r="33" spans="1:10" ht="47.25" x14ac:dyDescent="0.25">
      <c r="A33" s="17" t="s">
        <v>22</v>
      </c>
      <c r="B33" s="3">
        <v>108615.2</v>
      </c>
      <c r="C33" s="3">
        <v>9594</v>
      </c>
      <c r="D33" s="3">
        <f t="shared" si="0"/>
        <v>8.8330178464892573</v>
      </c>
      <c r="E33" s="3">
        <v>0</v>
      </c>
      <c r="F33" s="3">
        <f t="shared" si="1"/>
        <v>0</v>
      </c>
      <c r="G33" s="3">
        <v>0</v>
      </c>
      <c r="H33" s="3"/>
      <c r="I33" s="3">
        <v>0</v>
      </c>
      <c r="J33" s="3"/>
    </row>
    <row r="34" spans="1:10" ht="25.5" customHeight="1" x14ac:dyDescent="0.25">
      <c r="A34" s="16" t="s">
        <v>23</v>
      </c>
      <c r="B34" s="10">
        <f>B35+B39+B43+B46+B50+B51+B54</f>
        <v>32780177.599999994</v>
      </c>
      <c r="C34" s="10">
        <f>C35+C39+C43+C46+C50+C51+C54</f>
        <v>22557594.899999999</v>
      </c>
      <c r="D34" s="10">
        <f t="shared" si="0"/>
        <v>68.814742785286199</v>
      </c>
      <c r="E34" s="10">
        <f>E35+E39+E43+E46+E50+E51+E54</f>
        <v>15433382.200000001</v>
      </c>
      <c r="F34" s="10">
        <f t="shared" si="1"/>
        <v>68.417676035134406</v>
      </c>
      <c r="G34" s="10">
        <f>G35+G39+G43+G46+G50+G51+G54</f>
        <v>14859951.200000001</v>
      </c>
      <c r="H34" s="10">
        <f t="shared" si="2"/>
        <v>96.28447612733909</v>
      </c>
      <c r="I34" s="10">
        <f>I35+I39+I43+I46+I50+I51+I54</f>
        <v>15186929.800000003</v>
      </c>
      <c r="J34" s="10">
        <f t="shared" si="3"/>
        <v>102.20040157332416</v>
      </c>
    </row>
    <row r="35" spans="1:10" ht="63" x14ac:dyDescent="0.25">
      <c r="A35" s="21" t="s">
        <v>24</v>
      </c>
      <c r="B35" s="18">
        <v>21810805.599999998</v>
      </c>
      <c r="C35" s="18">
        <v>12724105.399999999</v>
      </c>
      <c r="D35" s="18">
        <f t="shared" si="0"/>
        <v>58.338539315576675</v>
      </c>
      <c r="E35" s="18">
        <v>8089543.7999999998</v>
      </c>
      <c r="F35" s="18">
        <f t="shared" si="1"/>
        <v>63.57652303005915</v>
      </c>
      <c r="G35" s="18">
        <v>7422128</v>
      </c>
      <c r="H35" s="18">
        <f t="shared" si="2"/>
        <v>91.749648478323337</v>
      </c>
      <c r="I35" s="18">
        <v>7497873.5</v>
      </c>
      <c r="J35" s="18">
        <f t="shared" si="3"/>
        <v>101.02053615890215</v>
      </c>
    </row>
    <row r="36" spans="1:10" x14ac:dyDescent="0.25">
      <c r="A36" s="21" t="s">
        <v>58</v>
      </c>
      <c r="B36" s="18"/>
      <c r="C36" s="18"/>
      <c r="D36" s="18"/>
      <c r="E36" s="18"/>
      <c r="F36" s="18"/>
      <c r="G36" s="18"/>
      <c r="H36" s="18"/>
      <c r="I36" s="18"/>
      <c r="J36" s="18"/>
    </row>
    <row r="37" spans="1:10" x14ac:dyDescent="0.25">
      <c r="A37" s="21" t="s">
        <v>25</v>
      </c>
      <c r="B37" s="18">
        <v>17260014.399999999</v>
      </c>
      <c r="C37" s="18">
        <v>8133058</v>
      </c>
      <c r="D37" s="18">
        <f t="shared" si="0"/>
        <v>47.120806573602863</v>
      </c>
      <c r="E37" s="18">
        <v>3484068.8</v>
      </c>
      <c r="F37" s="18">
        <f t="shared" si="1"/>
        <v>42.838361659292232</v>
      </c>
      <c r="G37" s="18">
        <v>2803742</v>
      </c>
      <c r="H37" s="18">
        <f t="shared" si="2"/>
        <v>80.473209943500549</v>
      </c>
      <c r="I37" s="18">
        <v>2551103.4</v>
      </c>
      <c r="J37" s="18">
        <f t="shared" si="3"/>
        <v>90.989235100804564</v>
      </c>
    </row>
    <row r="38" spans="1:10" ht="141.75" x14ac:dyDescent="0.25">
      <c r="A38" s="22" t="s">
        <v>43</v>
      </c>
      <c r="B38" s="18">
        <v>4039199.5000000005</v>
      </c>
      <c r="C38" s="18">
        <v>4061200</v>
      </c>
      <c r="D38" s="18">
        <f t="shared" si="0"/>
        <v>100.54467475548061</v>
      </c>
      <c r="E38" s="18">
        <v>4090900</v>
      </c>
      <c r="F38" s="18">
        <f t="shared" si="1"/>
        <v>100.73131094257855</v>
      </c>
      <c r="G38" s="18">
        <v>4108100</v>
      </c>
      <c r="H38" s="18">
        <f t="shared" si="2"/>
        <v>100.42044537876751</v>
      </c>
      <c r="I38" s="18">
        <v>4425687.0999999996</v>
      </c>
      <c r="J38" s="18">
        <f t="shared" si="3"/>
        <v>107.7307538764879</v>
      </c>
    </row>
    <row r="39" spans="1:10" ht="31.5" x14ac:dyDescent="0.25">
      <c r="A39" s="21" t="s">
        <v>26</v>
      </c>
      <c r="B39" s="18">
        <f>B40+B41+B42</f>
        <v>804459.1</v>
      </c>
      <c r="C39" s="18">
        <f t="shared" ref="C39:I39" si="8">C40+C41+C42</f>
        <v>710467.7</v>
      </c>
      <c r="D39" s="18">
        <f t="shared" si="0"/>
        <v>88.316199046042243</v>
      </c>
      <c r="E39" s="18">
        <f t="shared" si="8"/>
        <v>695900.6</v>
      </c>
      <c r="F39" s="18">
        <f t="shared" si="1"/>
        <v>97.949646408978197</v>
      </c>
      <c r="G39" s="18">
        <f t="shared" si="8"/>
        <v>721668</v>
      </c>
      <c r="H39" s="18">
        <f t="shared" si="2"/>
        <v>103.70274145474225</v>
      </c>
      <c r="I39" s="18">
        <f t="shared" si="8"/>
        <v>721698</v>
      </c>
      <c r="J39" s="18">
        <f t="shared" si="3"/>
        <v>100.00415703619947</v>
      </c>
    </row>
    <row r="40" spans="1:10" ht="31.5" x14ac:dyDescent="0.25">
      <c r="A40" s="21" t="s">
        <v>27</v>
      </c>
      <c r="B40" s="18">
        <v>373514.5</v>
      </c>
      <c r="C40" s="18">
        <v>387439.5</v>
      </c>
      <c r="D40" s="18">
        <f t="shared" si="0"/>
        <v>103.72810158641765</v>
      </c>
      <c r="E40" s="18">
        <v>347661.8</v>
      </c>
      <c r="F40" s="18">
        <f t="shared" si="1"/>
        <v>89.733184148750965</v>
      </c>
      <c r="G40" s="18">
        <v>347631.8</v>
      </c>
      <c r="H40" s="18">
        <f t="shared" si="2"/>
        <v>99.991370924271806</v>
      </c>
      <c r="I40" s="18">
        <v>347661.8</v>
      </c>
      <c r="J40" s="18">
        <f t="shared" si="3"/>
        <v>100.00862982040192</v>
      </c>
    </row>
    <row r="41" spans="1:10" x14ac:dyDescent="0.25">
      <c r="A41" s="21" t="s">
        <v>28</v>
      </c>
      <c r="B41" s="18">
        <v>132323.29999999999</v>
      </c>
      <c r="C41" s="18">
        <v>14616.1</v>
      </c>
      <c r="D41" s="18">
        <f t="shared" si="0"/>
        <v>11.04574931247936</v>
      </c>
      <c r="E41" s="18">
        <v>13568.3</v>
      </c>
      <c r="F41" s="18">
        <f t="shared" si="1"/>
        <v>92.831192999500544</v>
      </c>
      <c r="G41" s="18">
        <v>13568.3</v>
      </c>
      <c r="H41" s="18">
        <f t="shared" si="2"/>
        <v>100</v>
      </c>
      <c r="I41" s="18">
        <v>13568.3</v>
      </c>
      <c r="J41" s="18">
        <f t="shared" si="3"/>
        <v>100</v>
      </c>
    </row>
    <row r="42" spans="1:10" x14ac:dyDescent="0.25">
      <c r="A42" s="21" t="s">
        <v>29</v>
      </c>
      <c r="B42" s="18">
        <v>298621.3</v>
      </c>
      <c r="C42" s="18">
        <v>308412.09999999998</v>
      </c>
      <c r="D42" s="18">
        <f t="shared" si="0"/>
        <v>103.27866766369311</v>
      </c>
      <c r="E42" s="18">
        <v>334670.5</v>
      </c>
      <c r="F42" s="18">
        <f t="shared" si="1"/>
        <v>108.51406283994696</v>
      </c>
      <c r="G42" s="18">
        <v>360467.9</v>
      </c>
      <c r="H42" s="18">
        <f t="shared" si="2"/>
        <v>107.70829816192344</v>
      </c>
      <c r="I42" s="18">
        <v>360467.9</v>
      </c>
      <c r="J42" s="18">
        <f t="shared" si="3"/>
        <v>100</v>
      </c>
    </row>
    <row r="43" spans="1:10" ht="47.25" x14ac:dyDescent="0.25">
      <c r="A43" s="21" t="s">
        <v>30</v>
      </c>
      <c r="B43" s="18">
        <v>1676272.4</v>
      </c>
      <c r="C43" s="18">
        <v>1710928.6</v>
      </c>
      <c r="D43" s="18">
        <f t="shared" si="0"/>
        <v>102.06745633943505</v>
      </c>
      <c r="E43" s="18">
        <v>553475.6</v>
      </c>
      <c r="F43" s="18">
        <f t="shared" si="1"/>
        <v>32.349427088891957</v>
      </c>
      <c r="G43" s="18">
        <v>558491.10000000009</v>
      </c>
      <c r="H43" s="18">
        <f t="shared" si="2"/>
        <v>100.90618267544227</v>
      </c>
      <c r="I43" s="18">
        <v>573583.1</v>
      </c>
      <c r="J43" s="18">
        <f t="shared" si="3"/>
        <v>102.70228120018383</v>
      </c>
    </row>
    <row r="44" spans="1:10" x14ac:dyDescent="0.25">
      <c r="A44" s="21" t="s">
        <v>31</v>
      </c>
      <c r="B44" s="18">
        <v>565039.69999999995</v>
      </c>
      <c r="C44" s="18">
        <v>528372.1</v>
      </c>
      <c r="D44" s="18">
        <f t="shared" si="0"/>
        <v>93.510615271811886</v>
      </c>
      <c r="E44" s="18">
        <v>538168.4</v>
      </c>
      <c r="F44" s="18">
        <f t="shared" si="1"/>
        <v>101.85405323256091</v>
      </c>
      <c r="G44" s="18">
        <v>540268.80000000005</v>
      </c>
      <c r="H44" s="18">
        <f t="shared" si="2"/>
        <v>100.39028675782524</v>
      </c>
      <c r="I44" s="18">
        <v>555368.4</v>
      </c>
      <c r="J44" s="18">
        <f t="shared" si="3"/>
        <v>102.79483101744908</v>
      </c>
    </row>
    <row r="45" spans="1:10" x14ac:dyDescent="0.25">
      <c r="A45" s="21" t="s">
        <v>32</v>
      </c>
      <c r="B45" s="18">
        <v>1111232.7</v>
      </c>
      <c r="C45" s="18">
        <v>1182556.5</v>
      </c>
      <c r="D45" s="18">
        <f t="shared" si="0"/>
        <v>106.41843963015127</v>
      </c>
      <c r="E45" s="18">
        <v>15307.2</v>
      </c>
      <c r="F45" s="18">
        <f t="shared" si="1"/>
        <v>1.2944159539100246</v>
      </c>
      <c r="G45" s="18">
        <v>18222.3</v>
      </c>
      <c r="H45" s="18">
        <f t="shared" si="2"/>
        <v>119.043979303857</v>
      </c>
      <c r="I45" s="18">
        <v>18214.7</v>
      </c>
      <c r="J45" s="18">
        <f t="shared" si="3"/>
        <v>99.958292860945107</v>
      </c>
    </row>
    <row r="46" spans="1:10" ht="47.25" x14ac:dyDescent="0.25">
      <c r="A46" s="21" t="s">
        <v>33</v>
      </c>
      <c r="B46" s="18">
        <v>2595568.9</v>
      </c>
      <c r="C46" s="18">
        <v>2372190.4</v>
      </c>
      <c r="D46" s="18">
        <f t="shared" si="0"/>
        <v>91.393852037601462</v>
      </c>
      <c r="E46" s="18">
        <v>1203848.3999999999</v>
      </c>
      <c r="F46" s="18">
        <f t="shared" si="1"/>
        <v>50.748388493604899</v>
      </c>
      <c r="G46" s="18">
        <v>1160631.3999999999</v>
      </c>
      <c r="H46" s="18">
        <f t="shared" si="2"/>
        <v>96.410096154964364</v>
      </c>
      <c r="I46" s="18">
        <v>1354540.2000000002</v>
      </c>
      <c r="J46" s="18">
        <f t="shared" si="3"/>
        <v>116.70718197008976</v>
      </c>
    </row>
    <row r="47" spans="1:10" x14ac:dyDescent="0.25">
      <c r="A47" s="21" t="s">
        <v>58</v>
      </c>
      <c r="B47" s="18"/>
      <c r="C47" s="18"/>
      <c r="D47" s="18"/>
      <c r="E47" s="18"/>
      <c r="F47" s="18"/>
      <c r="G47" s="18"/>
      <c r="H47" s="18"/>
      <c r="I47" s="18"/>
      <c r="J47" s="18"/>
    </row>
    <row r="48" spans="1:10" ht="126" x14ac:dyDescent="0.25">
      <c r="A48" s="21" t="s">
        <v>44</v>
      </c>
      <c r="B48" s="18">
        <v>677723.1</v>
      </c>
      <c r="C48" s="18">
        <v>542018.19999999995</v>
      </c>
      <c r="D48" s="18">
        <f t="shared" si="0"/>
        <v>79.976350223269648</v>
      </c>
      <c r="E48" s="18">
        <v>285414.40000000002</v>
      </c>
      <c r="F48" s="18">
        <f t="shared" si="1"/>
        <v>52.657715183733686</v>
      </c>
      <c r="G48" s="18">
        <v>305414.40000000002</v>
      </c>
      <c r="H48" s="18">
        <f t="shared" si="2"/>
        <v>107.00735491972375</v>
      </c>
      <c r="I48" s="18">
        <v>325414.40000000002</v>
      </c>
      <c r="J48" s="18">
        <f t="shared" si="3"/>
        <v>106.54847970495169</v>
      </c>
    </row>
    <row r="49" spans="1:12" ht="47.25" x14ac:dyDescent="0.25">
      <c r="A49" s="21" t="s">
        <v>34</v>
      </c>
      <c r="B49" s="18">
        <v>1416542.3</v>
      </c>
      <c r="C49" s="18">
        <v>1521172.2</v>
      </c>
      <c r="D49" s="18">
        <f t="shared" si="0"/>
        <v>107.38628842922657</v>
      </c>
      <c r="E49" s="18">
        <v>838434</v>
      </c>
      <c r="F49" s="18">
        <f t="shared" si="1"/>
        <v>55.117625736257871</v>
      </c>
      <c r="G49" s="18">
        <v>855217</v>
      </c>
      <c r="H49" s="18">
        <f t="shared" si="2"/>
        <v>102.00170794600409</v>
      </c>
      <c r="I49" s="18">
        <v>919125.8</v>
      </c>
      <c r="J49" s="18">
        <f t="shared" si="3"/>
        <v>107.47281684063812</v>
      </c>
    </row>
    <row r="50" spans="1:12" ht="31.5" x14ac:dyDescent="0.25">
      <c r="A50" s="21" t="s">
        <v>35</v>
      </c>
      <c r="B50" s="18">
        <v>12757.9</v>
      </c>
      <c r="C50" s="18">
        <v>11915.1</v>
      </c>
      <c r="D50" s="18">
        <f t="shared" si="0"/>
        <v>93.393897114728915</v>
      </c>
      <c r="E50" s="18">
        <v>12575.400000000001</v>
      </c>
      <c r="F50" s="18">
        <f t="shared" si="1"/>
        <v>105.54170758113655</v>
      </c>
      <c r="G50" s="18">
        <v>12579.400000000001</v>
      </c>
      <c r="H50" s="18">
        <f t="shared" si="2"/>
        <v>100.03180813333969</v>
      </c>
      <c r="I50" s="18">
        <v>12584.400000000001</v>
      </c>
      <c r="J50" s="18">
        <f t="shared" si="3"/>
        <v>100.03974752372926</v>
      </c>
    </row>
    <row r="51" spans="1:12" ht="31.5" x14ac:dyDescent="0.25">
      <c r="A51" s="21" t="s">
        <v>36</v>
      </c>
      <c r="B51" s="18">
        <v>4542310.3</v>
      </c>
      <c r="C51" s="18">
        <v>3647931.5999999996</v>
      </c>
      <c r="D51" s="18">
        <f t="shared" si="0"/>
        <v>80.310048391013694</v>
      </c>
      <c r="E51" s="18">
        <v>3434086.0999999996</v>
      </c>
      <c r="F51" s="18">
        <f t="shared" si="1"/>
        <v>94.137897212765722</v>
      </c>
      <c r="G51" s="18">
        <v>3537699.5</v>
      </c>
      <c r="H51" s="18">
        <f t="shared" si="2"/>
        <v>103.01720449000975</v>
      </c>
      <c r="I51" s="18">
        <v>3530799.7</v>
      </c>
      <c r="J51" s="18">
        <f t="shared" si="3"/>
        <v>99.804963649399852</v>
      </c>
    </row>
    <row r="52" spans="1:12" x14ac:dyDescent="0.25">
      <c r="A52" s="21" t="s">
        <v>58</v>
      </c>
      <c r="B52" s="18"/>
      <c r="C52" s="18"/>
      <c r="D52" s="18"/>
      <c r="E52" s="18"/>
      <c r="F52" s="18"/>
      <c r="G52" s="18"/>
      <c r="H52" s="18"/>
      <c r="I52" s="18"/>
      <c r="J52" s="18"/>
    </row>
    <row r="53" spans="1:12" ht="78.75" x14ac:dyDescent="0.25">
      <c r="A53" s="21" t="s">
        <v>59</v>
      </c>
      <c r="B53" s="18">
        <v>2900737.4</v>
      </c>
      <c r="C53" s="18">
        <v>2142149.1</v>
      </c>
      <c r="D53" s="18">
        <f t="shared" si="0"/>
        <v>73.848432470998588</v>
      </c>
      <c r="E53" s="18">
        <v>1985000.7</v>
      </c>
      <c r="F53" s="18">
        <f t="shared" si="1"/>
        <v>92.663984033604379</v>
      </c>
      <c r="G53" s="18">
        <v>1988389.7</v>
      </c>
      <c r="H53" s="18">
        <f t="shared" si="2"/>
        <v>100.17073041838222</v>
      </c>
      <c r="I53" s="18">
        <v>1984950.7</v>
      </c>
      <c r="J53" s="18">
        <f t="shared" si="3"/>
        <v>99.827045975947271</v>
      </c>
    </row>
    <row r="54" spans="1:12" x14ac:dyDescent="0.25">
      <c r="A54" s="21" t="s">
        <v>37</v>
      </c>
      <c r="B54" s="18">
        <v>1338003.3999999999</v>
      </c>
      <c r="C54" s="18">
        <v>1380056.1</v>
      </c>
      <c r="D54" s="18">
        <f t="shared" si="0"/>
        <v>103.14294418085935</v>
      </c>
      <c r="E54" s="18">
        <v>1443952.3</v>
      </c>
      <c r="F54" s="18">
        <f t="shared" si="1"/>
        <v>104.62997120189534</v>
      </c>
      <c r="G54" s="18">
        <v>1446753.8</v>
      </c>
      <c r="H54" s="18">
        <f t="shared" si="2"/>
        <v>100.19401610427158</v>
      </c>
      <c r="I54" s="18">
        <v>1495850.9000000001</v>
      </c>
      <c r="J54" s="18">
        <f t="shared" si="3"/>
        <v>103.39360435756244</v>
      </c>
    </row>
    <row r="55" spans="1:12" s="4" customFormat="1" x14ac:dyDescent="0.25">
      <c r="A55" s="23" t="s">
        <v>41</v>
      </c>
      <c r="B55" s="24">
        <v>23961873.300000001</v>
      </c>
      <c r="C55" s="24">
        <v>20421400.000000004</v>
      </c>
      <c r="D55" s="24">
        <f t="shared" si="0"/>
        <v>85.224555460778618</v>
      </c>
      <c r="E55" s="24">
        <v>21162038.5</v>
      </c>
      <c r="F55" s="24">
        <f t="shared" si="1"/>
        <v>103.62677632287696</v>
      </c>
      <c r="G55" s="24">
        <v>17937585.300000001</v>
      </c>
      <c r="H55" s="24">
        <f t="shared" si="2"/>
        <v>84.763031217432101</v>
      </c>
      <c r="I55" s="24">
        <v>0</v>
      </c>
      <c r="J55" s="24">
        <f t="shared" si="3"/>
        <v>0</v>
      </c>
      <c r="K55" s="5"/>
      <c r="L55" s="5"/>
    </row>
    <row r="56" spans="1:12" s="4" customFormat="1" x14ac:dyDescent="0.25">
      <c r="A56" s="27" t="s">
        <v>58</v>
      </c>
      <c r="B56" s="24"/>
      <c r="C56" s="25"/>
      <c r="D56" s="25"/>
      <c r="E56" s="25"/>
      <c r="F56" s="25"/>
      <c r="G56" s="25"/>
      <c r="H56" s="25"/>
      <c r="I56" s="25"/>
      <c r="J56" s="25"/>
      <c r="K56" s="5"/>
      <c r="L56" s="5"/>
    </row>
    <row r="57" spans="1:12" ht="47.25" x14ac:dyDescent="0.25">
      <c r="A57" s="26" t="s">
        <v>45</v>
      </c>
      <c r="B57" s="18">
        <v>22479058.800000001</v>
      </c>
      <c r="C57" s="18">
        <v>19565282</v>
      </c>
      <c r="D57" s="18">
        <f t="shared" si="0"/>
        <v>87.037816725671803</v>
      </c>
      <c r="E57" s="18">
        <v>20609167.800000001</v>
      </c>
      <c r="F57" s="18">
        <f t="shared" si="1"/>
        <v>105.335398692439</v>
      </c>
      <c r="G57" s="18">
        <v>17937585.300000001</v>
      </c>
      <c r="H57" s="18">
        <f t="shared" si="2"/>
        <v>87.036921985758198</v>
      </c>
      <c r="I57" s="18">
        <v>0</v>
      </c>
      <c r="J57" s="18">
        <f t="shared" si="3"/>
        <v>0</v>
      </c>
    </row>
    <row r="58" spans="1:12" ht="31.5" x14ac:dyDescent="0.25">
      <c r="A58" s="26" t="s">
        <v>46</v>
      </c>
      <c r="B58" s="18">
        <v>225778.9</v>
      </c>
      <c r="C58" s="18">
        <v>192102.7</v>
      </c>
      <c r="D58" s="18">
        <f t="shared" si="0"/>
        <v>85.084434373628369</v>
      </c>
      <c r="E58" s="18">
        <v>0</v>
      </c>
      <c r="F58" s="18">
        <f t="shared" si="1"/>
        <v>0</v>
      </c>
      <c r="G58" s="18">
        <v>0</v>
      </c>
      <c r="H58" s="18"/>
      <c r="I58" s="18">
        <v>0</v>
      </c>
      <c r="J58" s="18"/>
    </row>
    <row r="59" spans="1:12" ht="47.25" x14ac:dyDescent="0.25">
      <c r="A59" s="26" t="s">
        <v>47</v>
      </c>
      <c r="B59" s="18">
        <v>15221502.4</v>
      </c>
      <c r="C59" s="18">
        <v>13023343.199999999</v>
      </c>
      <c r="D59" s="18">
        <f t="shared" si="0"/>
        <v>85.55885521523814</v>
      </c>
      <c r="E59" s="18">
        <v>13954822.199999999</v>
      </c>
      <c r="F59" s="18">
        <f t="shared" si="1"/>
        <v>107.15238004324419</v>
      </c>
      <c r="G59" s="18">
        <v>10870645.1</v>
      </c>
      <c r="H59" s="18">
        <f t="shared" si="2"/>
        <v>77.898843454988636</v>
      </c>
      <c r="I59" s="18">
        <v>0</v>
      </c>
      <c r="J59" s="18">
        <f t="shared" si="3"/>
        <v>0</v>
      </c>
    </row>
    <row r="60" spans="1:12" ht="31.5" x14ac:dyDescent="0.25">
      <c r="A60" s="26" t="s">
        <v>48</v>
      </c>
      <c r="B60" s="18">
        <v>3969803.4</v>
      </c>
      <c r="C60" s="18">
        <v>4089461.5</v>
      </c>
      <c r="D60" s="38">
        <f t="shared" si="0"/>
        <v>103.01420720230125</v>
      </c>
      <c r="E60" s="18">
        <v>4338082.3</v>
      </c>
      <c r="F60" s="18">
        <f t="shared" si="1"/>
        <v>106.07954861538616</v>
      </c>
      <c r="G60" s="18">
        <v>4725338</v>
      </c>
      <c r="H60" s="18">
        <f t="shared" si="2"/>
        <v>108.92688688732346</v>
      </c>
      <c r="I60" s="18">
        <v>0</v>
      </c>
      <c r="J60" s="18">
        <f t="shared" si="3"/>
        <v>0</v>
      </c>
    </row>
    <row r="61" spans="1:12" x14ac:dyDescent="0.25">
      <c r="A61" s="26" t="s">
        <v>49</v>
      </c>
      <c r="B61" s="18">
        <v>3061974.1</v>
      </c>
      <c r="C61" s="39">
        <v>2260374.6</v>
      </c>
      <c r="D61" s="18">
        <f t="shared" si="0"/>
        <v>73.820826897262123</v>
      </c>
      <c r="E61" s="40">
        <v>2316263.2999999998</v>
      </c>
      <c r="F61" s="18">
        <f t="shared" si="1"/>
        <v>102.47254149821006</v>
      </c>
      <c r="G61" s="18">
        <v>2341602.2000000002</v>
      </c>
      <c r="H61" s="18">
        <f t="shared" si="2"/>
        <v>101.0939559418828</v>
      </c>
      <c r="I61" s="18">
        <v>0</v>
      </c>
      <c r="J61" s="18">
        <f t="shared" si="3"/>
        <v>0</v>
      </c>
    </row>
    <row r="62" spans="1:12" ht="18.75" x14ac:dyDescent="0.25">
      <c r="D62" s="34"/>
    </row>
  </sheetData>
  <mergeCells count="6">
    <mergeCell ref="A6:A7"/>
    <mergeCell ref="B6:B7"/>
    <mergeCell ref="C6:C7"/>
    <mergeCell ref="D6:D7"/>
    <mergeCell ref="E6:J6"/>
    <mergeCell ref="A3:J3"/>
  </mergeCells>
  <pageMargins left="0.70866141732283472" right="0.70866141732283472" top="0.74803149606299213" bottom="0.74803149606299213" header="0.31496062992125984" footer="0.31496062992125984"/>
  <pageSetup paperSize="9" scale="60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КБ</vt:lpstr>
      <vt:lpstr>КБ!Заголовки_для_печати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Темразян Сабина Арменовна</cp:lastModifiedBy>
  <cp:lastPrinted>2024-10-01T06:48:55Z</cp:lastPrinted>
  <dcterms:created xsi:type="dcterms:W3CDTF">2022-06-08T14:51:14Z</dcterms:created>
  <dcterms:modified xsi:type="dcterms:W3CDTF">2026-08-28T09:22:09Z</dcterms:modified>
</cp:coreProperties>
</file>