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785" yWindow="1275" windowWidth="22890" windowHeight="12765"/>
  </bookViews>
  <sheets>
    <sheet name="Приложение 8" sheetId="3" r:id="rId1"/>
  </sheets>
  <definedNames>
    <definedName name="_xlnm._FilterDatabase" localSheetId="0" hidden="1">'Приложение 8'!$A$16:$K$62</definedName>
    <definedName name="_xlnm.Print_Titles" localSheetId="0">'Приложение 8'!$16:$16</definedName>
  </definedNames>
  <calcPr calcId="145621" fullPrecision="0"/>
</workbook>
</file>

<file path=xl/calcChain.xml><?xml version="1.0" encoding="utf-8"?>
<calcChain xmlns="http://schemas.openxmlformats.org/spreadsheetml/2006/main">
  <c r="C54" i="3" l="1"/>
  <c r="D54" i="3"/>
  <c r="E54" i="3"/>
  <c r="F54" i="3"/>
  <c r="G54" i="3"/>
  <c r="H54" i="3"/>
  <c r="I54" i="3"/>
  <c r="J54" i="3"/>
  <c r="B54" i="3"/>
  <c r="C52" i="3"/>
  <c r="D52" i="3"/>
  <c r="E52" i="3"/>
  <c r="F52" i="3"/>
  <c r="G52" i="3"/>
  <c r="H52" i="3"/>
  <c r="I52" i="3"/>
  <c r="J52" i="3"/>
  <c r="B52" i="3"/>
  <c r="C50" i="3"/>
  <c r="D50" i="3"/>
  <c r="E50" i="3"/>
  <c r="F50" i="3"/>
  <c r="G50" i="3"/>
  <c r="H50" i="3"/>
  <c r="I50" i="3"/>
  <c r="J50" i="3"/>
  <c r="B50" i="3"/>
  <c r="C48" i="3"/>
  <c r="D48" i="3"/>
  <c r="E48" i="3"/>
  <c r="F48" i="3"/>
  <c r="G48" i="3"/>
  <c r="H48" i="3"/>
  <c r="I48" i="3"/>
  <c r="J48" i="3"/>
  <c r="B48" i="3"/>
  <c r="C45" i="3"/>
  <c r="D45" i="3"/>
  <c r="E45" i="3"/>
  <c r="F45" i="3"/>
  <c r="G45" i="3"/>
  <c r="H45" i="3"/>
  <c r="I45" i="3"/>
  <c r="J45" i="3"/>
  <c r="B45" i="3"/>
  <c r="C43" i="3"/>
  <c r="D43" i="3"/>
  <c r="E43" i="3"/>
  <c r="F43" i="3"/>
  <c r="G43" i="3"/>
  <c r="H43" i="3"/>
  <c r="I43" i="3"/>
  <c r="J43" i="3"/>
  <c r="B43" i="3"/>
  <c r="C40" i="3"/>
  <c r="D40" i="3"/>
  <c r="E40" i="3"/>
  <c r="F40" i="3"/>
  <c r="G40" i="3"/>
  <c r="H40" i="3"/>
  <c r="I40" i="3"/>
  <c r="J40" i="3"/>
  <c r="B40" i="3"/>
  <c r="C37" i="3"/>
  <c r="D37" i="3"/>
  <c r="E37" i="3"/>
  <c r="F37" i="3"/>
  <c r="G37" i="3"/>
  <c r="H37" i="3"/>
  <c r="I37" i="3"/>
  <c r="B37" i="3"/>
  <c r="C30" i="3"/>
  <c r="D30" i="3"/>
  <c r="E30" i="3"/>
  <c r="F30" i="3"/>
  <c r="G30" i="3"/>
  <c r="H30" i="3"/>
  <c r="I30" i="3"/>
  <c r="J30" i="3"/>
  <c r="B30" i="3"/>
  <c r="C28" i="3"/>
  <c r="D28" i="3"/>
  <c r="E28" i="3"/>
  <c r="F28" i="3"/>
  <c r="G28" i="3"/>
  <c r="H28" i="3"/>
  <c r="I28" i="3"/>
  <c r="J28" i="3"/>
  <c r="B28" i="3"/>
  <c r="C23" i="3"/>
  <c r="D23" i="3"/>
  <c r="E23" i="3"/>
  <c r="F23" i="3"/>
  <c r="G23" i="3"/>
  <c r="H23" i="3"/>
  <c r="I23" i="3"/>
  <c r="J23" i="3"/>
  <c r="B23" i="3"/>
  <c r="C19" i="3"/>
  <c r="D19" i="3"/>
  <c r="E19" i="3"/>
  <c r="F19" i="3"/>
  <c r="G19" i="3"/>
  <c r="H19" i="3"/>
  <c r="I19" i="3"/>
  <c r="J19" i="3"/>
  <c r="B19" i="3"/>
  <c r="J37" i="3"/>
  <c r="B32" i="3" l="1"/>
  <c r="C17" i="3" l="1"/>
  <c r="C18" i="3" s="1"/>
  <c r="D17" i="3"/>
  <c r="D18" i="3" s="1"/>
  <c r="B41" i="3"/>
  <c r="B17" i="3" s="1"/>
  <c r="B18" i="3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</calcChain>
</file>

<file path=xl/sharedStrings.xml><?xml version="1.0" encoding="utf-8"?>
<sst xmlns="http://schemas.openxmlformats.org/spreadsheetml/2006/main" count="110" uniqueCount="66">
  <si>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</si>
  <si>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</si>
  <si>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</si>
  <si>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</si>
  <si>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</si>
  <si>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</si>
  <si>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</si>
  <si>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</si>
  <si>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</si>
  <si>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</si>
  <si>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</si>
  <si>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</si>
  <si>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</si>
  <si>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</si>
  <si>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</si>
  <si>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</si>
  <si>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</si>
  <si>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</si>
  <si>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</si>
  <si>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</si>
  <si>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</si>
  <si>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</si>
  <si>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</si>
  <si>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</si>
  <si>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</si>
  <si>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</si>
  <si>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</si>
  <si>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</si>
  <si>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</si>
  <si>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</si>
  <si>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</si>
  <si>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Комитет по жилищно-коммунальному хозяйству Ленинградской области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</si>
  <si>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</si>
  <si>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</si>
  <si>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Отраслевой проект "Сохранение и развитие государственной ветеринарной службы Ленинградской области"</t>
  </si>
  <si>
    <t>Отраслевой проект "Современный облик сельских территорий"</t>
  </si>
  <si>
    <t>Отраслевой проект "Сохранение и развитие материально-технической базы дошкольного образования"</t>
  </si>
  <si>
    <t>Отраслевой проект "Улучшение жилищных условий и обеспечение жильем отдельных категорий граждан"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</si>
  <si>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</si>
  <si>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</si>
  <si>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 xml:space="preserve"> 2027 год </t>
  </si>
  <si>
    <t xml:space="preserve">на 2026 год и на плановый период 2027 и 2028 годов 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</si>
  <si>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</si>
  <si>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имущественного комплекса музеев"</t>
  </si>
  <si>
    <t>Региональный проект "Жилье"</t>
  </si>
  <si>
    <t>Отраслевой проект "Развитие инфраструктуры молодежной политики"</t>
  </si>
  <si>
    <t xml:space="preserve"> 2028 год 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</si>
  <si>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</si>
  <si>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Проектные работы и обоснование инвестиций</t>
  </si>
  <si>
    <t>Региональный проект "Модернизация первичного звена здравоохранения Российской Федерации"</t>
  </si>
  <si>
    <t>Региональный проект "Все лучшее детям"</t>
  </si>
  <si>
    <t>Региональный проект "Семейные ценности и инфраструктура культуры"</t>
  </si>
  <si>
    <t>Государственная программа Ленинградской области "Стимулирование экономической активности Ленинградской области"</t>
  </si>
  <si>
    <t>Отраслевой проект "Создание объектов инфраструктуры поддержки субъектов малого и среднего предпринимательства"</t>
  </si>
  <si>
    <t>Государственная программа Ленинградской области  "Развитие транспортной системы Ленинградской области"</t>
  </si>
  <si>
    <t>Государственная программа Ленинградской области  "Развитие сельского хозяйства Ленинградской области"</t>
  </si>
  <si>
    <t xml:space="preserve">(приложение 8) </t>
  </si>
  <si>
    <t>Адресная инвестиционная программа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</si>
  <si>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</si>
  <si>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Государственная программа Ленинградской области  "Устойчивое общественное развитие в Ленинградской области"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</si>
  <si>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</si>
  <si>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</si>
  <si>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>от 22 декабря 2025 года №173-оз</t>
  </si>
  <si>
    <t xml:space="preserve">( в редакции областного закона </t>
  </si>
  <si>
    <t>Комитет по физической культуре и спорту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</si>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</sst>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topLeftCell="A52" zoomScaleNormal="100" workbookViewId="0">
      <selection activeCell="E17" sqref="E17"/>
    </sheetView>
  </sheetViews>
  <sheetFormatPr defaultRowHeight="15" x14ac:dyDescent="0.25"/>
  <cols>
    <col min="1" max="1" width="33.140625" customWidth="1"/>
    <col min="2" max="10" width="17.7109375" customWidth="1"/>
    <col min="11" max="11" width="34.140625" style="6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4" ht="15.75" x14ac:dyDescent="0.25">
      <c r="K1" s="5" t="s">
        <v>18</v>
      </c>
    </row>
    <row r="2" spans="1:14" ht="15.75" x14ac:dyDescent="0.25">
      <c r="K2" s="5" t="s">
        <v>19</v>
      </c>
    </row>
    <row r="3" spans="1:14" ht="15.75" customHeight="1" x14ac:dyDescent="0.25">
      <c r="C3" s="4"/>
      <c r="E3" s="4"/>
      <c r="K3" s="5" t="s">
        <v>62</v>
      </c>
    </row>
    <row r="4" spans="1:14" ht="15.75" x14ac:dyDescent="0.25">
      <c r="K4" s="5" t="s">
        <v>56</v>
      </c>
      <c r="N4" s="5"/>
    </row>
    <row r="5" spans="1:14" ht="15.75" x14ac:dyDescent="0.25">
      <c r="K5" s="5" t="s">
        <v>63</v>
      </c>
    </row>
    <row r="6" spans="1:14" ht="15.75" x14ac:dyDescent="0.25">
      <c r="K6" s="5"/>
    </row>
    <row r="7" spans="1:14" ht="15.75" x14ac:dyDescent="0.25">
      <c r="K7" s="5"/>
    </row>
    <row r="8" spans="1:14" ht="15.75" customHeight="1" x14ac:dyDescent="0.25">
      <c r="A8" s="18" t="s">
        <v>57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4" ht="15.75" x14ac:dyDescent="0.25">
      <c r="A9" s="20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4" x14ac:dyDescent="0.25">
      <c r="I10" s="4"/>
    </row>
    <row r="11" spans="1:14" ht="15.75" x14ac:dyDescent="0.25">
      <c r="A11" s="24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4" ht="31.5" customHeight="1" x14ac:dyDescent="0.25">
      <c r="A12" s="25" t="s">
        <v>15</v>
      </c>
      <c r="B12" s="25" t="s">
        <v>11</v>
      </c>
      <c r="C12" s="25"/>
      <c r="D12" s="25"/>
      <c r="E12" s="25"/>
      <c r="F12" s="25"/>
      <c r="G12" s="25"/>
      <c r="H12" s="25"/>
      <c r="I12" s="25"/>
      <c r="J12" s="25"/>
      <c r="K12" s="25" t="s">
        <v>16</v>
      </c>
    </row>
    <row r="13" spans="1:14" ht="15.75" x14ac:dyDescent="0.25">
      <c r="A13" s="25"/>
      <c r="B13" s="24" t="s">
        <v>21</v>
      </c>
      <c r="C13" s="24"/>
      <c r="D13" s="24"/>
      <c r="E13" s="24" t="s">
        <v>40</v>
      </c>
      <c r="F13" s="24"/>
      <c r="G13" s="24"/>
      <c r="H13" s="24" t="s">
        <v>46</v>
      </c>
      <c r="I13" s="24"/>
      <c r="J13" s="24"/>
      <c r="K13" s="25"/>
    </row>
    <row r="14" spans="1:14" ht="15.75" customHeight="1" x14ac:dyDescent="0.25">
      <c r="A14" s="25"/>
      <c r="B14" s="25" t="s">
        <v>10</v>
      </c>
      <c r="C14" s="24" t="s">
        <v>12</v>
      </c>
      <c r="D14" s="24"/>
      <c r="E14" s="25" t="s">
        <v>10</v>
      </c>
      <c r="F14" s="24" t="s">
        <v>12</v>
      </c>
      <c r="G14" s="24"/>
      <c r="H14" s="25" t="s">
        <v>10</v>
      </c>
      <c r="I14" s="25" t="s">
        <v>12</v>
      </c>
      <c r="J14" s="25"/>
      <c r="K14" s="25"/>
    </row>
    <row r="15" spans="1:14" ht="47.25" customHeight="1" x14ac:dyDescent="0.25">
      <c r="A15" s="25"/>
      <c r="B15" s="25"/>
      <c r="C15" s="3" t="s">
        <v>13</v>
      </c>
      <c r="D15" s="3" t="s">
        <v>14</v>
      </c>
      <c r="E15" s="25"/>
      <c r="F15" s="3" t="s">
        <v>13</v>
      </c>
      <c r="G15" s="3" t="s">
        <v>14</v>
      </c>
      <c r="H15" s="25"/>
      <c r="I15" s="3" t="s">
        <v>13</v>
      </c>
      <c r="J15" s="3" t="s">
        <v>14</v>
      </c>
      <c r="K15" s="25"/>
    </row>
    <row r="16" spans="1:14" ht="15.75" x14ac:dyDescent="0.2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31.5" x14ac:dyDescent="0.25">
      <c r="A17" s="1" t="s">
        <v>1</v>
      </c>
      <c r="B17" s="10">
        <f>B19+B23+B28+B30+B33+B37+B40+B43+B45+B48+B50+B52+B54+B61</f>
        <v>21122745.699999999</v>
      </c>
      <c r="C17" s="10">
        <f>C19+C23+C28+C31+C33+C37+C40+C43+C45+C48+C50+C52+C54+C61</f>
        <v>11865280</v>
      </c>
      <c r="D17" s="10">
        <f t="shared" ref="D17:J17" si="0">D19+D23+D28+D30+D33+D37+D40+D43+D45+D48+D50+D52+D54+D61</f>
        <v>9257465.6999999993</v>
      </c>
      <c r="E17" s="10">
        <f t="shared" si="0"/>
        <v>26548652</v>
      </c>
      <c r="F17" s="10">
        <f>F19+F23+F28+F30+F33+F37+F40+F43+F45+F48+F50+F52+F54+F61</f>
        <v>14950473.5</v>
      </c>
      <c r="G17" s="10">
        <f t="shared" si="0"/>
        <v>11598178.5</v>
      </c>
      <c r="H17" s="10">
        <f t="shared" si="0"/>
        <v>9770215</v>
      </c>
      <c r="I17" s="10">
        <f t="shared" si="0"/>
        <v>6606465</v>
      </c>
      <c r="J17" s="10">
        <f t="shared" si="0"/>
        <v>3163750</v>
      </c>
      <c r="K17" s="26"/>
    </row>
    <row r="18" spans="1:11" ht="15.75" x14ac:dyDescent="0.25">
      <c r="A18" s="1" t="s">
        <v>2</v>
      </c>
      <c r="B18" s="10">
        <f>B17-B61</f>
        <v>20910748.399999999</v>
      </c>
      <c r="C18" s="10">
        <f t="shared" ref="C18:J18" si="1">C17-C61</f>
        <v>11653282.699999999</v>
      </c>
      <c r="D18" s="10">
        <f t="shared" si="1"/>
        <v>9257465.6999999993</v>
      </c>
      <c r="E18" s="10">
        <f t="shared" si="1"/>
        <v>26343485.899999999</v>
      </c>
      <c r="F18" s="10">
        <f t="shared" si="1"/>
        <v>14745307.4</v>
      </c>
      <c r="G18" s="10">
        <f t="shared" si="1"/>
        <v>11598178.5</v>
      </c>
      <c r="H18" s="10">
        <f>H17-H61</f>
        <v>9595048.9000000004</v>
      </c>
      <c r="I18" s="10">
        <f t="shared" si="1"/>
        <v>6431298.9000000004</v>
      </c>
      <c r="J18" s="10">
        <f t="shared" si="1"/>
        <v>3163750</v>
      </c>
      <c r="K18" s="26"/>
    </row>
    <row r="19" spans="1:11" s="16" customFormat="1" ht="63" x14ac:dyDescent="0.25">
      <c r="A19" s="1" t="s">
        <v>3</v>
      </c>
      <c r="B19" s="10">
        <f>SUM(B20:B22)</f>
        <v>1699661.9</v>
      </c>
      <c r="C19" s="10">
        <f t="shared" ref="C19:J19" si="2">SUM(C20:C22)</f>
        <v>1699661.9</v>
      </c>
      <c r="D19" s="10">
        <f t="shared" si="2"/>
        <v>0</v>
      </c>
      <c r="E19" s="10">
        <f t="shared" si="2"/>
        <v>979554.6</v>
      </c>
      <c r="F19" s="10">
        <f t="shared" si="2"/>
        <v>979554.6</v>
      </c>
      <c r="G19" s="10">
        <f t="shared" si="2"/>
        <v>0</v>
      </c>
      <c r="H19" s="10">
        <f t="shared" si="2"/>
        <v>859416.8</v>
      </c>
      <c r="I19" s="10">
        <f t="shared" si="2"/>
        <v>859416.8</v>
      </c>
      <c r="J19" s="10">
        <f t="shared" si="2"/>
        <v>0</v>
      </c>
      <c r="K19" s="26"/>
    </row>
    <row r="20" spans="1:11" s="16" customFormat="1" ht="67.150000000000006" customHeight="1" x14ac:dyDescent="0.25">
      <c r="A20" s="9" t="s">
        <v>22</v>
      </c>
      <c r="B20" s="11">
        <v>389828.7</v>
      </c>
      <c r="C20" s="11">
        <v>389828.7</v>
      </c>
      <c r="D20" s="11">
        <v>0</v>
      </c>
      <c r="E20" s="11">
        <v>185700</v>
      </c>
      <c r="F20" s="11">
        <v>185700</v>
      </c>
      <c r="G20" s="11">
        <v>0</v>
      </c>
      <c r="H20" s="11">
        <v>185700</v>
      </c>
      <c r="I20" s="11">
        <v>185700</v>
      </c>
      <c r="J20" s="11">
        <v>0</v>
      </c>
      <c r="K20" s="15" t="s">
        <v>24</v>
      </c>
    </row>
    <row r="21" spans="1:11" s="16" customFormat="1" ht="47.25" x14ac:dyDescent="0.25">
      <c r="A21" s="9" t="s">
        <v>23</v>
      </c>
      <c r="B21" s="11">
        <v>909786.1</v>
      </c>
      <c r="C21" s="11">
        <v>909786.1</v>
      </c>
      <c r="D21" s="11">
        <v>0</v>
      </c>
      <c r="E21" s="11">
        <v>660381.1</v>
      </c>
      <c r="F21" s="11">
        <v>660381.1</v>
      </c>
      <c r="G21" s="11">
        <v>0</v>
      </c>
      <c r="H21" s="11">
        <v>293618.7</v>
      </c>
      <c r="I21" s="11">
        <v>293618.7</v>
      </c>
      <c r="J21" s="11">
        <v>0</v>
      </c>
      <c r="K21" s="15" t="s">
        <v>25</v>
      </c>
    </row>
    <row r="22" spans="1:11" s="16" customFormat="1" ht="63" x14ac:dyDescent="0.25">
      <c r="A22" s="9" t="s">
        <v>49</v>
      </c>
      <c r="B22" s="11">
        <v>400047.1</v>
      </c>
      <c r="C22" s="11">
        <v>400047.1</v>
      </c>
      <c r="D22" s="11">
        <v>0</v>
      </c>
      <c r="E22" s="11">
        <v>133473.5</v>
      </c>
      <c r="F22" s="11">
        <v>133473.5</v>
      </c>
      <c r="G22" s="11">
        <v>0</v>
      </c>
      <c r="H22" s="11">
        <v>380098.1</v>
      </c>
      <c r="I22" s="11">
        <v>380098.1</v>
      </c>
      <c r="J22" s="11">
        <v>0</v>
      </c>
      <c r="K22" s="15" t="s">
        <v>25</v>
      </c>
    </row>
    <row r="23" spans="1:11" s="16" customFormat="1" ht="63" x14ac:dyDescent="0.25">
      <c r="A23" s="1" t="s">
        <v>4</v>
      </c>
      <c r="B23" s="10">
        <f>SUM(B24:B27)</f>
        <v>4087009.3</v>
      </c>
      <c r="C23" s="10">
        <f t="shared" ref="C23:J23" si="3">SUM(C24:C27)</f>
        <v>383517.5</v>
      </c>
      <c r="D23" s="10">
        <f t="shared" si="3"/>
        <v>3703491.8</v>
      </c>
      <c r="E23" s="10">
        <f t="shared" si="3"/>
        <v>3873368</v>
      </c>
      <c r="F23" s="10">
        <f t="shared" si="3"/>
        <v>0</v>
      </c>
      <c r="G23" s="10">
        <f t="shared" si="3"/>
        <v>3873368</v>
      </c>
      <c r="H23" s="10">
        <f t="shared" si="3"/>
        <v>1863650</v>
      </c>
      <c r="I23" s="10">
        <f t="shared" si="3"/>
        <v>0</v>
      </c>
      <c r="J23" s="10">
        <f t="shared" si="3"/>
        <v>1863650</v>
      </c>
      <c r="K23" s="14"/>
    </row>
    <row r="24" spans="1:11" s="16" customFormat="1" ht="78.75" x14ac:dyDescent="0.25">
      <c r="A24" s="9" t="s">
        <v>26</v>
      </c>
      <c r="B24" s="11">
        <v>2755690.3</v>
      </c>
      <c r="C24" s="11">
        <v>153309.70000000001</v>
      </c>
      <c r="D24" s="11">
        <v>2602380.6</v>
      </c>
      <c r="E24" s="11">
        <v>3873368</v>
      </c>
      <c r="F24" s="11">
        <v>0</v>
      </c>
      <c r="G24" s="11">
        <v>3873368</v>
      </c>
      <c r="H24" s="11">
        <v>483650</v>
      </c>
      <c r="I24" s="11">
        <v>0</v>
      </c>
      <c r="J24" s="11">
        <v>483650</v>
      </c>
      <c r="K24" s="15" t="s">
        <v>25</v>
      </c>
    </row>
    <row r="25" spans="1:11" s="16" customFormat="1" ht="63.6" customHeight="1" x14ac:dyDescent="0.25">
      <c r="A25" s="9" t="s">
        <v>27</v>
      </c>
      <c r="B25" s="11">
        <v>230207.8</v>
      </c>
      <c r="C25" s="11">
        <v>230207.8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5" t="s">
        <v>25</v>
      </c>
    </row>
    <row r="26" spans="1:11" s="16" customFormat="1" ht="41.45" customHeight="1" x14ac:dyDescent="0.25">
      <c r="A26" s="9" t="s">
        <v>50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1380000</v>
      </c>
      <c r="I26" s="11">
        <v>0</v>
      </c>
      <c r="J26" s="11">
        <v>1380000</v>
      </c>
      <c r="K26" s="15" t="s">
        <v>25</v>
      </c>
    </row>
    <row r="27" spans="1:11" s="16" customFormat="1" ht="63" x14ac:dyDescent="0.25">
      <c r="A27" s="9" t="s">
        <v>36</v>
      </c>
      <c r="B27" s="11">
        <v>1101111.2</v>
      </c>
      <c r="C27" s="11">
        <v>0</v>
      </c>
      <c r="D27" s="11">
        <v>1101111.2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5" t="s">
        <v>25</v>
      </c>
    </row>
    <row r="28" spans="1:11" s="16" customFormat="1" ht="94.5" x14ac:dyDescent="0.25">
      <c r="A28" s="1" t="s">
        <v>42</v>
      </c>
      <c r="B28" s="10">
        <f>SUM(B29)</f>
        <v>89704.2</v>
      </c>
      <c r="C28" s="10">
        <f t="shared" ref="C28:J28" si="4">SUM(C29)</f>
        <v>89704.2</v>
      </c>
      <c r="D28" s="10">
        <f t="shared" si="4"/>
        <v>0</v>
      </c>
      <c r="E28" s="10">
        <f t="shared" si="4"/>
        <v>45121</v>
      </c>
      <c r="F28" s="10">
        <f t="shared" si="4"/>
        <v>45121</v>
      </c>
      <c r="G28" s="10">
        <f t="shared" si="4"/>
        <v>0</v>
      </c>
      <c r="H28" s="10">
        <f t="shared" si="4"/>
        <v>0</v>
      </c>
      <c r="I28" s="10">
        <f t="shared" si="4"/>
        <v>0</v>
      </c>
      <c r="J28" s="10">
        <f t="shared" si="4"/>
        <v>0</v>
      </c>
      <c r="K28" s="14"/>
    </row>
    <row r="29" spans="1:11" s="16" customFormat="1" ht="79.900000000000006" customHeight="1" x14ac:dyDescent="0.25">
      <c r="A29" s="9" t="s">
        <v>47</v>
      </c>
      <c r="B29" s="11">
        <v>89704.2</v>
      </c>
      <c r="C29" s="11">
        <v>89704.2</v>
      </c>
      <c r="D29" s="11">
        <v>0</v>
      </c>
      <c r="E29" s="11">
        <v>45121</v>
      </c>
      <c r="F29" s="11">
        <v>45121</v>
      </c>
      <c r="G29" s="11">
        <v>0</v>
      </c>
      <c r="H29" s="11">
        <v>0</v>
      </c>
      <c r="I29" s="11">
        <v>0</v>
      </c>
      <c r="J29" s="11">
        <v>0</v>
      </c>
      <c r="K29" s="15" t="s">
        <v>25</v>
      </c>
    </row>
    <row r="30" spans="1:11" s="16" customFormat="1" ht="78.75" x14ac:dyDescent="0.25">
      <c r="A30" s="1" t="s">
        <v>5</v>
      </c>
      <c r="B30" s="10">
        <f>SUM(B31:B32)</f>
        <v>948774.2</v>
      </c>
      <c r="C30" s="10">
        <f t="shared" ref="C30:J30" si="5">SUM(C31:C32)</f>
        <v>52977.4</v>
      </c>
      <c r="D30" s="10">
        <f t="shared" si="5"/>
        <v>895796.8</v>
      </c>
      <c r="E30" s="10">
        <f t="shared" si="5"/>
        <v>142901.6</v>
      </c>
      <c r="F30" s="10">
        <f t="shared" si="5"/>
        <v>0</v>
      </c>
      <c r="G30" s="10">
        <f t="shared" si="5"/>
        <v>142901.6</v>
      </c>
      <c r="H30" s="10">
        <f t="shared" si="5"/>
        <v>0</v>
      </c>
      <c r="I30" s="10">
        <f t="shared" si="5"/>
        <v>0</v>
      </c>
      <c r="J30" s="10">
        <f t="shared" si="5"/>
        <v>0</v>
      </c>
      <c r="K30" s="14"/>
    </row>
    <row r="31" spans="1:11" s="16" customFormat="1" ht="47.25" x14ac:dyDescent="0.25">
      <c r="A31" s="9" t="s">
        <v>28</v>
      </c>
      <c r="B31" s="11">
        <v>52977.4</v>
      </c>
      <c r="C31" s="11">
        <v>52977.4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7" t="s">
        <v>64</v>
      </c>
    </row>
    <row r="32" spans="1:11" s="16" customFormat="1" ht="47.25" x14ac:dyDescent="0.25">
      <c r="A32" s="9" t="s">
        <v>28</v>
      </c>
      <c r="B32" s="11">
        <f>D32</f>
        <v>895796.8</v>
      </c>
      <c r="C32" s="11">
        <v>0</v>
      </c>
      <c r="D32" s="11">
        <v>895796.8</v>
      </c>
      <c r="E32" s="11">
        <v>142901.6</v>
      </c>
      <c r="F32" s="11">
        <v>0</v>
      </c>
      <c r="G32" s="11">
        <v>142901.6</v>
      </c>
      <c r="H32" s="11">
        <v>0</v>
      </c>
      <c r="I32" s="11">
        <v>0</v>
      </c>
      <c r="J32" s="11">
        <v>0</v>
      </c>
      <c r="K32" s="15" t="s">
        <v>25</v>
      </c>
    </row>
    <row r="33" spans="1:11" s="16" customFormat="1" ht="63" x14ac:dyDescent="0.25">
      <c r="A33" s="1" t="s">
        <v>20</v>
      </c>
      <c r="B33" s="10">
        <v>1080865.8</v>
      </c>
      <c r="C33" s="10">
        <v>591300</v>
      </c>
      <c r="D33" s="10">
        <v>489565.8</v>
      </c>
      <c r="E33" s="10">
        <v>713179.8</v>
      </c>
      <c r="F33" s="10">
        <v>305000</v>
      </c>
      <c r="G33" s="10">
        <v>408179.8</v>
      </c>
      <c r="H33" s="10">
        <v>160883</v>
      </c>
      <c r="I33" s="10">
        <v>160883</v>
      </c>
      <c r="J33" s="10">
        <v>0</v>
      </c>
      <c r="K33" s="14"/>
    </row>
    <row r="34" spans="1:11" s="16" customFormat="1" ht="47.25" x14ac:dyDescent="0.25">
      <c r="A34" s="9" t="s">
        <v>43</v>
      </c>
      <c r="B34" s="11">
        <v>488000</v>
      </c>
      <c r="C34" s="11">
        <v>488000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5" t="s">
        <v>33</v>
      </c>
    </row>
    <row r="35" spans="1:11" s="16" customFormat="1" ht="47.25" x14ac:dyDescent="0.25">
      <c r="A35" s="9" t="s">
        <v>51</v>
      </c>
      <c r="B35" s="11">
        <v>228343.3</v>
      </c>
      <c r="C35" s="11">
        <v>0</v>
      </c>
      <c r="D35" s="11">
        <v>228343.3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5" t="s">
        <v>25</v>
      </c>
    </row>
    <row r="36" spans="1:11" s="16" customFormat="1" ht="31.5" x14ac:dyDescent="0.25">
      <c r="A36" s="9" t="s">
        <v>29</v>
      </c>
      <c r="B36" s="11">
        <v>364522.5</v>
      </c>
      <c r="C36" s="11">
        <v>103300</v>
      </c>
      <c r="D36" s="11">
        <v>261222.5</v>
      </c>
      <c r="E36" s="11">
        <v>713179.8</v>
      </c>
      <c r="F36" s="11">
        <v>305000</v>
      </c>
      <c r="G36" s="11">
        <v>408179.8</v>
      </c>
      <c r="H36" s="11">
        <v>160883</v>
      </c>
      <c r="I36" s="11">
        <v>160883</v>
      </c>
      <c r="J36" s="11">
        <v>0</v>
      </c>
      <c r="K36" s="15" t="s">
        <v>25</v>
      </c>
    </row>
    <row r="37" spans="1:11" s="16" customFormat="1" ht="110.25" x14ac:dyDescent="0.25">
      <c r="A37" s="1" t="s">
        <v>6</v>
      </c>
      <c r="B37" s="10">
        <f>SUM(B38:B39)</f>
        <v>2436254.9</v>
      </c>
      <c r="C37" s="10">
        <f t="shared" ref="C37:I37" si="6">SUM(C38:C39)</f>
        <v>0</v>
      </c>
      <c r="D37" s="10">
        <f t="shared" si="6"/>
        <v>2436254.9</v>
      </c>
      <c r="E37" s="10">
        <f t="shared" si="6"/>
        <v>6426378.2999999998</v>
      </c>
      <c r="F37" s="10">
        <f t="shared" si="6"/>
        <v>0</v>
      </c>
      <c r="G37" s="10">
        <f t="shared" si="6"/>
        <v>6426378.2999999998</v>
      </c>
      <c r="H37" s="10">
        <f t="shared" si="6"/>
        <v>1300000</v>
      </c>
      <c r="I37" s="10">
        <f t="shared" si="6"/>
        <v>0</v>
      </c>
      <c r="J37" s="10">
        <f t="shared" ref="J37" si="7">SUM(J38:J39)</f>
        <v>1300000</v>
      </c>
      <c r="K37" s="14"/>
    </row>
    <row r="38" spans="1:11" s="16" customFormat="1" ht="63" x14ac:dyDescent="0.25">
      <c r="A38" s="9" t="s">
        <v>37</v>
      </c>
      <c r="B38" s="11">
        <v>453807.4</v>
      </c>
      <c r="C38" s="11">
        <v>0</v>
      </c>
      <c r="D38" s="11">
        <v>453807.4</v>
      </c>
      <c r="E38" s="11">
        <v>373507.6</v>
      </c>
      <c r="F38" s="11">
        <v>0</v>
      </c>
      <c r="G38" s="11">
        <v>373507.6</v>
      </c>
      <c r="H38" s="11">
        <v>0</v>
      </c>
      <c r="I38" s="11">
        <v>0</v>
      </c>
      <c r="J38" s="11">
        <v>0</v>
      </c>
      <c r="K38" s="15" t="s">
        <v>25</v>
      </c>
    </row>
    <row r="39" spans="1:11" s="16" customFormat="1" ht="31.5" x14ac:dyDescent="0.25">
      <c r="A39" s="9" t="s">
        <v>44</v>
      </c>
      <c r="B39" s="11">
        <v>1982447.5</v>
      </c>
      <c r="C39" s="11">
        <v>0</v>
      </c>
      <c r="D39" s="11">
        <v>1982447.5</v>
      </c>
      <c r="E39" s="11">
        <v>6052870.7000000002</v>
      </c>
      <c r="F39" s="11">
        <v>0</v>
      </c>
      <c r="G39" s="11">
        <v>6052870.7000000002</v>
      </c>
      <c r="H39" s="11">
        <v>1300000</v>
      </c>
      <c r="I39" s="11">
        <v>0</v>
      </c>
      <c r="J39" s="11">
        <v>1300000</v>
      </c>
      <c r="K39" s="15" t="s">
        <v>25</v>
      </c>
    </row>
    <row r="40" spans="1:11" s="16" customFormat="1" ht="131.44999999999999" customHeight="1" x14ac:dyDescent="0.25">
      <c r="A40" s="1" t="s">
        <v>65</v>
      </c>
      <c r="B40" s="10">
        <f>SUM(B41:B42)</f>
        <v>1667045.5</v>
      </c>
      <c r="C40" s="10">
        <f t="shared" ref="C40:J40" si="8">SUM(C41:C42)</f>
        <v>1191710.6000000001</v>
      </c>
      <c r="D40" s="10">
        <f t="shared" si="8"/>
        <v>475334.9</v>
      </c>
      <c r="E40" s="10">
        <f t="shared" si="8"/>
        <v>2407347.7999999998</v>
      </c>
      <c r="F40" s="10">
        <f t="shared" si="8"/>
        <v>2407347.7999999998</v>
      </c>
      <c r="G40" s="10">
        <f t="shared" si="8"/>
        <v>0</v>
      </c>
      <c r="H40" s="10">
        <f t="shared" si="8"/>
        <v>909069</v>
      </c>
      <c r="I40" s="10">
        <f t="shared" si="8"/>
        <v>909069</v>
      </c>
      <c r="J40" s="10">
        <f t="shared" si="8"/>
        <v>0</v>
      </c>
      <c r="K40" s="14"/>
    </row>
    <row r="41" spans="1:11" s="16" customFormat="1" ht="94.5" customHeight="1" x14ac:dyDescent="0.25">
      <c r="A41" s="9" t="s">
        <v>30</v>
      </c>
      <c r="B41" s="11">
        <f>SUM(C41:D41)</f>
        <v>1213837.1000000001</v>
      </c>
      <c r="C41" s="11">
        <v>1191710.6000000001</v>
      </c>
      <c r="D41" s="11">
        <v>22126.5</v>
      </c>
      <c r="E41" s="11">
        <v>2407347.7999999998</v>
      </c>
      <c r="F41" s="11">
        <v>2407347.7999999998</v>
      </c>
      <c r="G41" s="11">
        <v>0</v>
      </c>
      <c r="H41" s="11">
        <v>909069</v>
      </c>
      <c r="I41" s="11">
        <v>909069</v>
      </c>
      <c r="J41" s="11">
        <v>0</v>
      </c>
      <c r="K41" s="15" t="s">
        <v>31</v>
      </c>
    </row>
    <row r="42" spans="1:11" s="16" customFormat="1" ht="94.5" x14ac:dyDescent="0.25">
      <c r="A42" s="9" t="s">
        <v>38</v>
      </c>
      <c r="B42" s="11">
        <v>453208.4</v>
      </c>
      <c r="C42" s="11">
        <v>0</v>
      </c>
      <c r="D42" s="11">
        <v>453208.4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5" t="s">
        <v>39</v>
      </c>
    </row>
    <row r="43" spans="1:11" s="16" customFormat="1" ht="78.75" x14ac:dyDescent="0.25">
      <c r="A43" s="1" t="s">
        <v>52</v>
      </c>
      <c r="B43" s="10">
        <f>SUM(B44)</f>
        <v>276357.2</v>
      </c>
      <c r="C43" s="10">
        <f t="shared" ref="C43:J43" si="9">SUM(C44)</f>
        <v>162891.29999999999</v>
      </c>
      <c r="D43" s="10">
        <f t="shared" si="9"/>
        <v>113465.9</v>
      </c>
      <c r="E43" s="10">
        <f t="shared" si="9"/>
        <v>0</v>
      </c>
      <c r="F43" s="10">
        <f t="shared" si="9"/>
        <v>0</v>
      </c>
      <c r="G43" s="10">
        <f t="shared" si="9"/>
        <v>0</v>
      </c>
      <c r="H43" s="10">
        <f t="shared" si="9"/>
        <v>0</v>
      </c>
      <c r="I43" s="10">
        <f t="shared" si="9"/>
        <v>0</v>
      </c>
      <c r="J43" s="10">
        <f t="shared" si="9"/>
        <v>0</v>
      </c>
      <c r="K43" s="15"/>
    </row>
    <row r="44" spans="1:11" s="16" customFormat="1" ht="63" customHeight="1" x14ac:dyDescent="0.25">
      <c r="A44" s="9" t="s">
        <v>53</v>
      </c>
      <c r="B44" s="11">
        <v>276357.2</v>
      </c>
      <c r="C44" s="11">
        <v>162891.29999999999</v>
      </c>
      <c r="D44" s="11">
        <v>113465.9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5" t="s">
        <v>25</v>
      </c>
    </row>
    <row r="45" spans="1:11" s="16" customFormat="1" ht="78.75" x14ac:dyDescent="0.25">
      <c r="A45" s="1" t="s">
        <v>54</v>
      </c>
      <c r="B45" s="10">
        <f>SUM(B46:B47)</f>
        <v>7500773.7999999998</v>
      </c>
      <c r="C45" s="10">
        <f t="shared" ref="C45:J45" si="10">SUM(C46:C47)</f>
        <v>6926719.5999999996</v>
      </c>
      <c r="D45" s="10">
        <f t="shared" si="10"/>
        <v>574054.19999999995</v>
      </c>
      <c r="E45" s="10">
        <f t="shared" si="10"/>
        <v>11010029.9</v>
      </c>
      <c r="F45" s="10">
        <f t="shared" si="10"/>
        <v>10479537.1</v>
      </c>
      <c r="G45" s="10">
        <f t="shared" si="10"/>
        <v>530492.80000000005</v>
      </c>
      <c r="H45" s="10">
        <f t="shared" si="10"/>
        <v>4132172.3</v>
      </c>
      <c r="I45" s="10">
        <f t="shared" si="10"/>
        <v>4132072.3</v>
      </c>
      <c r="J45" s="10">
        <f t="shared" si="10"/>
        <v>100</v>
      </c>
      <c r="K45" s="15"/>
    </row>
    <row r="46" spans="1:11" s="16" customFormat="1" ht="63" x14ac:dyDescent="0.25">
      <c r="A46" s="9" t="s">
        <v>58</v>
      </c>
      <c r="B46" s="11">
        <v>3538561.8</v>
      </c>
      <c r="C46" s="11">
        <v>2964507.6</v>
      </c>
      <c r="D46" s="11">
        <v>574054.19999999995</v>
      </c>
      <c r="E46" s="11">
        <v>7027750.0999999996</v>
      </c>
      <c r="F46" s="11">
        <v>6497257.2999999998</v>
      </c>
      <c r="G46" s="11">
        <v>530492.80000000005</v>
      </c>
      <c r="H46" s="11">
        <v>3625584.1</v>
      </c>
      <c r="I46" s="11">
        <v>3625484.1</v>
      </c>
      <c r="J46" s="11">
        <v>100</v>
      </c>
      <c r="K46" s="15" t="s">
        <v>33</v>
      </c>
    </row>
    <row r="47" spans="1:11" s="16" customFormat="1" ht="47.25" x14ac:dyDescent="0.25">
      <c r="A47" s="9" t="s">
        <v>32</v>
      </c>
      <c r="B47" s="11">
        <v>3962212</v>
      </c>
      <c r="C47" s="11">
        <v>3962212</v>
      </c>
      <c r="D47" s="11">
        <v>0</v>
      </c>
      <c r="E47" s="11">
        <v>3982279.8</v>
      </c>
      <c r="F47" s="11">
        <v>3982279.8</v>
      </c>
      <c r="G47" s="11">
        <v>0</v>
      </c>
      <c r="H47" s="11">
        <v>506588.2</v>
      </c>
      <c r="I47" s="11">
        <v>506588.2</v>
      </c>
      <c r="J47" s="11">
        <v>0</v>
      </c>
      <c r="K47" s="15" t="s">
        <v>33</v>
      </c>
    </row>
    <row r="48" spans="1:11" s="16" customFormat="1" ht="78.75" x14ac:dyDescent="0.25">
      <c r="A48" s="1" t="s">
        <v>55</v>
      </c>
      <c r="B48" s="10">
        <f>SUM(B49)</f>
        <v>201894.3</v>
      </c>
      <c r="C48" s="10">
        <f t="shared" ref="C48:J48" si="11">SUM(C49)</f>
        <v>201894.3</v>
      </c>
      <c r="D48" s="10">
        <f t="shared" si="11"/>
        <v>0</v>
      </c>
      <c r="E48" s="10">
        <f t="shared" si="11"/>
        <v>18000</v>
      </c>
      <c r="F48" s="10">
        <f t="shared" si="11"/>
        <v>18000</v>
      </c>
      <c r="G48" s="10">
        <f t="shared" si="11"/>
        <v>0</v>
      </c>
      <c r="H48" s="10">
        <f t="shared" si="11"/>
        <v>42000</v>
      </c>
      <c r="I48" s="10">
        <f t="shared" si="11"/>
        <v>42000</v>
      </c>
      <c r="J48" s="10">
        <f t="shared" si="11"/>
        <v>0</v>
      </c>
      <c r="K48" s="14"/>
    </row>
    <row r="49" spans="1:11" s="16" customFormat="1" ht="78.75" x14ac:dyDescent="0.25">
      <c r="A49" s="9" t="s">
        <v>34</v>
      </c>
      <c r="B49" s="11">
        <v>201894.3</v>
      </c>
      <c r="C49" s="11">
        <v>201894.3</v>
      </c>
      <c r="D49" s="11">
        <v>0</v>
      </c>
      <c r="E49" s="11">
        <v>18000</v>
      </c>
      <c r="F49" s="11">
        <v>18000</v>
      </c>
      <c r="G49" s="11">
        <v>0</v>
      </c>
      <c r="H49" s="11">
        <v>42000</v>
      </c>
      <c r="I49" s="11">
        <v>42000</v>
      </c>
      <c r="J49" s="11">
        <v>0</v>
      </c>
      <c r="K49" s="15" t="s">
        <v>25</v>
      </c>
    </row>
    <row r="50" spans="1:11" s="16" customFormat="1" ht="78.75" x14ac:dyDescent="0.25">
      <c r="A50" s="1" t="s">
        <v>59</v>
      </c>
      <c r="B50" s="10">
        <f>SUM(B51)</f>
        <v>91213.1</v>
      </c>
      <c r="C50" s="10">
        <f t="shared" ref="C50:J50" si="12">SUM(C51)</f>
        <v>91213.1</v>
      </c>
      <c r="D50" s="10">
        <f t="shared" si="12"/>
        <v>0</v>
      </c>
      <c r="E50" s="10">
        <f t="shared" si="12"/>
        <v>435933.9</v>
      </c>
      <c r="F50" s="10">
        <f t="shared" si="12"/>
        <v>435933.9</v>
      </c>
      <c r="G50" s="10">
        <f t="shared" si="12"/>
        <v>0</v>
      </c>
      <c r="H50" s="10">
        <f t="shared" si="12"/>
        <v>327857.8</v>
      </c>
      <c r="I50" s="10">
        <f t="shared" si="12"/>
        <v>327857.8</v>
      </c>
      <c r="J50" s="10">
        <f t="shared" si="12"/>
        <v>0</v>
      </c>
      <c r="K50" s="15"/>
    </row>
    <row r="51" spans="1:11" s="16" customFormat="1" ht="47.25" x14ac:dyDescent="0.25">
      <c r="A51" s="9" t="s">
        <v>45</v>
      </c>
      <c r="B51" s="11">
        <v>91213.1</v>
      </c>
      <c r="C51" s="11">
        <v>91213.1</v>
      </c>
      <c r="D51" s="11">
        <v>0</v>
      </c>
      <c r="E51" s="11">
        <v>435933.9</v>
      </c>
      <c r="F51" s="11">
        <v>435933.9</v>
      </c>
      <c r="G51" s="11">
        <v>0</v>
      </c>
      <c r="H51" s="11">
        <v>327857.8</v>
      </c>
      <c r="I51" s="11">
        <v>327857.8</v>
      </c>
      <c r="J51" s="11">
        <v>0</v>
      </c>
      <c r="K51" s="15" t="s">
        <v>25</v>
      </c>
    </row>
    <row r="52" spans="1:11" s="16" customFormat="1" ht="78.75" x14ac:dyDescent="0.25">
      <c r="A52" s="1" t="s">
        <v>60</v>
      </c>
      <c r="B52" s="10">
        <f>SUM(B53)</f>
        <v>28564.3</v>
      </c>
      <c r="C52" s="10">
        <f t="shared" ref="C52:J52" si="13">SUM(C53)</f>
        <v>28564.3</v>
      </c>
      <c r="D52" s="10">
        <f t="shared" si="13"/>
        <v>0</v>
      </c>
      <c r="E52" s="10">
        <f t="shared" si="13"/>
        <v>0</v>
      </c>
      <c r="F52" s="10">
        <f t="shared" si="13"/>
        <v>0</v>
      </c>
      <c r="G52" s="10">
        <f t="shared" si="13"/>
        <v>0</v>
      </c>
      <c r="H52" s="10">
        <f t="shared" si="13"/>
        <v>0</v>
      </c>
      <c r="I52" s="10">
        <f t="shared" si="13"/>
        <v>0</v>
      </c>
      <c r="J52" s="10">
        <f t="shared" si="13"/>
        <v>0</v>
      </c>
      <c r="K52" s="10"/>
    </row>
    <row r="53" spans="1:11" s="16" customFormat="1" ht="63" x14ac:dyDescent="0.25">
      <c r="A53" s="9" t="s">
        <v>61</v>
      </c>
      <c r="B53" s="11">
        <v>28564.3</v>
      </c>
      <c r="C53" s="11">
        <v>28564.3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5" t="s">
        <v>25</v>
      </c>
    </row>
    <row r="54" spans="1:11" s="16" customFormat="1" ht="78.75" x14ac:dyDescent="0.25">
      <c r="A54" s="1" t="s">
        <v>17</v>
      </c>
      <c r="B54" s="10">
        <f>SUM(B55)</f>
        <v>802629.9</v>
      </c>
      <c r="C54" s="10">
        <f t="shared" ref="C54:J54" si="14">SUM(C55)</f>
        <v>233128.5</v>
      </c>
      <c r="D54" s="10">
        <f t="shared" si="14"/>
        <v>569501.4</v>
      </c>
      <c r="E54" s="10">
        <f t="shared" si="14"/>
        <v>291671</v>
      </c>
      <c r="F54" s="10">
        <f t="shared" si="14"/>
        <v>74813</v>
      </c>
      <c r="G54" s="10">
        <f t="shared" si="14"/>
        <v>216858</v>
      </c>
      <c r="H54" s="10">
        <f t="shared" si="14"/>
        <v>0</v>
      </c>
      <c r="I54" s="10">
        <f t="shared" si="14"/>
        <v>0</v>
      </c>
      <c r="J54" s="10">
        <f t="shared" si="14"/>
        <v>0</v>
      </c>
      <c r="K54" s="15"/>
    </row>
    <row r="55" spans="1:11" s="16" customFormat="1" ht="47.25" x14ac:dyDescent="0.25">
      <c r="A55" s="9" t="s">
        <v>35</v>
      </c>
      <c r="B55" s="11">
        <v>802629.9</v>
      </c>
      <c r="C55" s="11">
        <v>233128.5</v>
      </c>
      <c r="D55" s="11">
        <v>569501.4</v>
      </c>
      <c r="E55" s="11">
        <v>291671</v>
      </c>
      <c r="F55" s="11">
        <v>74813</v>
      </c>
      <c r="G55" s="11">
        <v>216858</v>
      </c>
      <c r="H55" s="11">
        <v>0</v>
      </c>
      <c r="I55" s="11">
        <v>0</v>
      </c>
      <c r="J55" s="11">
        <v>0</v>
      </c>
      <c r="K55" s="15" t="s">
        <v>25</v>
      </c>
    </row>
    <row r="56" spans="1:11" s="16" customFormat="1" ht="15.75" x14ac:dyDescent="0.25">
      <c r="A56" s="21" t="s">
        <v>7</v>
      </c>
      <c r="B56" s="22"/>
      <c r="C56" s="22"/>
      <c r="D56" s="22"/>
      <c r="E56" s="22"/>
      <c r="F56" s="22"/>
      <c r="G56" s="22"/>
      <c r="H56" s="22"/>
      <c r="I56" s="22"/>
      <c r="J56" s="22"/>
      <c r="K56" s="23"/>
    </row>
    <row r="57" spans="1:11" s="16" customFormat="1" ht="31.5" customHeight="1" x14ac:dyDescent="0.25">
      <c r="A57" s="25" t="s">
        <v>8</v>
      </c>
      <c r="B57" s="25" t="s">
        <v>11</v>
      </c>
      <c r="C57" s="24"/>
      <c r="D57" s="24"/>
      <c r="E57" s="24"/>
      <c r="F57" s="24"/>
      <c r="G57" s="24"/>
      <c r="H57" s="24"/>
      <c r="I57" s="24"/>
      <c r="J57" s="24"/>
      <c r="K57" s="27" t="s">
        <v>16</v>
      </c>
    </row>
    <row r="58" spans="1:11" s="16" customFormat="1" ht="15.75" x14ac:dyDescent="0.25">
      <c r="A58" s="25"/>
      <c r="B58" s="24" t="s">
        <v>21</v>
      </c>
      <c r="C58" s="24"/>
      <c r="D58" s="24"/>
      <c r="E58" s="24" t="s">
        <v>40</v>
      </c>
      <c r="F58" s="24"/>
      <c r="G58" s="24"/>
      <c r="H58" s="24" t="s">
        <v>46</v>
      </c>
      <c r="I58" s="24"/>
      <c r="J58" s="24"/>
      <c r="K58" s="27"/>
    </row>
    <row r="59" spans="1:11" s="16" customFormat="1" ht="15.75" x14ac:dyDescent="0.25">
      <c r="A59" s="25"/>
      <c r="B59" s="25" t="s">
        <v>10</v>
      </c>
      <c r="C59" s="24" t="s">
        <v>12</v>
      </c>
      <c r="D59" s="24"/>
      <c r="E59" s="25" t="s">
        <v>10</v>
      </c>
      <c r="F59" s="24" t="s">
        <v>12</v>
      </c>
      <c r="G59" s="24"/>
      <c r="H59" s="25" t="s">
        <v>10</v>
      </c>
      <c r="I59" s="14"/>
      <c r="J59" s="13"/>
      <c r="K59" s="27"/>
    </row>
    <row r="60" spans="1:11" s="16" customFormat="1" ht="47.25" customHeight="1" x14ac:dyDescent="0.25">
      <c r="A60" s="25"/>
      <c r="B60" s="25"/>
      <c r="C60" s="14" t="s">
        <v>13</v>
      </c>
      <c r="D60" s="14" t="s">
        <v>14</v>
      </c>
      <c r="E60" s="25"/>
      <c r="F60" s="14" t="s">
        <v>13</v>
      </c>
      <c r="G60" s="14" t="s">
        <v>14</v>
      </c>
      <c r="H60" s="25"/>
      <c r="I60" s="14" t="s">
        <v>13</v>
      </c>
      <c r="J60" s="14" t="s">
        <v>14</v>
      </c>
      <c r="K60" s="27"/>
    </row>
    <row r="61" spans="1:11" s="16" customFormat="1" ht="31.5" x14ac:dyDescent="0.25">
      <c r="A61" s="1" t="s">
        <v>9</v>
      </c>
      <c r="B61" s="7">
        <v>211997.3</v>
      </c>
      <c r="C61" s="7">
        <v>211997.3</v>
      </c>
      <c r="D61" s="7">
        <v>0</v>
      </c>
      <c r="E61" s="7">
        <v>205166.1</v>
      </c>
      <c r="F61" s="7">
        <v>205166.1</v>
      </c>
      <c r="G61" s="7">
        <v>0</v>
      </c>
      <c r="H61" s="7">
        <v>175166.1</v>
      </c>
      <c r="I61" s="7">
        <v>175166.1</v>
      </c>
      <c r="J61" s="7">
        <v>0</v>
      </c>
      <c r="K61" s="12"/>
    </row>
    <row r="62" spans="1:11" s="16" customFormat="1" ht="31.5" x14ac:dyDescent="0.25">
      <c r="A62" s="9" t="s">
        <v>48</v>
      </c>
      <c r="B62" s="8">
        <v>211997.3</v>
      </c>
      <c r="C62" s="8">
        <v>211997.3</v>
      </c>
      <c r="D62" s="8">
        <v>0</v>
      </c>
      <c r="E62" s="8">
        <v>205166.1</v>
      </c>
      <c r="F62" s="8">
        <v>205166.1</v>
      </c>
      <c r="G62" s="8">
        <v>0</v>
      </c>
      <c r="H62" s="8">
        <v>175166.1</v>
      </c>
      <c r="I62" s="8">
        <v>175166.1</v>
      </c>
      <c r="J62" s="8">
        <v>0</v>
      </c>
      <c r="K62" s="12" t="s">
        <v>25</v>
      </c>
    </row>
  </sheetData>
  <autoFilter ref="A16:K62"/>
  <mergeCells count="28">
    <mergeCell ref="I14:J14"/>
    <mergeCell ref="A57:A60"/>
    <mergeCell ref="B57:J57"/>
    <mergeCell ref="K57:K60"/>
    <mergeCell ref="B58:D58"/>
    <mergeCell ref="E58:G58"/>
    <mergeCell ref="H58:J58"/>
    <mergeCell ref="B59:B60"/>
    <mergeCell ref="C59:D59"/>
    <mergeCell ref="E59:E60"/>
    <mergeCell ref="F59:G59"/>
    <mergeCell ref="H59:H60"/>
    <mergeCell ref="A8:K8"/>
    <mergeCell ref="A9:K9"/>
    <mergeCell ref="A56:K56"/>
    <mergeCell ref="A11:K11"/>
    <mergeCell ref="A12:A15"/>
    <mergeCell ref="B12:J12"/>
    <mergeCell ref="K12:K15"/>
    <mergeCell ref="B13:D13"/>
    <mergeCell ref="E13:G13"/>
    <mergeCell ref="H13:J13"/>
    <mergeCell ref="B14:B15"/>
    <mergeCell ref="C14:D14"/>
    <mergeCell ref="E14:E15"/>
    <mergeCell ref="F14:G14"/>
    <mergeCell ref="H14:H15"/>
    <mergeCell ref="K17:K19"/>
  </mergeCells>
  <pageMargins left="0.78740157480314965" right="0.39370078740157483" top="0.78740157480314965" bottom="0.78740157480314965" header="0.31496062992125984" footer="0.31496062992125984"/>
  <pageSetup paperSize="9" scale="5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2026-09-23T06:13:20Z</dcterms:modified>
</cp:coreProperties>
</file>