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955" yWindow="240" windowWidth="15420" windowHeight="11910"/>
  </bookViews>
  <sheets>
    <sheet name="ПРИЛОЖЕНИЕ 5" sheetId="1" r:id="rId1"/>
  </sheets>
  <definedNames>
    <definedName name="_xlnm._FilterDatabase" localSheetId="0" hidden="1">'ПРИЛОЖЕНИЕ 5'!$A$5:$O$173</definedName>
    <definedName name="Z_0C11F44C_4F2C_4AE8_A73D_59916AF30C0E_.wvu.FilterData" localSheetId="0" hidden="1">'ПРИЛОЖЕНИЕ 5'!$A$5:$O$173</definedName>
    <definedName name="Z_114718EB_B641_4B68_AF36_A8493A4EBE43_.wvu.FilterData" localSheetId="0" hidden="1">'ПРИЛОЖЕНИЕ 5'!$A$5:$O$173</definedName>
    <definedName name="Z_1BB42165_B45E_439E_9E2F_99F7AB0E153D_.wvu.FilterData" localSheetId="0" hidden="1">'ПРИЛОЖЕНИЕ 5'!$A$5:$O$173</definedName>
    <definedName name="Z_2122AC4B_B03C_466C_B088_7E2AB51FE0BC_.wvu.FilterData" localSheetId="0" hidden="1">'ПРИЛОЖЕНИЕ 5'!$A$5:$O$173</definedName>
    <definedName name="Z_21C7D629_A43E_46F3_9002_597E8D80CC40_.wvu.FilterData" localSheetId="0" hidden="1">'ПРИЛОЖЕНИЕ 5'!$A$5:$O$173</definedName>
    <definedName name="Z_291A88A3_2F56_47C3_91F9_5BD737B37A51_.wvu.FilterData" localSheetId="0" hidden="1">'ПРИЛОЖЕНИЕ 5'!$A$5:$O$173</definedName>
    <definedName name="Z_2BD0608E_32C5_4C5D_B668_8CFEEE0BB6B7_.wvu.FilterData" localSheetId="0" hidden="1">'ПРИЛОЖЕНИЕ 5'!$A$5:$O$173</definedName>
    <definedName name="Z_3266E51F_014B_47AF_B25B_E8628980EF07_.wvu.FilterData" localSheetId="0" hidden="1">'ПРИЛОЖЕНИЕ 5'!$A$5:$O$173</definedName>
    <definedName name="Z_3266E51F_014B_47AF_B25B_E8628980EF07_.wvu.PrintArea" localSheetId="0" hidden="1">'ПРИЛОЖЕНИЕ 5'!$A$1:$O$175</definedName>
    <definedName name="Z_3266E51F_014B_47AF_B25B_E8628980EF07_.wvu.PrintTitles" localSheetId="0" hidden="1">'ПРИЛОЖЕНИЕ 5'!$5:$5</definedName>
    <definedName name="Z_35D1DF20_2738_44DB_ABC6_F72B3AC9D1BD_.wvu.FilterData" localSheetId="0" hidden="1">'ПРИЛОЖЕНИЕ 5'!$A$5:$O$173</definedName>
    <definedName name="Z_3B86AEE2_C3EE_43A5_8AB3_2A2B746B42AC_.wvu.FilterData" localSheetId="0" hidden="1">'ПРИЛОЖЕНИЕ 5'!$A$5:$O$173</definedName>
    <definedName name="Z_3EF59B75_D4A1_4D9C_BA4E_874F6EAC8DBC_.wvu.FilterData" localSheetId="0" hidden="1">'ПРИЛОЖЕНИЕ 5'!$A$5:$O$173</definedName>
    <definedName name="Z_4520EBB3_E32B_4CE7_BF77_7C8D8DE97614_.wvu.FilterData" localSheetId="0" hidden="1">'ПРИЛОЖЕНИЕ 5'!$A$5:$O$173</definedName>
    <definedName name="Z_4D342275_2C18_465E_855E_BAB54E07F7E8_.wvu.FilterData" localSheetId="0" hidden="1">'ПРИЛОЖЕНИЕ 5'!$A$5:$O$173</definedName>
    <definedName name="Z_544CAFF5_6D3F_4C79_9B6F_949C34C95167_.wvu.FilterData" localSheetId="0" hidden="1">'ПРИЛОЖЕНИЕ 5'!$A$5:$O$173</definedName>
    <definedName name="Z_5B862933_CC7F_4353_8230_123571C114CD_.wvu.FilterData" localSheetId="0" hidden="1">'ПРИЛОЖЕНИЕ 5'!$A$5:$O$173</definedName>
    <definedName name="Z_5E946512_EE1C_4623_93AB_9174779267E4_.wvu.FilterData" localSheetId="0" hidden="1">'ПРИЛОЖЕНИЕ 5'!$A$5:$O$173</definedName>
    <definedName name="Z_653C2DCB_76AB_4FE3_8066_A7E224119561_.wvu.FilterData" localSheetId="0" hidden="1">'ПРИЛОЖЕНИЕ 5'!$A$5:$O$173</definedName>
    <definedName name="Z_653C2DCB_76AB_4FE3_8066_A7E224119561_.wvu.PrintArea" localSheetId="0" hidden="1">'ПРИЛОЖЕНИЕ 5'!$A$1:$O$173</definedName>
    <definedName name="Z_6BB40F47_25E1_4A2A_B812_E03407BD5856_.wvu.FilterData" localSheetId="0" hidden="1">'ПРИЛОЖЕНИЕ 5'!$A$5:$O$173</definedName>
    <definedName name="Z_6EBA798B_6110_4E1D_A73D_372957C0B731_.wvu.FilterData" localSheetId="0" hidden="1">'ПРИЛОЖЕНИЕ 5'!$A$5:$O$173</definedName>
    <definedName name="Z_6F25C7F2_FF5F_48E4_97A2_96B2D6165F11_.wvu.FilterData" localSheetId="0" hidden="1">'ПРИЛОЖЕНИЕ 5'!$A$5:$O$173</definedName>
    <definedName name="Z_762920AF_9620_465A_BFBB_0FE6364FB5B2_.wvu.FilterData" localSheetId="0" hidden="1">'ПРИЛОЖЕНИЕ 5'!$A$5:$O$173</definedName>
    <definedName name="Z_7DE618E4_B2A0_4719_B3DA_C91E286364C3_.wvu.FilterData" localSheetId="0" hidden="1">'ПРИЛОЖЕНИЕ 5'!$A$5:$O$173</definedName>
    <definedName name="Z_815A5459_D9AD_4499_B005_A99171756881_.wvu.PrintTitles" localSheetId="0">'ПРИЛОЖЕНИЕ 5'!$5:$5</definedName>
    <definedName name="Z_8398F4F9_D85E_4712_83ED_8DE10F760368_.wvu.FilterData" localSheetId="0" hidden="1">'ПРИЛОЖЕНИЕ 5'!$A$5:$O$173</definedName>
    <definedName name="Z_86893A1E_51A5_4EDA_A9A8_962C193E2028_.wvu.FilterData" localSheetId="0" hidden="1">'ПРИЛОЖЕНИЕ 5'!$A$5:$O$173</definedName>
    <definedName name="Z_868B1A5E_DDD1_421A_B4C6_58B223CC5127_.wvu.FilterData" localSheetId="0" hidden="1">'ПРИЛОЖЕНИЕ 5'!$A$5:$O$173</definedName>
    <definedName name="Z_8BB67BFA_4E68_4F5B_87AF_F3E2E183E262_.wvu.FilterData" localSheetId="0" hidden="1">'ПРИЛОЖЕНИЕ 5'!$A$5:$O$173</definedName>
    <definedName name="Z_902457EE_E79A_4E56_9C4A_4167C46B8EF9_.wvu.FilterData" localSheetId="0" hidden="1">'ПРИЛОЖЕНИЕ 5'!$A$5:$O$173</definedName>
    <definedName name="Z_B3A80800_94CF_4484_ACCA_0F07DFE03180_.wvu.FilterData" localSheetId="0" hidden="1">'ПРИЛОЖЕНИЕ 5'!$A$5:$O$173</definedName>
    <definedName name="Z_B644F68C_9328_47A0_8641_447755B199DC_.wvu.FilterData" localSheetId="0" hidden="1">'ПРИЛОЖЕНИЕ 5'!$A$5:$O$173</definedName>
    <definedName name="Z_B6C42848_62DA_47CA_8B9A_D872E7F6A8EF_.wvu.FilterData" localSheetId="0" hidden="1">'ПРИЛОЖЕНИЕ 5'!$A$5:$O$173</definedName>
    <definedName name="Z_B95D75FB_A179_4E97_B834_7592F86B8D0A_.wvu.FilterData" localSheetId="0" hidden="1">'ПРИЛОЖЕНИЕ 5'!$A$5:$O$173</definedName>
    <definedName name="Z_BA153A24_904C_4BC1_AE7C_5A3A8C8527EB_.wvu.FilterData" localSheetId="0" hidden="1">'ПРИЛОЖЕНИЕ 5'!$A$5:$O$173</definedName>
    <definedName name="Z_BF0D3AD4_BA49_4062_A9F1_40D6A0236745_.wvu.FilterData" localSheetId="0" hidden="1">'ПРИЛОЖЕНИЕ 5'!$A$5:$O$173</definedName>
    <definedName name="Z_C9DBC2DF_F7AC_437D_AE73_F7CF0FDD56AB_.wvu.FilterData" localSheetId="0" hidden="1">'ПРИЛОЖЕНИЕ 5'!$A$5:$O$173</definedName>
    <definedName name="Z_D7150376_D2C0_44EC_9E54_E54DE0911E68_.wvu.FilterData" localSheetId="0" hidden="1">'ПРИЛОЖЕНИЕ 5'!$A$5:$O$173</definedName>
    <definedName name="Z_D9ED39D2_3DB3_41ED_9106_15FBCF3AD121_.wvu.FilterData" localSheetId="0" hidden="1">'ПРИЛОЖЕНИЕ 5'!$A$5:$O$173</definedName>
    <definedName name="Z_DD5897BA_9F83_4311_AC6D_5EBE44A9FBBD_.wvu.FilterData" localSheetId="0" hidden="1">'ПРИЛОЖЕНИЕ 5'!$A$5:$O$173</definedName>
    <definedName name="Z_E23F1804_53A0_4F16_A60C_0C5FC666E309_.wvu.FilterData" localSheetId="0" hidden="1">'ПРИЛОЖЕНИЕ 5'!$A$5:$O$173</definedName>
    <definedName name="Z_E99505D0_447F_43CC_8CE9_73EBCB1B04F9_.wvu.FilterData" localSheetId="0" hidden="1">'ПРИЛОЖЕНИЕ 5'!$A$5:$O$173</definedName>
    <definedName name="Z_F0026EFE_E6CF_48CF_BEE4_4016F8CFA125_.wvu.FilterData" localSheetId="0" hidden="1">'ПРИЛОЖЕНИЕ 5'!$A$5:$O$173</definedName>
    <definedName name="Z_F30D7FF2_DB43_436D_898D_0846BE2D54C4_.wvu.FilterData" localSheetId="0" hidden="1">'ПРИЛОЖЕНИЕ 5'!$A$5:$O$173</definedName>
    <definedName name="Z_F62D010C_B499_4FDF_A514_DA0B229024F7_.wvu.FilterData" localSheetId="0" hidden="1">'ПРИЛОЖЕНИЕ 5'!$A$5:$O$173</definedName>
    <definedName name="Z_F6FB285B_88D5_45C6_81EA_13AA01243809_.wvu.FilterData" localSheetId="0" hidden="1">'ПРИЛОЖЕНИЕ 5'!$A$5:$O$173</definedName>
    <definedName name="_xlnm.Print_Titles" localSheetId="0">'ПРИЛОЖЕНИЕ 5'!$5:$5</definedName>
    <definedName name="_xlnm.Print_Area" localSheetId="0">'ПРИЛОЖЕНИЕ 5'!$A$1:$O$175</definedName>
  </definedNames>
  <calcPr calcId="145621"/>
  <customWorkbookViews>
    <customWorkbookView name="Рыженкова Елена Николаевна - Личное представление" guid="{3266E51F-014B-47AF-B25B-E8628980EF07}" mergeInterval="0" personalView="1" maximized="1" windowWidth="2044" windowHeight="788" activeSheetId="1"/>
    <customWorkbookView name="Федирко Татьяна Александровна - Личное представление" guid="{5B862933-CC7F-4353-8230-123571C114CD}" mergeInterval="0" personalView="1" maximized="1" windowWidth="1916" windowHeight="794" activeSheetId="1"/>
    <customWorkbookView name="Савченко Галина Вячеславовна - Личное представление" guid="{6BB40F47-25E1-4A2A-B812-E03407BD5856}" maximized="1" windowWidth="0" windowHeight="0" activeSheetId="0"/>
    <customWorkbookView name="Ковалев Вадим Олегович - Личное представление" guid="{F6FB285B-88D5-45C6-81EA-13AA01243809}" mergeInterval="0" personalView="1" maximized="1" xWindow="2552" yWindow="-8" windowWidth="2576" windowHeight="1416" activeSheetId="1"/>
    <customWorkbookView name="Михайлов Валерий Михайлович - Личное представление" guid="{F30D7FF2-DB43-436D-898D-0846BE2D54C4}" mergeInterval="0" personalView="1" maximized="1" windowWidth="1916" windowHeight="882" activeSheetId="1"/>
    <customWorkbookView name="Иванова Маргарита Алексеевна - Личное представление" guid="{86893A1E-51A5-4EDA-A9A8-962C193E2028}" mergeInterval="0" personalView="1" maximized="1" xWindow="-8" yWindow="-8" windowWidth="2576" windowHeight="1416" activeSheetId="1"/>
    <customWorkbookView name="Макеева Ирина Борисовна - Личное представление" guid="{8BB67BFA-4E68-4F5B-87AF-F3E2E183E262}" mergeInterval="0" personalView="1" xWindow="135" yWindow="210" windowWidth="1516" windowHeight="1122" activeSheetId="1"/>
    <customWorkbookView name="Хаймина Ирина Владимировна - Личное представление" guid="{653C2DCB-76AB-4FE3-8066-A7E224119561}" mergeInterval="0" personalView="1" maximized="1" windowWidth="2560" windowHeight="1043" activeSheetId="1"/>
  </customWorkbookViews>
</workbook>
</file>

<file path=xl/calcChain.xml><?xml version="1.0" encoding="utf-8"?>
<calcChain xmlns="http://schemas.openxmlformats.org/spreadsheetml/2006/main">
  <c r="H167" i="1" l="1"/>
  <c r="H166" i="1"/>
  <c r="H165" i="1"/>
  <c r="H164" i="1"/>
  <c r="H163" i="1"/>
  <c r="H162" i="1"/>
  <c r="H161" i="1"/>
  <c r="H160" i="1"/>
  <c r="H159" i="1"/>
  <c r="H158" i="1"/>
  <c r="H157" i="1"/>
  <c r="H103" i="1" l="1"/>
  <c r="H104" i="1"/>
  <c r="H105" i="1"/>
  <c r="H106" i="1"/>
  <c r="H107" i="1"/>
  <c r="H108" i="1"/>
  <c r="H102" i="1"/>
  <c r="F36" i="1"/>
  <c r="K95" i="1" l="1"/>
  <c r="J37" i="1" l="1"/>
  <c r="I37" i="1"/>
  <c r="G37" i="1"/>
  <c r="K125" i="1"/>
  <c r="G149" i="1"/>
  <c r="J147" i="1"/>
  <c r="H147" i="1"/>
  <c r="H149" i="1" s="1"/>
  <c r="K146" i="1"/>
  <c r="F132" i="1"/>
  <c r="H14" i="1"/>
  <c r="H130" i="1"/>
  <c r="H120" i="1"/>
  <c r="N120" i="1"/>
  <c r="K120" i="1"/>
  <c r="H114" i="1"/>
  <c r="H89" i="1"/>
  <c r="H95" i="1" s="1"/>
  <c r="G95" i="1"/>
  <c r="F95" i="1"/>
  <c r="J85" i="1"/>
  <c r="K85" i="1"/>
  <c r="H82" i="1"/>
  <c r="H85" i="1" s="1"/>
  <c r="G85" i="1"/>
  <c r="F85" i="1"/>
  <c r="F70" i="1"/>
  <c r="G70" i="1"/>
  <c r="K132" i="1" l="1"/>
  <c r="F109" i="1"/>
  <c r="G71" i="1" l="1"/>
  <c r="H49" i="1" l="1"/>
  <c r="H70" i="1" s="1"/>
  <c r="H71" i="1" s="1"/>
  <c r="F12" i="1" l="1"/>
  <c r="F11" i="1"/>
  <c r="F19" i="1"/>
  <c r="F21" i="1"/>
  <c r="F29" i="1"/>
  <c r="K6" i="1"/>
  <c r="F37" i="1" l="1"/>
  <c r="K37" i="1"/>
  <c r="H77" i="1"/>
  <c r="H76" i="1"/>
  <c r="H75" i="1"/>
  <c r="H78" i="1" l="1"/>
  <c r="H170" i="1"/>
  <c r="N171" i="1" l="1"/>
  <c r="N172" i="1" s="1"/>
  <c r="M171" i="1"/>
  <c r="M172" i="1" s="1"/>
  <c r="L171" i="1"/>
  <c r="L172" i="1" s="1"/>
  <c r="K171" i="1"/>
  <c r="K172" i="1" s="1"/>
  <c r="J171" i="1"/>
  <c r="J172" i="1" s="1"/>
  <c r="I171" i="1"/>
  <c r="I172" i="1" s="1"/>
  <c r="H171" i="1"/>
  <c r="H172" i="1" s="1"/>
  <c r="G171" i="1"/>
  <c r="G172" i="1" s="1"/>
  <c r="N168" i="1"/>
  <c r="N169" i="1" s="1"/>
  <c r="M168" i="1"/>
  <c r="M169" i="1" s="1"/>
  <c r="L168" i="1"/>
  <c r="L169" i="1" s="1"/>
  <c r="K168" i="1"/>
  <c r="K169" i="1" s="1"/>
  <c r="J168" i="1"/>
  <c r="J169" i="1" s="1"/>
  <c r="I168" i="1"/>
  <c r="I169" i="1" s="1"/>
  <c r="H168" i="1"/>
  <c r="H169" i="1" s="1"/>
  <c r="G168" i="1"/>
  <c r="G169" i="1" s="1"/>
  <c r="N155" i="1"/>
  <c r="M155" i="1"/>
  <c r="L155" i="1"/>
  <c r="K155" i="1"/>
  <c r="J155" i="1"/>
  <c r="I155" i="1"/>
  <c r="H155" i="1"/>
  <c r="G155" i="1"/>
  <c r="N153" i="1"/>
  <c r="M153" i="1"/>
  <c r="L153" i="1"/>
  <c r="K153" i="1"/>
  <c r="J153" i="1"/>
  <c r="I153" i="1"/>
  <c r="H153" i="1"/>
  <c r="G153" i="1"/>
  <c r="N151" i="1"/>
  <c r="M151" i="1"/>
  <c r="L151" i="1"/>
  <c r="K151" i="1"/>
  <c r="J151" i="1"/>
  <c r="I151" i="1"/>
  <c r="H151" i="1"/>
  <c r="G151" i="1"/>
  <c r="N149" i="1"/>
  <c r="M149" i="1"/>
  <c r="L149" i="1"/>
  <c r="K149" i="1"/>
  <c r="J149" i="1"/>
  <c r="I149" i="1"/>
  <c r="M135" i="1"/>
  <c r="L135" i="1"/>
  <c r="K135" i="1"/>
  <c r="J135" i="1"/>
  <c r="I135" i="1"/>
  <c r="H135" i="1"/>
  <c r="G135" i="1"/>
  <c r="N132" i="1"/>
  <c r="M132" i="1"/>
  <c r="L132" i="1"/>
  <c r="J132" i="1"/>
  <c r="I132" i="1"/>
  <c r="G132" i="1"/>
  <c r="H132" i="1" s="1"/>
  <c r="N109" i="1"/>
  <c r="M109" i="1"/>
  <c r="L109" i="1"/>
  <c r="K109" i="1"/>
  <c r="J109" i="1"/>
  <c r="I109" i="1"/>
  <c r="H109" i="1"/>
  <c r="G109" i="1"/>
  <c r="N101" i="1"/>
  <c r="M101" i="1"/>
  <c r="L101" i="1"/>
  <c r="K101" i="1"/>
  <c r="J101" i="1"/>
  <c r="I101" i="1"/>
  <c r="H101" i="1"/>
  <c r="G101" i="1"/>
  <c r="N95" i="1"/>
  <c r="M95" i="1"/>
  <c r="L95" i="1"/>
  <c r="J95" i="1"/>
  <c r="I95" i="1"/>
  <c r="N85" i="1"/>
  <c r="M85" i="1"/>
  <c r="L85" i="1"/>
  <c r="I85" i="1"/>
  <c r="N78" i="1"/>
  <c r="M78" i="1"/>
  <c r="L78" i="1"/>
  <c r="K78" i="1"/>
  <c r="J78" i="1"/>
  <c r="I78" i="1"/>
  <c r="G78" i="1"/>
  <c r="N74" i="1"/>
  <c r="M74" i="1"/>
  <c r="L74" i="1"/>
  <c r="K74" i="1"/>
  <c r="J74" i="1"/>
  <c r="I74" i="1"/>
  <c r="H74" i="1"/>
  <c r="G74" i="1"/>
  <c r="N70" i="1"/>
  <c r="N71" i="1" s="1"/>
  <c r="M70" i="1"/>
  <c r="M71" i="1" s="1"/>
  <c r="L70" i="1"/>
  <c r="L71" i="1" s="1"/>
  <c r="K70" i="1"/>
  <c r="K71" i="1" s="1"/>
  <c r="J70" i="1"/>
  <c r="J71" i="1" s="1"/>
  <c r="I70" i="1"/>
  <c r="I71" i="1" s="1"/>
  <c r="N47" i="1"/>
  <c r="N48" i="1" s="1"/>
  <c r="M47" i="1"/>
  <c r="M48" i="1" s="1"/>
  <c r="L47" i="1"/>
  <c r="L48" i="1" s="1"/>
  <c r="K47" i="1"/>
  <c r="K48" i="1" s="1"/>
  <c r="J47" i="1"/>
  <c r="J48" i="1" s="1"/>
  <c r="I47" i="1"/>
  <c r="I48" i="1" s="1"/>
  <c r="H47" i="1"/>
  <c r="H48" i="1" s="1"/>
  <c r="G47" i="1"/>
  <c r="G48" i="1" s="1"/>
  <c r="N44" i="1"/>
  <c r="N45" i="1" s="1"/>
  <c r="M44" i="1"/>
  <c r="M45" i="1" s="1"/>
  <c r="L44" i="1"/>
  <c r="L45" i="1" s="1"/>
  <c r="K44" i="1"/>
  <c r="K45" i="1" s="1"/>
  <c r="J44" i="1"/>
  <c r="J45" i="1" s="1"/>
  <c r="I44" i="1"/>
  <c r="I45" i="1" s="1"/>
  <c r="H44" i="1"/>
  <c r="H45" i="1" s="1"/>
  <c r="G44" i="1"/>
  <c r="G45" i="1" s="1"/>
  <c r="N41" i="1"/>
  <c r="M41" i="1"/>
  <c r="L41" i="1"/>
  <c r="K41" i="1"/>
  <c r="J41" i="1"/>
  <c r="I41" i="1"/>
  <c r="H41" i="1"/>
  <c r="G41" i="1"/>
  <c r="N37" i="1"/>
  <c r="M37" i="1"/>
  <c r="L37" i="1"/>
  <c r="H156" i="1" l="1"/>
  <c r="L156" i="1"/>
  <c r="J156" i="1"/>
  <c r="K156" i="1"/>
  <c r="M156" i="1"/>
  <c r="G156" i="1"/>
  <c r="G42" i="1"/>
  <c r="I42" i="1"/>
  <c r="J42" i="1"/>
  <c r="K42" i="1"/>
  <c r="L42" i="1"/>
  <c r="M42" i="1"/>
  <c r="N42" i="1"/>
  <c r="K173" i="1" l="1"/>
  <c r="G173" i="1"/>
  <c r="M173" i="1"/>
  <c r="L173" i="1"/>
  <c r="J173" i="1"/>
  <c r="I156" i="1"/>
  <c r="I173" i="1" s="1"/>
  <c r="F155" i="1"/>
  <c r="F78" i="1"/>
  <c r="F153" i="1"/>
  <c r="F74" i="1"/>
  <c r="N135" i="1"/>
  <c r="N156" i="1" s="1"/>
  <c r="N173" i="1" s="1"/>
  <c r="F135" i="1"/>
  <c r="F149" i="1"/>
  <c r="F101" i="1"/>
  <c r="F151" i="1"/>
  <c r="F171" i="1"/>
  <c r="F172" i="1" s="1"/>
  <c r="F168" i="1"/>
  <c r="F169" i="1" s="1"/>
  <c r="F71" i="1"/>
  <c r="F47" i="1"/>
  <c r="F48" i="1" s="1"/>
  <c r="F44" i="1"/>
  <c r="F45" i="1" s="1"/>
  <c r="F156" i="1" l="1"/>
  <c r="F41" i="1" l="1"/>
  <c r="E41" i="1"/>
  <c r="D41" i="1"/>
  <c r="H35" i="1" l="1"/>
  <c r="H37" i="1" s="1"/>
  <c r="F42" i="1"/>
  <c r="F173" i="1" s="1"/>
  <c r="H42" i="1" l="1"/>
  <c r="H173" i="1" s="1"/>
</calcChain>
</file>

<file path=xl/sharedStrings.xml><?xml version="1.0" encoding="utf-8"?>
<sst xmlns="http://schemas.openxmlformats.org/spreadsheetml/2006/main" count="486" uniqueCount="321">
  <si>
    <t>ГРБС</t>
  </si>
  <si>
    <t>Наименование государственной программы</t>
  </si>
  <si>
    <t>Территориальная принадлежность</t>
  </si>
  <si>
    <t>Бюджетополучатель</t>
  </si>
  <si>
    <t xml:space="preserve">Наименование объекта </t>
  </si>
  <si>
    <t>План 2026</t>
  </si>
  <si>
    <t xml:space="preserve"> Плюс/Минус 
2026</t>
  </si>
  <si>
    <t xml:space="preserve"> План 2026
(после поправок)</t>
  </si>
  <si>
    <t>План 2027</t>
  </si>
  <si>
    <t xml:space="preserve"> Плюс/Минус 
2027</t>
  </si>
  <si>
    <t xml:space="preserve"> План 2027
(после поправок)</t>
  </si>
  <si>
    <t>Примечание</t>
  </si>
  <si>
    <t>Комитет по дорожному хозяйству Ленинградской области</t>
  </si>
  <si>
    <t>ГП ЛО  "Развитие транспортной системы Ленинградской области"</t>
  </si>
  <si>
    <t xml:space="preserve">Всеволожский район </t>
  </si>
  <si>
    <t>ГКУ ЛО "ДДС"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</si>
  <si>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</si>
  <si>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</si>
  <si>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</si>
  <si>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</si>
  <si>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</si>
  <si>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</si>
  <si>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Гатчинский муниципальный огруг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</si>
  <si>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</si>
  <si>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 xml:space="preserve">Кировский район </t>
  </si>
  <si>
    <t>Строительство моста через Староладожский канал в створе Северного переулка в г. Шлиссельбург, в том числе проектно-изыскательские работы</t>
  </si>
  <si>
    <t xml:space="preserve">не распределено </t>
  </si>
  <si>
    <t>Проектно-изыскательские работы и отвод земель будущих лет</t>
  </si>
  <si>
    <t>ГП ЛО  "Развитие транспортной системы Ленинградской области" Итог</t>
  </si>
  <si>
    <t>Комитет по дорожному хозяйству Ленинградской области Итог</t>
  </si>
  <si>
    <t>Ленинградский областной комитет по управлению государственным имуществом</t>
  </si>
  <si>
    <t>ГП ЛО  "Развитие внутреннего и въездного туризма в Ленинградской области"</t>
  </si>
  <si>
    <t>ГП ЛО  "Развитие внутреннего и въездного туризма в Ленинградской области" Итог</t>
  </si>
  <si>
    <t>Ленинградский областной комитет по управлению государственным имуществом Итог</t>
  </si>
  <si>
    <t>Комитет по физической культуре и спорту Ленинградской области</t>
  </si>
  <si>
    <t>ГП ЛО  "Развитие физической культуры и спорта в Ленинградской области"</t>
  </si>
  <si>
    <t>ГП ЛО 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</si>
  <si>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</si>
  <si>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>ГП ЛО  "Развитие культуры в Ленинградской области"</t>
  </si>
  <si>
    <t xml:space="preserve">Ломоносовский район </t>
  </si>
  <si>
    <t>ГП ЛО  "Развитие культуры в Ленинградской области" Итог</t>
  </si>
  <si>
    <t>Комитет по топливно-энергетическому комплексу Ленинградской области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</si>
  <si>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</si>
  <si>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Выборгский район </t>
  </si>
  <si>
    <t xml:space="preserve">межмуниципальное </t>
  </si>
  <si>
    <t>Субсидии на капитальное строительство (реконструкцию) объектов теплоэнергетики, включая проектно-изыскательские работы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</si>
  <si>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</si>
  <si>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Итог</t>
  </si>
  <si>
    <t>Комитет по строительству Ленинградской области</t>
  </si>
  <si>
    <t>ГП ЛО "Устойчивое общественное развитие в Ленинградской области"</t>
  </si>
  <si>
    <t>ГКУ "УС ЛО"</t>
  </si>
  <si>
    <t>Новое строительство блочно-модульной газовой котельной мощностью 3,1 МВт (2,67 гКал) для нужд ГБУ ЛО «Центр досуговых, оздоровительных и учебных программ Молодежный», в т.ч. оплата технологического присоединения к сетям газоснабжения (ПИР+СМР)</t>
  </si>
  <si>
    <t>ГП ЛО "Устойчивое общественное развитие в Ленинградской области" Итог</t>
  </si>
  <si>
    <t>ГП ЛО  "Комплексное развитие сельских территорий Ленинградской области"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</si>
  <si>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</si>
  <si>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</si>
  <si>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</si>
  <si>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ГП ЛО  "Комплексное развитие сельских территорий Ленинградской области" Итог</t>
  </si>
  <si>
    <t>ГП ЛО  "Развитие здравоохранения в Ленинградской области"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</si>
  <si>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</si>
  <si>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>Проектирование и строительство объекта: «Врачебная амбулатория в пос. Войсковицы Гатчинского района»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</si>
  <si>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</si>
  <si>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</si>
  <si>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ГП ЛО  "Развитие здравоохранения в Ленинградской области" Итог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</si>
  <si>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</si>
  <si>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Подпорожский район</t>
  </si>
  <si>
    <t>Вознесенское ГП</t>
  </si>
  <si>
    <t>Реконструкция дома культуры в пос. Вознесенье ул. Труда, д.21, Подпорожский район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</si>
  <si>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</si>
  <si>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</si>
  <si>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 xml:space="preserve">Волховский район </t>
  </si>
  <si>
    <t xml:space="preserve">Новоладожское ГП </t>
  </si>
  <si>
    <t>Строительство спортивного объекта (футбольное поле) по адресу: Волховский муниципальный район, МО Новоладожское городское поселение, г.Новая Ладога, ул.Суворова,12и</t>
  </si>
  <si>
    <t>Киришский район</t>
  </si>
  <si>
    <t>Реконструкция стадиона «Нефтяник» на 154 человека, расположенного по адресу: г. Кириши, ул. Строителей, д. 5</t>
  </si>
  <si>
    <t>Виллозское ГП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</si>
  <si>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</si>
  <si>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 xml:space="preserve">Тосненский район </t>
  </si>
  <si>
    <t>Строительство биатлонно-лыжного комплекса в пос. Шапки Тосненского района (1 этап строительства)</t>
  </si>
  <si>
    <t>ГП ЛО  "Современное образование Ленинградской области"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</si>
  <si>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</si>
  <si>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</si>
  <si>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 xml:space="preserve">Волосовский район </t>
  </si>
  <si>
    <t>Строительство здания МОУ "Волосовская средняя общеобразовательная школа №2"</t>
  </si>
  <si>
    <t>Строительство средней общеобразовательной школы на 825 учащихся по адресу: Всеволожский район, г. Сертолово</t>
  </si>
  <si>
    <t>Строительство объекта "Дошкольное образовательное учреждение 265 мест", расположенное по адресу: Всеволожский муниципальный район, Заневское городское поселение, г. Кудрово, кадастровые номера земельных участков 47:07:1044001:21160, 47:07:1044001:313, 47:07:1044001:21159, 47:07:1044001:48398 (жилой массив Кудрово, 6 квартал)</t>
  </si>
  <si>
    <t>Кингисеппский район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</si>
  <si>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</si>
  <si>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</si>
  <si>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</si>
  <si>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>ГП ЛО  "Современное образование Ленинградской области" Итог</t>
  </si>
  <si>
    <t>ГП ЛО  "Стимулирование экономической активности Ленинградской области"</t>
  </si>
  <si>
    <t>Проектирование и строительство центра по развитию предпринимательства и деловой активности участников СВО по адресу: Российская Федерация, Ленинградская область, Всеволожский р-н, г. Всеволожск, ул. Шишканя, Земельный участок 8 с кадастровым номером 47:07:1301169:2673</t>
  </si>
  <si>
    <t>ГП ЛО  "Стимулирование экономической активности Ленинградской области" Итог</t>
  </si>
  <si>
    <t>Приладожское ГП</t>
  </si>
  <si>
    <t>Инженерная инфраструктура к земельным участкам под ИЖС, дер. Назия Приладожского г.п. Кировского района и ограниченной ул. Рыночная, ул. Староладожский канал, границей дер. Назия, границами объектов туристско-рекреационной инфраструктуры (ПСД)</t>
  </si>
  <si>
    <t>Создание инженерной и транспортной инфраструктуры на земельных участках, предоставленных бесплатно гражданам</t>
  </si>
  <si>
    <t>ГП ЛО  "Формирование городской среды и обеспечение качественным жильем граждан на территории Ленинградской области" Итог</t>
  </si>
  <si>
    <t>ГП ЛО "Социальная поддержка отдельных категорий граждан в Ленинградской области"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</si>
  <si>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</si>
  <si>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ГП ЛО "Социальная поддержка отдельных категорий граждан в Ленинградской области" Итог</t>
  </si>
  <si>
    <t xml:space="preserve"> 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</si>
  <si>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</si>
  <si>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 xml:space="preserve"> Непрограммные расходы органов государственной власти Ленинградской области Итог</t>
  </si>
  <si>
    <t>Комитет по строительству Ленинградской области Итог</t>
  </si>
  <si>
    <t>Комитет по жилищно-коммунальному хозяйству Ленинградской области</t>
  </si>
  <si>
    <t>ГУП Леноблводоканал</t>
  </si>
  <si>
    <t xml:space="preserve">Реконструкция канализационных очистных сооружений в п. Токсово Всеволожского района </t>
  </si>
  <si>
    <t>Реконструкция водоочистных и водозаборных сооружений в г. Выборг Выборгского района Ленинградской области</t>
  </si>
  <si>
    <t>Реконструкция канализационных очистных сооружений в г. Выборг Выборгского района Ленинградской области</t>
  </si>
  <si>
    <t>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</t>
  </si>
  <si>
    <t>Реконструкция водоочистных сооружений (ВОС) в селе Старая Ладога Волховского района Ленинградской области</t>
  </si>
  <si>
    <t>Реконструкция канализационных очистных сооружений (КОС) в селе Старая Ладога Волховского района Ленинградской области</t>
  </si>
  <si>
    <t>Сланцевский район</t>
  </si>
  <si>
    <t>Строительство канализационных очистных сооружений в г. Сланцы</t>
  </si>
  <si>
    <t>Комитет по жилищно-коммунальному хозяйству Ленинградской области Итог</t>
  </si>
  <si>
    <t>Комитет по здравоохранению Ленинградской области</t>
  </si>
  <si>
    <t>Приобретение жилья для медицинских работников</t>
  </si>
  <si>
    <t>Комитет по здравоохранению Ленинградской области Итог</t>
  </si>
  <si>
    <t>Общий итог</t>
  </si>
  <si>
    <t xml:space="preserve">ГП ЛО  "Развитие культуры в Ленинградской области" </t>
  </si>
  <si>
    <t>План 2028</t>
  </si>
  <si>
    <t xml:space="preserve"> Плюс/Минус 
2028</t>
  </si>
  <si>
    <t xml:space="preserve"> План 2028
(после поправок)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</si>
  <si>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</si>
  <si>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</si>
  <si>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</si>
  <si>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Ленинградской области " этап 2</t>
  </si>
  <si>
    <t>Реконструкция автомобильной дороги общего пользования регионального значения «Санкт-Петербург-Морье» км 11+700-км 12+300 во Всеволожском районе Ленинградской области</t>
  </si>
  <si>
    <t>Устройство пешеходного перехода в разных уровнях на км 3 автомобильной дороги общего пользования регионального значения «Санкт-Петербург – Морье» во Всеволожском районе Ленинградской области</t>
  </si>
  <si>
    <t>Устройство разноуровнего пешеходного перехода на 7 -ом километре автомобильной дороги общего пользования регионального значения «Санкт-Петербург – Морье»</t>
  </si>
  <si>
    <t>Реконструкция автомобильной дороги общего пользования регионального значения "Санкт-Петербург – Запорожское - Приозерск" км 0 - км 1 во Всеволожском районе Ленинградской области</t>
  </si>
  <si>
    <t>Реконструкция моста через реку Кондега на 27 км а/д "Паша - Часовенское - Кайвакса" в Волховском районе Ленинградской области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</si>
  <si>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</si>
  <si>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</si>
  <si>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</si>
  <si>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</si>
  <si>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</si>
  <si>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Реконструкция моста ч/р Михалевка на км 59+922 а/д Комсомольское-Приозерск в Выборгском районе Ленинградской области</t>
  </si>
  <si>
    <t>Реконструкция автомобильной дороги общего пользования регионального значения "Подъезд к г.Колпино" в Тосненском районе</t>
  </si>
  <si>
    <t>Сосновоборский район</t>
  </si>
  <si>
    <t>Реконструкция Копорского шоссе (1,3,4 этапы)</t>
  </si>
  <si>
    <t>Реконструкция объекта: "Проезд мкрн. Черная речка - мкрн.Сертолово-2"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</si>
  <si>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</si>
  <si>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</si>
  <si>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Строительство, реконструкция проезда и ул. Военный городок от ул. Кольцевая до ул. Шоссейная (Заневское гп, Всеволожский район)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</si>
  <si>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Строительство.</t>
  </si>
  <si>
    <t>Строительство дороги ул. Светлая, мкр. Левобережье, г. Кингисепп</t>
  </si>
  <si>
    <t>Тихвинский район</t>
  </si>
  <si>
    <t>Транспортная инфраструктура застройки 1-А микрорайона г. Тихвин, Ленинградской области. (ул. Пещерка г. Тихвин, Ленинградской области)</t>
  </si>
  <si>
    <t>Строительство автомобильной дороги, расположенной по адресу: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</si>
  <si>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Выкуп объекта культурного наследия регионального значения «Жилой дом» и земельного участка, на котором он расположен, по адресу: г. Выборг, ул. Крепостная, д. 11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</si>
  <si>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</si>
  <si>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Реконструкция водоочистных сооружений г. Волхов Волховского района Ленинградской области</t>
  </si>
  <si>
    <t>Завершение строительства объекта незавершенного строительства: "Строительство канализационных очистных сооружений, дер. Большая Вруда"</t>
  </si>
  <si>
    <t>Строительство канализационных очистных сооружений в г. Отрадное Кировского района Ленинградской области (производительностью 20 000,00 м3/сут. )</t>
  </si>
  <si>
    <t>Лужский район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</si>
  <si>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</si>
  <si>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Врачебная амбулатория в п. Первомайское Выборгского района Ленинградской области</t>
  </si>
  <si>
    <t>Областная детская больница в г.Сертолово Всеволожского района, в т.ч. проектные работы и технологическое присоединение к инженерным сетям</t>
  </si>
  <si>
    <t>Проектирование и строительство объекта: "Поликлиника на 380 посещений в смену в мкр-не Южный, г. Выборг", в т.ч. технологическое присоединение</t>
  </si>
  <si>
    <t>Строительство амбулаторно-поликлинического комплекса, пос. Тельмана, Тосненский район</t>
  </si>
  <si>
    <t>Строительство поликлиники в п. Новогорелово, ГБУЗ ЛО "ЛОМОНОСОВСКАЯ МБ"</t>
  </si>
  <si>
    <t>Строительство объекта «Общеобразовательная школа на 1120 мест в дер. Новое Девяткино Всеволожского района», в том числе проектные работы и технологическое присоединение к инженерным сетям</t>
  </si>
  <si>
    <t>Проектирование и строительство объекта "Общеобразовательная школа на 1600 мест по адресу: Ленинградская область, Всеволожский район, г.Кудрово, микрорайон "Новый Оккервиль", строительная позиция 19</t>
  </si>
  <si>
    <t>Общеобразовательное учреждение на 825 мест по адресу: Ленинградская область, Всеволожский район, г. Кудрово, кадастровый номер земельного участка 47:07:1044001:68713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</si>
  <si>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</si>
  <si>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Строительство дет сада на 160 мест по адресу: Всеволожский район, п.Бугры, ул.Школьная, участок 4Б</t>
  </si>
  <si>
    <t>Строительство детского сада на 160 мест по адресу: г. Всеволожск, ул.Ленинградская, д.21</t>
  </si>
  <si>
    <t>Строительство детского сада на 220 мест по адресу: Всеволожский район, д. Агалатово, уч. 47:07:04830001:1412</t>
  </si>
  <si>
    <t>Реконструкция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</si>
  <si>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</si>
  <si>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Строительство детского сада на 180 мест по адресу: Гатчинский район, г.Коммунар, массив "Ижора", уч.4</t>
  </si>
  <si>
    <t>г. 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</si>
  <si>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</si>
  <si>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Строительство корпуса ГБУ ДО ДООЦ «Россонь» им. Ю.А. Шадрина вблизи дер. Ванакюля Кингисеппского района Ленинградской области (ПИР+СМР)</t>
  </si>
  <si>
    <t>Проектирование и строительство общеобразовательной организации на 600 мест, г. Тихвин, 1-а микрорайон, д.25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</si>
  <si>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</si>
  <si>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</si>
  <si>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Лодейнопольский район</t>
  </si>
  <si>
    <t>Строительство физкультурно-оздоровительного комплекса с универсальным игровым залом 42 х 24 м в Лодейнопольском районе г. Лодейное поле, ул. Гагарина, уч. 1а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</si>
  <si>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</si>
  <si>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Строительство Музея "Невский пятачок" в Дубровском городском поселении Всеволожского района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</si>
  <si>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</si>
  <si>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Субсидии на обеспечение устойчивого сокращения непригодного для проживания жилищного фонда в рамках реализации РАП на 2019-2028 годы</t>
  </si>
  <si>
    <t>Субсидии на обеспечение устойчивого сокращения непригодного для проживания жилищного фонда в рамках реализации РАП на 2025-2030 годы</t>
  </si>
  <si>
    <t>Субсидии на переселение граждан из аварийного жилищного фонда</t>
  </si>
  <si>
    <t>Инженерная инфраструктура к земельным участкам под ИЖС, восточная сторона г.п. Синявино Синявинского ГП Кировского муниципального района</t>
  </si>
  <si>
    <t>Синявинское ГП</t>
  </si>
  <si>
    <t>Аннинское ГП</t>
  </si>
  <si>
    <t>Инженерная инфраструктура к земельным участкам под ИЖС, участок с кад. № 47:14:0501007:116, расположенный в д. Рюмки МО Аннинского ГП</t>
  </si>
  <si>
    <t>Завершение строительства дорожно-транспортной инфраструктуры мкр. Калининский с устройством улиц, дорог, наружного освещения, для земельных участков, предоставляемых в г. Выборг в соответствии с областным законом от 14.10.2008 г. № 105-оз (включая инженерные изыскания и проект межевания территории)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</si>
  <si>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</si>
  <si>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 xml:space="preserve">ГП ЛО  "Развитие сельского хозяйства Ленинградской области" 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</si>
  <si>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</si>
  <si>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</si>
  <si>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Проектирование и реконструкция столовой (включая завершение строительства пристройки (культурно-спортивный центр) по адресу: Ленинградская область, Всеволожский район, д. Кошкино, уч. 1, здание 1М</t>
  </si>
  <si>
    <t xml:space="preserve"> ГП ЛО "Содействие занятости населения Ленинградской области"</t>
  </si>
  <si>
    <t>Строительство здания Сланцевского филиала Государственного казенного учреждения "Центр занятости населения Ленинградской области", расположенного по адресу: Ленинградская область, г. Сланцы, ул. Кирова, д. 18, в том числе проектно-изыскательские работы</t>
  </si>
  <si>
    <t>Завершение строительства Дома культуры на 150 мест в д.Терпилицы Волосовского муниципального района Ленинградской области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</si>
  <si>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</si>
  <si>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Сооружение стадиона по адресу: Ленинградская область, г. Луга, пр. Комсомольский</t>
  </si>
  <si>
    <t>Разрезервирование по АИП 2026 г. - 80 000 т.р., 2027 г. - 250 000 т.р., 2028 г. - 160883 т.р. РПЛО от 15.04.2026 №196-р на строительство объекта</t>
  </si>
  <si>
    <t xml:space="preserve">ГКУ ЛО "ДДС" </t>
  </si>
  <si>
    <t xml:space="preserve"> ГКУ ЛО "ДДС"</t>
  </si>
  <si>
    <t xml:space="preserve">Волосовский район          </t>
  </si>
  <si>
    <t>Восстановление остатков БО, неисполненных в 2025 г. по заключенным контрактам ,из резерва АИП(РП ЛО от 07.04.2026 № 165-р),Увеличение стоимости объекта на основании корректировки ПСД, из резерва АИП (РП ЛО от 29.05.2026 № 306-р, РП ЛО от 03.09.2026 № 527-р)</t>
  </si>
  <si>
    <t>Корректировка ПСД, перенос ассигнований с 2026 г. на 2027 г., РПЛО от 09.06.2026 №339-р</t>
  </si>
  <si>
    <t>2026 г.- уменьшение ассигнований в связи с принятием решения о проектированиии объекта, 2027 г. - увеличение ассигнований в связи с принятием решения о проектированиии объекта (РПЛО от 09.06.2026 №339-р); 2028 г. - уменьшение ассигнований в связи с принятием решения о проектированиии объекта (РПЛО от 09.06.2026 №339-р)</t>
  </si>
  <si>
    <t>Перенос ассигнований на 2028 год в связи со сдвижкой КИК (заявка ЛО от 21.07.2026 № 004-1090/2026</t>
  </si>
  <si>
    <t xml:space="preserve">Невозможность реализации бюджетных ассигнований в 2026 году в связи с судебными разбирательствами в части установления выкупной стоимости объекта, РПЛО от 25.08.2026 №509-р </t>
  </si>
  <si>
    <t>Корректировка ПСД, 2026 г. РПЛО от 29.05.2026 № 306-р,                                       перенос ассигнований с 2026 г .на                    2027 г., РПЛО от 09.06.2026 № 339-р</t>
  </si>
  <si>
    <t>Увеличение бюджетных ассигнований на основании РП ЛО от 03.09.2026 № 527-р в связи с корректировкой ПСД.</t>
  </si>
  <si>
    <t>Восстановление остатков БО, неисполненных в 2025 г. по заключенным контрактам (РП ЛО от 07.04.2026 № 165-р)</t>
  </si>
  <si>
    <t>Восстановление остатков БО, неисполненных в 2025 г. по заключенным контрактам, (РП ЛО от 07.04.2026 № 165-р), Уменьшение остатков БО  с учетом фактического мониторинга исполнения контрактов (РП ЛО от 29.05.2026 № 306-р)</t>
  </si>
  <si>
    <t>На финансовое обеспечение завершения мероприятий по объекту (РПЛО от 27.03.2026 № 137-р)</t>
  </si>
  <si>
    <t>В соответствии с дополнительным соглашением от 27.04.2026 № ФРТ-ПГР- 72/26 к Договору от 14.11.2025 № ФРТ-ПТР-223/25 о предоставлении и использовании финансовой поддержки за счет средств Фонда на переселение граждан из аварийного жилищного фонда уменьшен объем предоставления финансовой поддержки, выделенной Ленинградской области на основании решения правления Фонда от 25.08.2025 № 02-6/1-17397 на 19 585,6 тыс. рублей на 2026 год</t>
  </si>
  <si>
    <t>Уменьшение ассигнований на основании распоряжения № 169-р от 07.04.2026 о снятии в резервный фонд ПЛО в связи с отстутствием соглашений с МО</t>
  </si>
  <si>
    <t>Увеличение бюджетных ассигнований на основании РП ЛО от 29.05.2026 № 306-р в связи с необходимостю заключения муниципального контракта для завершения строительства объекта, в связи с расторжением МК в 2025 году</t>
  </si>
  <si>
    <t xml:space="preserve">Увеличение бюджетных ассигнований на основании РП ЛО от 29.05.2026 № 306-р в связи с необходимостю отплаты договоров на тех. присоединение </t>
  </si>
  <si>
    <t>Восстановление остатков, неисполненных в 2025 г. по заключенным муниципальным контрактам                                                              (РП ЛО от 07.04.2026 № 165-р)</t>
  </si>
  <si>
    <t>Снятие ассигнований в связи с незаключением муниципального контракта</t>
  </si>
  <si>
    <t>Снятие ассигнований в связи с расторжением муниципального контракта</t>
  </si>
  <si>
    <t>Перенос ассигнований с 2026 на 2027-2028 гг в связи с несостоявшимися торгами</t>
  </si>
  <si>
    <t xml:space="preserve"> Внесение изменений в СБР на проведение ПИР по объекту (РПЛО от 29.05.2026 № 306-р),</t>
  </si>
  <si>
    <t xml:space="preserve"> Внесение изменений в СБР на завершение ПИР по объекту (РПЛО от 29.05.2026 № 306-р),</t>
  </si>
  <si>
    <t xml:space="preserve">  Внесение изменений в СБР на проведение ПИР по объекту (РПЛО от 29.05.2026 № 306-р),</t>
  </si>
  <si>
    <t xml:space="preserve"> Внесение изменений в СБР на завершение работ по объекту (РПЛО от 29.05.2026 № 306-р)</t>
  </si>
  <si>
    <t xml:space="preserve"> Уменьшение ассигнований в 2026 г и увеличение в 2027 - 2028гг  в связи с расторжением МК и заключением нового МК, корректировка ПСД</t>
  </si>
  <si>
    <t>Перенос ассигнований с 2026 на 2027 г в связи с корректировкой ПСД</t>
  </si>
  <si>
    <t xml:space="preserve">Восстановление остатков БО, неисполненных в 2025 г. по заключенным гос. контрактам , уменьшение ассигнований в связи с расторжением гос. контрактов и экономией по гос. контрактам (РП ЛО от 25.08.2026 № 509-р), увеличение ассигнований на 2027 год на заключение ГК на проектирование объекта (РП ЛО от 09.06.2026 № 339-р) </t>
  </si>
  <si>
    <t xml:space="preserve">Уменьшение ассигнований в 2026г и увеличение в 2027г в связи с установлением факта наложения участков строительства на земли лесного фонда, ведется согласование в Росимуществе. </t>
  </si>
  <si>
    <t>Перераспределение БА в рамках РП ЛО №306-р от 29.05.2026, в связи с заключением нового ГК от 12.02.2026</t>
  </si>
  <si>
    <t>Уменьшение ассигнований в 2026 г и увеличение в 2027 г за счет сдвижки КИК и средств областного бюджета по Программе оздоровления финансов ЛО</t>
  </si>
  <si>
    <t>Уменьшение ассигнований в 2026 г и увеличение в 2027 г в соотвествии с Программой оздоровления финансов ЛО</t>
  </si>
  <si>
    <t>Уменьшение ассигнований в связи с расторжением контракта</t>
  </si>
  <si>
    <t xml:space="preserve">Перенос ассигнований с 2026г на 2027 г в связи с проведением историко-культурной экспертизы и законности возведения новых объектов в зоне Староладожского канала (объект культурного наследия). </t>
  </si>
  <si>
    <t>Муниципальный контракт расторгнут, требуется корректировка ПСД</t>
  </si>
  <si>
    <t>Уменьшение ассигнований в 2026 г  в соотвествии с Программой оздоровления финансов ЛО</t>
  </si>
  <si>
    <t>Уменьшение ассигнований в 2026 г в соотвествии с Программой оздоровления финансов ЛО</t>
  </si>
  <si>
    <t>БА уменьшены РП ЛО №306-р от 29.05.2026 и РП ЛО №339-р от 09.06.2026, ПП ЛО № 467 от 08.06.2026 перенесены на 2027-2028 г. в связи с осуществлением  работ по изменению  документов территориального планирования для размещения объекта</t>
  </si>
  <si>
    <t>Увеличение бюджетных ассигнований на основании РП ЛО от 29.05.2026 № 306-р в связи с необходимостю отплаты в 2026 г. договоров на тех. врисоединение, авторский надзор, разработку тех. Планов, в 2027 г. на основании РП ЛО №339-р от 09.06.2026 в связи с необходимостью закупки немонтируемого оборудования</t>
  </si>
  <si>
    <t>Вновьначинаемый объект, БА доведены РП ЛО от 29.05.2026 № 306-р, РП ЛО №339-р от 09.06.2026</t>
  </si>
  <si>
    <t>Вновьначинаемый объект, БА перенесены с 2027 г. на 2026 г.в связи с активными темпами работы подрядной организации РП ЛО от 19.05.2026 № 264-р, РП ЛО №492-р от 20.08.2026</t>
  </si>
  <si>
    <t>ГК расторгнут 07.04.2026. Проводится оптимизация площади объекта, БА перенесены на 2027-2028г.  РП ЛО от 29.05.2026 № 306-р,РП ЛО от 09.06.2026 № 341-р, РП ЛО №339-р от 09.06.2026, РП ЛО от 10.07.2026+ № 392-р, РП ЛО от 25.08.2026 № 509-р</t>
  </si>
  <si>
    <r>
      <t>Уменьшение ассигнований в связи с экономией при заключении ГК</t>
    </r>
    <r>
      <rPr>
        <sz val="10"/>
        <color rgb="FF000000"/>
        <rFont val="Times New Roman"/>
        <family val="1"/>
        <charset val="204"/>
      </rPr>
      <t xml:space="preserve"> </t>
    </r>
  </si>
  <si>
    <t>МК расторгнут, увеличение ассигнований в 2027 г для заключения нового МК</t>
  </si>
  <si>
    <t>Увеличение ассигнований для приобретения квартир в ЖК "Левитан" в рамках РП ЛО от 29.05.2026 № 306-р</t>
  </si>
  <si>
    <t>Увеличение ассигнований на экспертизу и тех. присоединение в рамках РП ЛО от 29.05.2026 № 306-р</t>
  </si>
  <si>
    <t>Увеличение ассигнований на тех. присоединение к электрическим сетям в рамках РП ЛО от 29.05.2026 № 306-р</t>
  </si>
  <si>
    <t>Уменьшение БА в связи с в связи с длительными сроками прохождения государственной экспертизы и незаконтрактованными ассигнованиями в рамках РП ЛО  № 492-р от 20.08.2026</t>
  </si>
  <si>
    <t xml:space="preserve">Уменьшение ассигнований в 2026 г в  связи с уточнением плана года финансирования объектов ПИР будущих лет </t>
  </si>
  <si>
    <t>В связи с увеличением стоимости СМР на основании откорректированной ПСД</t>
  </si>
  <si>
    <t>Восстановление остатков ассигнований на 01.01.2026г</t>
  </si>
  <si>
    <t>Восстановление остатков ассигнований на 01.01.2026г и в связи с увеличением стоимости СМР на основании откорректированной ПСД</t>
  </si>
  <si>
    <t>Увеличение ассигнований для технологического присоединения к инженерным сетям</t>
  </si>
  <si>
    <t>Увеличение ассигнований на предоставление бюджетной инвестиции  по КС на строительство объекта спорта Плавательный бассейн в городе Сертолово в связи с вводом объекта в эксплуатацию (разрешения на ввод объекта в эксплуатацию от 25.12.2025 №47-05-114-2025) в соответствии с порядком предоставления Обществу с ограниченной ответственностью «БАССЕЙНЫ «АТЛАНТИКА»</t>
  </si>
  <si>
    <t>Уменьшение ассигнований в связи с перераспределением на амбулаторию Первомайское</t>
  </si>
  <si>
    <t>Увеличение ассигнований для выкупа земельных участков в 2026 г, и в целях обеспечения заключения ГК увеличение в 2027 г</t>
  </si>
  <si>
    <t>Строительство газовой автоматизированной котельной мощностью 7 МВт в деревне Бор Тихвинского муниципального района Ленинградской области</t>
  </si>
  <si>
    <t>Реконструкция системы теплоснабжения поселка Победа МО "Рощинское городское поселение» Выборгского района"</t>
  </si>
  <si>
    <t>Техническое перевооружение системы теплоснабжения, подготовка проектной и рабочей документации для строительства отдельно стоящей блочно-модульной газовой водогрейной котельной мощностью 0,86 Гкал/час, расположенной по адресу, Ленинградская область, Гатчинский район, п. Мыза-Ивановка</t>
  </si>
  <si>
    <t>Строительство котельной в п. Рассвет Лодейнопольского муниципального района с сетями инженерно-технического обеспечения</t>
  </si>
  <si>
    <t>Строительство автоматизированной отдельно-стоящей блочно-модульной газовой котельной в д. Неппово, Кингисеппского муниципального района, Ленинградской области". Адрес расположения котельной: Ленинградская область, Кингисеппский муниципальный район, Котельское сельское поселение, д. Неппово. Проектная мощность котельной - 2,1 МВт.</t>
  </si>
  <si>
    <t>Строительство котельной по адресу: Кировский район, п. Старая Малукса, ул. Новоселов, уч.32в (включая проектно-изыскательские работы)". Адрес расположения котельной: Ленинградская область, Кировский муниципальный район, Мгинское городское поселение, п. Старая Малукса, ул. Новоселов, уч.32в. Проектная мощность котельной - 3,5 МВт.</t>
  </si>
  <si>
    <t>Строительство автоматизированной отдельно-стоящей блочно-модульной газовой котельной в д. Овсище, Сланцевского муниципального района, Ленинградской области</t>
  </si>
  <si>
    <t>Строительство автоматизированной отдельно-стоящей блочно-модульной газовой котельной в д. Старополье, Сланцевского муниципального района, Ленинградской области</t>
  </si>
  <si>
    <t>Строительство блочно-модульной газовой котельной в с. Паша, ул. Советская, д.108а Волховского муниципального района с сетями инженерно-технического обеспечения, включая проектно-изыскательские работы". Адрес расположения котельной: Ленинградская область, Волховский муниципальный район, Пашское сельское поселение, с. Паша, ул. Советская, д.108а. Проектная мощность котельной - 2,2 МВт.</t>
  </si>
  <si>
    <t>Строительство блочно-модульной газовой котельной в с. Паша, ул. Советская, д.192е Волховского муниципального района с сетями инженерно-технического обеспечения, включая проектно-изыскательские работы". Адрес расположения котельной: Ленинградская область, Волховский муниципальный район, Пашское сельское поселение, с. Паша, ул. Советская, д.192е. Проектная мощность котельной - 5,0 МВт.</t>
  </si>
  <si>
    <t>Строительство блочно-модульной котельной в с. Паша, ул. Павла Нечесанова, д.23б Волховского муниципального района с сетями инженерно-технического обеспечения, включая проектно-изыскательские работы". Адрес расположения котельной: Ленинградская область, Волховский муниципальный район, Пашское сельское поселение, с. Паша, ул. Павла Нечесанова, д. 23б. Проектная мощность котельной - 2,2 МВт.</t>
  </si>
  <si>
    <t>Строительство блок-модульной газовой котельной по адресу: Волховский район, д.Хвалово, д 137 с сетями инженерно-технического обеспечения". Адрес расположения котельной: Ленинградская область, Волховский муниципальный район, Хваловское сельское поселение, д. Хвалово, д. 137. Проектная мощность котельной - 5,0 МВт.</t>
  </si>
  <si>
    <t>Строительство котельной в д. Шамокша Лодейнопольского муниципального района с сетями инженерно-технического обеспечения</t>
  </si>
  <si>
    <t>Строительство модульной газовой котельной в п. Коммунары Приозерского муниципального района Ленинградской области</t>
  </si>
  <si>
    <t>Строительство модульной газовой котельной в п. Моторное Приозерского муниципального района Ленинградской области</t>
  </si>
  <si>
    <t>Строительство модульной газовой котельной в п. Починок Приозерского муниципального района Ленинградской области</t>
  </si>
  <si>
    <t>Строительство модульной газовой котельной в п. Петровское Приозерского муниципального района Ленинградской области</t>
  </si>
  <si>
    <t>Строительство модульной газовой котельной в п. Плодовое Приозерского муниципального района Ленинградской области</t>
  </si>
  <si>
    <t>Строительство модульной газовой котельной в п. Тракторное Приозерского муниципального района Ленинградской области</t>
  </si>
  <si>
    <t>Строительство блок-модульной газовой котельной по адресу: Ленинградская область, Всеволожский муниципальный район, Куйвозовское сельское поселение пос. Заводской</t>
  </si>
  <si>
    <t>Увеличение ассигнований из резервного фонда на объекты включенные в АИП по итогам заседания комиссии по бюджетным пректировкам от 13.05.2026 
(РПЛО от 04.06.2026 № 325-р)</t>
  </si>
  <si>
    <t>Строительство нового здания Сосновского ветеринарного участка в пос. Сосново, ул. Никитина, д.7, Приозерского района,                                        (150 посещений в день)</t>
  </si>
  <si>
    <t>Распределение субсидии по МО (ППЛО от 30.03.2026 № 259</t>
  </si>
  <si>
    <t>Распределение субсидии по МО (ППЛО от 30.03.2026 № 259)</t>
  </si>
  <si>
    <t>Восстановление остатков, неисполненных в 2025 г. по заключенным контрактам (19-07/20 от 18.02.2026) в размере 39 354,8 тыс. руб, увеличение БА в размере 650,0 тыс. руб. для заключения договора на изготовление тех.планов.</t>
  </si>
  <si>
    <t xml:space="preserve">Восстановление остатков, неисполненных в 2025 г. по заключенным контрактам (19-07/20 от 18.02.2026) в размере 91 705,9 тыс. руб., однако ввиду недобросовестной работы подрядной организации планируется расторжение ГК и уменьшение БА в размере 52 856,8 тыс. руб. </t>
  </si>
  <si>
    <t>Восстановление остатков, неисполненных в 2025 г. по заключенным  контрактам (19-07/20 от 18.02.2026) в размере 18531,5 тыс. руб, увеличение БА в размере 2956,8 тыс. руб. для заключения договора на тех. присоединение с целью завершения сроительства объекта (РПЛО № 264 от 19.05.2026)</t>
  </si>
  <si>
    <t>Восстановление остатков, неисполненных в 2025 г. по заключенным контрактам (19-07/20 от 18.02.2026)</t>
  </si>
  <si>
    <t xml:space="preserve">Восстановление остатков, неисполненных в 2025 г. по заключенным контрактам (19-07/20 от 18.02.2026) в размере 1 857,3 тыс. руб. тыс. руб., обеспечение завершения строительства объекта и увеличение стоимости объекта по результатам корректировки ПСД в рамках РП ЛО от 19.02.2026 № 79-р, РП ЛО от 13.05.2026 № 255-р, РП ЛО № 264 от 19.05.2026 </t>
  </si>
  <si>
    <t>Строительство основной общеобразовательной школы с дошкольным отделением на 100 мест в дер. Сухое Кировского района</t>
  </si>
  <si>
    <t>Инженерная инфраструктура к земельным участкам под ИЖС, мкр. Сайменский г. Выборг Выборгского района (строительство)</t>
  </si>
  <si>
    <t>Инженерная инфраструктура к земельным участкам под ИЖС, мкр. Заячий Ремиз, квартал № 9 г. Гатчина</t>
  </si>
  <si>
    <t>Строительство объектов инженерной и транспортной инфраструктуры на площади 5,95 га в массиве вблизи д .Александровка (г.п. Тайцы, ул. Дудергофская, ул. Александра Невского, ул. Можайская)</t>
  </si>
  <si>
    <t>Тайское гп</t>
  </si>
  <si>
    <t>Г. Гатчина</t>
  </si>
  <si>
    <t>г. Лодейное Поле</t>
  </si>
  <si>
    <t>Инженерная инфраструктура к земельным участкам под ИЖС, мкр. Каномский 1, второй этап в г. Лодейное Поле</t>
  </si>
  <si>
    <t>Дубровское ГП</t>
  </si>
  <si>
    <t>Инженерная инфраструктура к земельным участкам под ИЖС, автомобильная дорога общего пользования местного значения в границах МО Дубровское г.п. Всеволожского МР (ПСД)</t>
  </si>
  <si>
    <t>Увеличение ассигнований в 2028 г в связи с увеличением стоимости СМР на основании откорректированной ПСД</t>
  </si>
  <si>
    <t>Увеличение ассигнований в 2026 г в связи с увеличением стоимости СМР на основании откорректированной ПСД</t>
  </si>
  <si>
    <t>Увеличение ассигнований на выполнение проектных работ по объекту (МК на строительство расторгнут)</t>
  </si>
  <si>
    <t>Снятие ассигнований по объекту, МК расторгнут</t>
  </si>
  <si>
    <t>Гатчинский муниципальный округ</t>
  </si>
  <si>
    <t>Сертолово</t>
  </si>
  <si>
    <t xml:space="preserve"> Щегловское сп</t>
  </si>
  <si>
    <t>Заневское гп</t>
  </si>
  <si>
    <t>г. Всеволожск</t>
  </si>
  <si>
    <t>г. Кингисепп</t>
  </si>
  <si>
    <t>Шлиссельбургское гп</t>
  </si>
  <si>
    <t>Тихвинское гп</t>
  </si>
  <si>
    <t xml:space="preserve">Тосненское гп </t>
  </si>
  <si>
    <t>Распределение субсидии в МО ПП ЛО № 74 от 30.01.2026</t>
  </si>
  <si>
    <t>Восстановление остатков, неисполненных в 2025 г. по заключенным контрактам (19-07/20 от 18.02.2026) в размере 7 605,2 тыс. руб., уменьшение незаконтрактованных БА в 2026г. согласно Программой оздоровления финансов ЛО, увеличение БА в 2027 г. РП ЛО от 20.08.2026 № 492-р в целях обеспечения ввода объекта в эксплуатацию</t>
  </si>
  <si>
    <t>Распределение субсидии в МО ПП ЛО № 74 от 30.01.2026, уменьшение ассигнований в соотвествии с Программой оздоровления финансов ЛО</t>
  </si>
  <si>
    <t xml:space="preserve">Увеличение ассигнований на 2026-2027 годы в связи с необходимостью расселения аварийного жилищного фонда по РАП "Переселение граждан из аварийного жилищного фонда на территории ЛО в 2019-2028 годах" </t>
  </si>
  <si>
    <t>Восстановление остатков, неисполненных в 2025 г. по заключенным муниципальным контрактам (РП ЛО от 07.04.2026 № 165-р) и распределение субсидии в МО ПП ЛО № 74 от 30.01.2026</t>
  </si>
  <si>
    <t>Распределение субсидии в МО ПП ЛО № 74 от 30.01.2026, разрезервирование средств на основании РП ЛО 167-р от 07.04.2026</t>
  </si>
  <si>
    <t xml:space="preserve">Распределение субсидии в МО в соотвествии с ПП ЛО № 74 от 30.01.2026
</t>
  </si>
  <si>
    <t>Разрезервирование средств на основании РП ЛО № 167-р от 07.04.2026</t>
  </si>
  <si>
    <t>Распределение субсидии в МО ПП ЛО № 74 от 30.01.2026, перераспределение БА РП ЛО №178-р от 08.04.2026</t>
  </si>
  <si>
    <t>Приложение 5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(ГРБС),
государственным программам Ленинградской области и объектам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</si>
</sst>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>
    <font>
      <sz val="10"/>
      <color rgb="FF000000"/>
      <name val="Calibri"/>
      <scheme val="minor"/>
    </font>
    <font>
      <sz val="10"/>
      <color theme="1"/>
      <name val="Arimo"/>
    </font>
    <font>
      <b/>
      <sz val="12"/>
      <color theme="1"/>
      <name val="Arimo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Arimo"/>
    </font>
    <font>
      <sz val="12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8"/>
      <color rgb="FFFF0000"/>
      <name val="Arimo"/>
    </font>
    <font>
      <sz val="10"/>
      <color rgb="FF000000"/>
      <name val="Times New Roman"/>
      <family val="1"/>
      <charset val="204"/>
    </font>
    <font>
      <sz val="12"/>
      <name val="Arimo"/>
    </font>
    <font>
      <sz val="14"/>
      <color rgb="FF000000"/>
      <name val="Calibri"/>
      <family val="2"/>
      <charset val="204"/>
      <scheme val="minor"/>
    </font>
    <font>
      <sz val="12"/>
      <color theme="1"/>
      <name val="Arimo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/>
    <xf numFmtId="0" fontId="0" fillId="0" borderId="0" xfId="0"/>
    <xf numFmtId="0" fontId="5" fillId="0" borderId="0" xfId="0" applyFont="1"/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5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4" fontId="5" fillId="0" borderId="7" xfId="0" applyNumberFormat="1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/>
    <xf numFmtId="164" fontId="5" fillId="2" borderId="2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164" fontId="5" fillId="0" borderId="8" xfId="0" applyNumberFormat="1" applyFont="1" applyBorder="1" applyAlignment="1"/>
    <xf numFmtId="164" fontId="5" fillId="2" borderId="4" xfId="0" applyNumberFormat="1" applyFont="1" applyFill="1" applyBorder="1"/>
    <xf numFmtId="164" fontId="5" fillId="2" borderId="1" xfId="0" applyNumberFormat="1" applyFont="1" applyFill="1" applyBorder="1"/>
    <xf numFmtId="164" fontId="2" fillId="3" borderId="1" xfId="0" applyNumberFormat="1" applyFont="1" applyFill="1" applyBorder="1"/>
    <xf numFmtId="0" fontId="5" fillId="0" borderId="5" xfId="0" applyFont="1" applyBorder="1" applyAlignment="1">
      <alignment horizontal="center" vertical="center" wrapText="1"/>
    </xf>
    <xf numFmtId="164" fontId="5" fillId="0" borderId="8" xfId="0" applyNumberFormat="1" applyFont="1" applyBorder="1"/>
    <xf numFmtId="164" fontId="5" fillId="0" borderId="2" xfId="0" applyNumberFormat="1" applyFont="1" applyBorder="1"/>
    <xf numFmtId="0" fontId="5" fillId="0" borderId="27" xfId="0" applyFont="1" applyBorder="1" applyAlignment="1">
      <alignment horizontal="center" vertical="center" wrapText="1"/>
    </xf>
    <xf numFmtId="164" fontId="5" fillId="2" borderId="8" xfId="0" applyNumberFormat="1" applyFont="1" applyFill="1" applyBorder="1"/>
    <xf numFmtId="164" fontId="5" fillId="0" borderId="4" xfId="0" applyNumberFormat="1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64" fontId="2" fillId="3" borderId="2" xfId="0" applyNumberFormat="1" applyFont="1" applyFill="1" applyBorder="1"/>
    <xf numFmtId="0" fontId="5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0" fontId="5" fillId="0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/>
    <xf numFmtId="164" fontId="5" fillId="4" borderId="7" xfId="0" applyNumberFormat="1" applyFont="1" applyFill="1" applyBorder="1"/>
    <xf numFmtId="0" fontId="5" fillId="4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/>
    <xf numFmtId="164" fontId="5" fillId="4" borderId="8" xfId="0" applyNumberFormat="1" applyFont="1" applyFill="1" applyBorder="1" applyAlignment="1"/>
    <xf numFmtId="164" fontId="5" fillId="4" borderId="8" xfId="0" applyNumberFormat="1" applyFont="1" applyFill="1" applyBorder="1"/>
    <xf numFmtId="164" fontId="5" fillId="4" borderId="2" xfId="0" applyNumberFormat="1" applyFont="1" applyFill="1" applyBorder="1"/>
    <xf numFmtId="164" fontId="5" fillId="4" borderId="4" xfId="0" applyNumberFormat="1" applyFont="1" applyFill="1" applyBorder="1"/>
    <xf numFmtId="0" fontId="1" fillId="4" borderId="0" xfId="0" applyFont="1" applyFill="1"/>
    <xf numFmtId="164" fontId="1" fillId="4" borderId="0" xfId="0" applyNumberFormat="1" applyFont="1" applyFill="1"/>
    <xf numFmtId="0" fontId="0" fillId="4" borderId="0" xfId="0" applyFont="1" applyFill="1" applyAlignment="1"/>
    <xf numFmtId="0" fontId="7" fillId="0" borderId="0" xfId="0" applyFont="1" applyAlignment="1"/>
    <xf numFmtId="0" fontId="8" fillId="0" borderId="0" xfId="0" applyFont="1" applyAlignment="1">
      <alignment wrapText="1"/>
    </xf>
    <xf numFmtId="164" fontId="0" fillId="0" borderId="0" xfId="0" applyNumberFormat="1" applyFont="1" applyAlignment="1"/>
    <xf numFmtId="0" fontId="5" fillId="4" borderId="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4" borderId="28" xfId="0" applyFont="1" applyFill="1" applyBorder="1" applyAlignment="1">
      <alignment horizontal="center" vertical="center" wrapText="1"/>
    </xf>
    <xf numFmtId="164" fontId="10" fillId="4" borderId="2" xfId="0" applyNumberFormat="1" applyFont="1" applyFill="1" applyBorder="1"/>
    <xf numFmtId="164" fontId="10" fillId="0" borderId="2" xfId="0" applyNumberFormat="1" applyFont="1" applyBorder="1"/>
    <xf numFmtId="0" fontId="5" fillId="4" borderId="0" xfId="0" applyFont="1" applyFill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/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164" fontId="12" fillId="0" borderId="7" xfId="0" applyNumberFormat="1" applyFont="1" applyFill="1" applyBorder="1"/>
    <xf numFmtId="164" fontId="12" fillId="0" borderId="1" xfId="0" applyNumberFormat="1" applyFont="1" applyFill="1" applyBorder="1"/>
    <xf numFmtId="164" fontId="12" fillId="0" borderId="5" xfId="0" applyNumberFormat="1" applyFont="1" applyFill="1" applyBorder="1"/>
    <xf numFmtId="164" fontId="12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/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/>
    <xf numFmtId="164" fontId="10" fillId="0" borderId="2" xfId="0" applyNumberFormat="1" applyFont="1" applyFill="1" applyBorder="1"/>
    <xf numFmtId="164" fontId="10" fillId="0" borderId="1" xfId="0" applyNumberFormat="1" applyFont="1" applyFill="1" applyBorder="1"/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/>
    <xf numFmtId="164" fontId="10" fillId="0" borderId="4" xfId="0" applyNumberFormat="1" applyFont="1" applyFill="1" applyBorder="1"/>
    <xf numFmtId="164" fontId="5" fillId="0" borderId="8" xfId="0" applyNumberFormat="1" applyFont="1" applyFill="1" applyBorder="1"/>
    <xf numFmtId="164" fontId="10" fillId="0" borderId="8" xfId="0" applyNumberFormat="1" applyFont="1" applyFill="1" applyBorder="1"/>
    <xf numFmtId="0" fontId="5" fillId="0" borderId="1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/>
    <xf numFmtId="164" fontId="5" fillId="0" borderId="26" xfId="0" applyNumberFormat="1" applyFont="1" applyFill="1" applyBorder="1"/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164" fontId="2" fillId="0" borderId="1" xfId="0" applyNumberFormat="1" applyFont="1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6" fillId="0" borderId="0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5" xfId="0" applyFont="1" applyBorder="1"/>
    <xf numFmtId="0" fontId="5" fillId="0" borderId="8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6" fillId="0" borderId="18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7" xfId="0" applyFont="1" applyBorder="1"/>
    <xf numFmtId="164" fontId="11" fillId="4" borderId="13" xfId="0" applyNumberFormat="1" applyFont="1" applyFill="1" applyBorder="1" applyAlignment="1">
      <alignment horizontal="center" vertical="center"/>
    </xf>
    <xf numFmtId="164" fontId="11" fillId="4" borderId="19" xfId="0" applyNumberFormat="1" applyFont="1" applyFill="1" applyBorder="1" applyAlignment="1">
      <alignment horizontal="center" vertical="center"/>
    </xf>
    <xf numFmtId="164" fontId="11" fillId="4" borderId="10" xfId="0" applyNumberFormat="1" applyFont="1" applyFill="1" applyBorder="1" applyAlignment="1">
      <alignment horizontal="center" vertical="center"/>
    </xf>
    <xf numFmtId="0" fontId="6" fillId="0" borderId="17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5" borderId="3" xfId="0" applyFont="1" applyFill="1" applyBorder="1"/>
    <xf numFmtId="0" fontId="6" fillId="0" borderId="11" xfId="0" applyFont="1" applyBorder="1"/>
    <xf numFmtId="0" fontId="5" fillId="2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E3CD107-55AC-4C63-9419-3A2532B921E0}" diskRevisions="1" revisionId="721" version="4">
  <header guid="{35BABB86-DE12-4D29-A644-55BCCEFB6B5C}" dateTime="2026-09-22T14:10:26" maxSheetId="2" userName="Федирко Татьяна Александровна" r:id="rId1">
    <sheetIdMap count="1">
      <sheetId val="1"/>
    </sheetIdMap>
  </header>
  <header guid="{344C73FA-8303-4C74-9592-3E73B708ACF0}" dateTime="2026-09-22T14:14:40" maxSheetId="2" userName="Федирко Татьяна Александровна" r:id="rId2">
    <sheetIdMap count="1">
      <sheetId val="1"/>
    </sheetIdMap>
  </header>
  <header guid="{394C2441-3A14-4E49-ABB1-A7E9E9D0E1CB}" dateTime="2026-09-22T15:34:49" maxSheetId="2" userName="Хаймина Ирина Владимировна" r:id="rId3" minRId="2" maxRId="9">
    <sheetIdMap count="1">
      <sheetId val="1"/>
    </sheetIdMap>
  </header>
  <header guid="{B6CFCE40-5663-4357-A32B-8121FE84ED89}" dateTime="2026-09-22T15:38:25" maxSheetId="2" userName="Хаймина Ирина Владимировна" r:id="rId4" minRId="11" maxRId="13">
    <sheetIdMap count="1">
      <sheetId val="1"/>
    </sheetIdMap>
  </header>
  <header guid="{5336E3DD-B40B-4D72-BFAD-A86694FA83F8}" dateTime="2026-09-22T15:39:45" maxSheetId="2" userName="Хаймина Ирина Владимировна" r:id="rId5">
    <sheetIdMap count="1">
      <sheetId val="1"/>
    </sheetIdMap>
  </header>
  <header guid="{8B0862DF-09A9-41CE-99B4-A517F222ED07}" dateTime="2026-09-22T15:40:52" maxSheetId="2" userName="Хаймина Ирина Владимировна" r:id="rId6">
    <sheetIdMap count="1">
      <sheetId val="1"/>
    </sheetIdMap>
  </header>
  <header guid="{870DD0FB-D50A-4989-BB91-5BF33B509B38}" dateTime="2026-09-22T15:54:25" maxSheetId="2" userName="Хаймина Ирина Владимировна" r:id="rId7" minRId="16" maxRId="32">
    <sheetIdMap count="1">
      <sheetId val="1"/>
    </sheetIdMap>
  </header>
  <header guid="{D0CC4247-1E5E-43CE-85C2-F633D7F1FAD3}" dateTime="2026-09-22T15:56:24" maxSheetId="2" userName="Хаймина Ирина Владимировна" r:id="rId8" minRId="33" maxRId="36">
    <sheetIdMap count="1">
      <sheetId val="1"/>
    </sheetIdMap>
  </header>
  <header guid="{00B5DE78-69A2-479C-8A07-9C61AFF3DC1C}" dateTime="2026-09-22T16:04:35" maxSheetId="2" userName="Хаймина Ирина Владимировна" r:id="rId9" minRId="37" maxRId="49">
    <sheetIdMap count="1">
      <sheetId val="1"/>
    </sheetIdMap>
  </header>
  <header guid="{75695373-67FF-4F50-84C9-33CBA21D76A5}" dateTime="2026-09-22T16:06:49" maxSheetId="2" userName="Хаймина Ирина Владимировна" r:id="rId10">
    <sheetIdMap count="1">
      <sheetId val="1"/>
    </sheetIdMap>
  </header>
  <header guid="{9C2D989B-DE6D-4504-8728-115F76A60AD3}" dateTime="2026-09-22T16:17:10" maxSheetId="2" userName="Макеева Ирина Борисовна" r:id="rId11" minRId="52" maxRId="53">
    <sheetIdMap count="1">
      <sheetId val="1"/>
    </sheetIdMap>
  </header>
  <header guid="{4A77377F-D7E3-4B58-8786-7984D83A08FB}" dateTime="2026-09-22T16:21:07" maxSheetId="2" userName="Ковалев Вадим Олегович" r:id="rId12">
    <sheetIdMap count="1">
      <sheetId val="1"/>
    </sheetIdMap>
  </header>
  <header guid="{F466F2EB-679F-4EAE-ADAB-942E048A87CC}" dateTime="2026-09-22T16:30:27" maxSheetId="2" userName="Макеева Ирина Борисовна" r:id="rId13" minRId="55" maxRId="62">
    <sheetIdMap count="1">
      <sheetId val="1"/>
    </sheetIdMap>
  </header>
  <header guid="{DA0C4A02-B92E-4B60-87EB-66B50E78BE4B}" dateTime="2026-09-22T16:30:54" maxSheetId="2" userName="Макеева Ирина Борисовна" r:id="rId14" minRId="64">
    <sheetIdMap count="1">
      <sheetId val="1"/>
    </sheetIdMap>
  </header>
  <header guid="{92A77DEE-298B-4BEC-BF2E-F9D3BE10D80F}" dateTime="2026-09-22T16:35:10" maxSheetId="2" userName="Макеева Ирина Борисовна" r:id="rId15" minRId="65">
    <sheetIdMap count="1">
      <sheetId val="1"/>
    </sheetIdMap>
  </header>
  <header guid="{7C430871-5058-4982-B650-42D7F4F7E0F7}" dateTime="2026-09-22T16:35:22" maxSheetId="2" userName="Макеева Ирина Борисовна" r:id="rId16" minRId="66">
    <sheetIdMap count="1">
      <sheetId val="1"/>
    </sheetIdMap>
  </header>
  <header guid="{B96B2EF9-CAFB-49F9-8E39-60B874DBC9F1}" dateTime="2026-09-22T16:35:34" maxSheetId="2" userName="Макеева Ирина Борисовна" r:id="rId17">
    <sheetIdMap count="1">
      <sheetId val="1"/>
    </sheetIdMap>
  </header>
  <header guid="{2379E215-708E-4F81-8E0D-12C57C41670B}" dateTime="2026-09-22T16:35:36" maxSheetId="2" userName="Хаймина Ирина Владимировна" r:id="rId18">
    <sheetIdMap count="1">
      <sheetId val="1"/>
    </sheetIdMap>
  </header>
  <header guid="{CAF875C4-C236-432F-B8FF-990C12BB6A5F}" dateTime="2026-09-22T16:35:57" maxSheetId="2" userName="Макеева Ирина Борисовна" r:id="rId19" minRId="68">
    <sheetIdMap count="1">
      <sheetId val="1"/>
    </sheetIdMap>
  </header>
  <header guid="{9534D267-FFF1-47FF-A8C4-2A03CDC0A411}" dateTime="2026-09-22T16:36:35" maxSheetId="2" userName="Макеева Ирина Борисовна" r:id="rId20">
    <sheetIdMap count="1">
      <sheetId val="1"/>
    </sheetIdMap>
  </header>
  <header guid="{1BB3233D-41B5-4A3D-99B8-4C2FDC48598E}" dateTime="2026-09-22T16:37:59" maxSheetId="2" userName="Макеева Ирина Борисовна" r:id="rId21" minRId="69" maxRId="70">
    <sheetIdMap count="1">
      <sheetId val="1"/>
    </sheetIdMap>
  </header>
  <header guid="{158E7E04-F2F4-48B5-851C-791371AA9951}" dateTime="2026-09-22T16:38:19" maxSheetId="2" userName="Макеева Ирина Борисовна" r:id="rId22" minRId="71">
    <sheetIdMap count="1">
      <sheetId val="1"/>
    </sheetIdMap>
  </header>
  <header guid="{7398E2D0-0F26-4A72-A79F-2432F6E27A23}" dateTime="2026-09-22T16:38:44" maxSheetId="2" userName="Хаймина Ирина Владимировна" r:id="rId23" minRId="72">
    <sheetIdMap count="1">
      <sheetId val="1"/>
    </sheetIdMap>
  </header>
  <header guid="{F77C0503-C181-4395-8163-4445CF8F2909}" dateTime="2026-09-22T16:39:32" maxSheetId="2" userName="Хаймина Ирина Владимировна" r:id="rId24" minRId="73">
    <sheetIdMap count="1">
      <sheetId val="1"/>
    </sheetIdMap>
  </header>
  <header guid="{8C182F83-1F03-4D87-8908-60D6979CA8C2}" dateTime="2026-09-22T16:40:27" maxSheetId="2" userName="Хаймина Ирина Владимировна" r:id="rId25" minRId="74">
    <sheetIdMap count="1">
      <sheetId val="1"/>
    </sheetIdMap>
  </header>
  <header guid="{2A04DC1E-CBC2-4CD2-9B7D-F7E18B0CCFC9}" dateTime="2026-09-22T16:41:17" maxSheetId="2" userName="Хаймина Ирина Владимировна" r:id="rId26" minRId="76">
    <sheetIdMap count="1">
      <sheetId val="1"/>
    </sheetIdMap>
  </header>
  <header guid="{D9E3B6F0-663A-409B-88B6-8A0EFA60DDF0}" dateTime="2026-09-22T16:49:22" maxSheetId="2" userName="Макеева Ирина Борисовна" r:id="rId27" minRId="77">
    <sheetIdMap count="1">
      <sheetId val="1"/>
    </sheetIdMap>
  </header>
  <header guid="{7E870260-EE90-4812-8FC1-7A1CCCA8EA37}" dateTime="2026-09-22T16:49:48" maxSheetId="2" userName="Макеева Ирина Борисовна" r:id="rId28">
    <sheetIdMap count="1">
      <sheetId val="1"/>
    </sheetIdMap>
  </header>
  <header guid="{5D904B3A-3AD9-4F82-9486-47BEB12E226C}" dateTime="2026-09-22T16:50:25" maxSheetId="2" userName="Хаймина Ирина Владимировна" r:id="rId29">
    <sheetIdMap count="1">
      <sheetId val="1"/>
    </sheetIdMap>
  </header>
  <header guid="{3DB4C2E7-2866-4AAD-B312-911B5BC2E9CE}" dateTime="2026-09-23T09:25:16" maxSheetId="2" userName="Рыженкова Елена Николаевна" r:id="rId30" minRId="81" maxRId="83">
    <sheetIdMap count="1">
      <sheetId val="1"/>
    </sheetIdMap>
  </header>
  <header guid="{B5A5C4B4-ECE4-4223-B96E-2A02AAD0AA70}" dateTime="2026-09-23T09:27:36" maxSheetId="2" userName="Рыженкова Елена Николаевна" r:id="rId31" minRId="84" maxRId="717">
    <sheetIdMap count="1">
      <sheetId val="1"/>
    </sheetIdMap>
  </header>
  <header guid="{9E3CD107-55AC-4C63-9419-3A2532B921E0}" dateTime="2026-09-23T09:27:53" maxSheetId="2" userName="Рыженкова Елена Николаевна" r:id="rId32" minRId="72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B862933-CC7F-4353-8230-123571C114CD}" action="delete"/>
  <rdn rId="0" localSheetId="1" customView="1" name="Z_5B862933_CC7F_4353_8230_123571C114CD_.wvu.FilterData" hidden="1" oldHidden="1">
    <formula>'ПРИЛОЖЕНИЕ 7  (4)'!$A$5:$O$173</formula>
    <oldFormula>'ПРИЛОЖЕНИЕ 7  (4)'!$A$5:$O$173</oldFormula>
  </rdn>
  <rcv guid="{5B862933-CC7F-4353-8230-123571C114C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 numFmtId="4">
    <oc r="G14">
      <v>-1153137.5</v>
    </oc>
    <nc r="G14">
      <v>-1153137.3999999999</v>
    </nc>
  </rcc>
  <rcc rId="3" sId="1" numFmtId="4">
    <oc r="G36">
      <v>-111025.3</v>
    </oc>
    <nc r="G36">
      <v>-111025.4</v>
    </nc>
  </rcc>
  <rcc rId="4" sId="1" numFmtId="4">
    <oc r="G35">
      <v>-89526.6</v>
    </oc>
    <nc r="G35">
      <v>-89526.7</v>
    </nc>
  </rcc>
  <rcc rId="5" sId="1" numFmtId="4">
    <oc r="F35">
      <v>165692.20000000001</v>
    </oc>
    <nc r="F35">
      <v>165692.1</v>
    </nc>
  </rcc>
  <rcc rId="6" sId="1" numFmtId="4">
    <oc r="F128">
      <v>356547.6</v>
    </oc>
    <nc r="F128">
      <v>356547.5</v>
    </nc>
  </rcc>
  <rcc rId="7" sId="1" numFmtId="4">
    <oc r="G130">
      <v>78205.2</v>
    </oc>
    <nc r="G130">
      <v>78205.3</v>
    </nc>
  </rcc>
  <rcc rId="8" sId="1" numFmtId="4">
    <oc r="G59">
      <v>11844.3</v>
    </oc>
    <nc r="G59">
      <v>11844.4</v>
    </nc>
  </rcc>
  <rcc rId="9" sId="1" numFmtId="4">
    <oc r="H59">
      <v>11844.3</v>
    </oc>
    <nc r="H59">
      <v>11844.4</v>
    </nc>
  </rcc>
  <rfmt sheetId="1" sqref="O146">
    <dxf>
      <fill>
        <patternFill>
          <bgColor theme="0"/>
        </patternFill>
      </fill>
    </dxf>
  </rfmt>
  <rfmt sheetId="1" sqref="O147">
    <dxf>
      <fill>
        <patternFill>
          <bgColor theme="0"/>
        </patternFill>
      </fill>
    </dxf>
  </rfmt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 numFmtId="4">
    <oc r="I128">
      <v>476005.5</v>
    </oc>
    <nc r="I128">
      <v>476005.6</v>
    </nc>
  </rcc>
  <rcc rId="12" sId="1" numFmtId="4">
    <oc r="K128">
      <v>476005.5</v>
    </oc>
    <nc r="K128">
      <v>476005.6</v>
    </nc>
  </rcc>
  <rcc rId="13" sId="1" numFmtId="4">
    <oc r="J125">
      <v>37328.400000000001</v>
    </oc>
    <nc r="J125">
      <v>37328.300000000003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41:O142">
    <dxf>
      <fill>
        <patternFill>
          <bgColor theme="0"/>
        </patternFill>
      </fill>
    </dxf>
  </rfmt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oc r="F107">
      <v>90682.1</v>
    </oc>
    <nc r="F107">
      <v>90682.2</v>
    </nc>
  </rcc>
  <rcc rId="17" sId="1" numFmtId="4">
    <oc r="F105">
      <v>255319.2</v>
    </oc>
    <nc r="F105">
      <v>255319.3</v>
    </nc>
  </rcc>
  <rcc rId="18" sId="1" numFmtId="4">
    <oc r="H102">
      <v>151940.79999999999</v>
    </oc>
    <nc r="H102">
      <f>SUM(F102:G102)</f>
    </nc>
  </rcc>
  <rcc rId="19" sId="1" numFmtId="4">
    <oc r="H103">
      <v>340.4</v>
    </oc>
    <nc r="H103">
      <f>SUM(F103:G103)</f>
    </nc>
  </rcc>
  <rcc rId="20" sId="1" numFmtId="4">
    <oc r="H104">
      <v>276595.8</v>
    </oc>
    <nc r="H104">
      <f>SUM(F104:G104)</f>
    </nc>
  </rcc>
  <rcc rId="21" sId="1" numFmtId="4">
    <oc r="H105">
      <v>261440.2</v>
    </oc>
    <nc r="H105">
      <f>SUM(F105:G105)</f>
    </nc>
  </rcc>
  <rcc rId="22" sId="1" numFmtId="4">
    <oc r="H106">
      <v>7246.7000000000007</v>
    </oc>
    <nc r="H106">
      <f>SUM(F106:G106)</f>
    </nc>
  </rcc>
  <rcc rId="23" sId="1">
    <oc r="H107">
      <v>150052.79999999999</v>
    </oc>
    <nc r="H107">
      <f>SUM(F107:G107)</f>
    </nc>
  </rcc>
  <rcc rId="24" sId="1" numFmtId="4">
    <oc r="H108">
      <v>48180</v>
    </oc>
    <nc r="H108">
      <f>SUM(F108:G108)</f>
    </nc>
  </rcc>
  <rcc rId="25" sId="1" numFmtId="4">
    <oc r="G107">
      <v>59370.7</v>
    </oc>
    <nc r="G107">
      <v>59370.6</v>
    </nc>
  </rcc>
  <rcc rId="26" sId="1" numFmtId="4">
    <oc r="F88">
      <v>49180.4</v>
    </oc>
    <nc r="F88">
      <v>49180.5</v>
    </nc>
  </rcc>
  <rcc rId="27" sId="1" numFmtId="4">
    <oc r="H88">
      <v>91080.4</v>
    </oc>
    <nc r="H88">
      <v>91080.5</v>
    </nc>
  </rcc>
  <rcc rId="28" sId="1" numFmtId="4">
    <oc r="G161">
      <v>-75376.5</v>
    </oc>
    <nc r="G161">
      <v>-75376.600000000006</v>
    </nc>
  </rcc>
  <rcc rId="29" sId="1" numFmtId="4">
    <oc r="G146">
      <v>-19585.599999999999</v>
    </oc>
    <nc r="G146">
      <v>-19585.5</v>
    </nc>
  </rcc>
  <rcc rId="30" sId="1" numFmtId="4">
    <oc r="H146">
      <v>1838157.2</v>
    </oc>
    <nc r="H146">
      <v>1838157.3</v>
    </nc>
  </rcc>
  <rcc rId="31" sId="1" numFmtId="4">
    <oc r="G90">
      <v>-290305.7</v>
    </oc>
    <nc r="G90">
      <v>-290305.8</v>
    </nc>
  </rcc>
  <rcc rId="32" sId="1" numFmtId="4">
    <oc r="H90">
      <v>25716.1</v>
    </oc>
    <nc r="H90">
      <v>25716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O141" t="inlineStr">
      <is>
        <t>Уменьшение ассигнований в 2026 г  в соотвествии с Программой оздоровления финансов ЛО( Экономия  по результатам закупочных процедур ).</t>
      </is>
    </oc>
    <nc r="O141"/>
  </rcc>
  <rcc rId="34" sId="1">
    <oc r="O142" t="inlineStr">
      <is>
        <t>Уменьшение ассигнований в 2026 г  в соотвествии с Программой оздоровления финансов ЛО( Экономия  по результатам закупочных процедур ).</t>
      </is>
    </oc>
    <nc r="O142"/>
  </rcc>
  <rcc rId="35" sId="1">
    <oc r="O144" t="inlineStr">
      <is>
        <t>Уменьшение ассигнований в 2026 г  в соотвествии с Программой оздоровления финансов ЛО( Экономия  по результатам закупочных процедур ).</t>
      </is>
    </oc>
    <nc r="O144"/>
  </rcc>
  <rcc rId="36" sId="1">
    <oc r="O137" t="inlineStr">
      <is>
        <t>Отказ МО от строительства объекта и расторжение соглашения,                        Уменьшение ассигнований в 2026 г  в соотвествии с Программой оздоровления финансов ЛО( расторжение соглашения).</t>
      </is>
    </oc>
    <nc r="O137"/>
  </rcc>
  <rfmt sheetId="1" sqref="O136:O144">
    <dxf>
      <fill>
        <patternFill>
          <bgColor rgb="FFFFFF00"/>
        </patternFill>
      </fill>
    </dxf>
  </rfmt>
  <rfmt sheetId="1" sqref="O147">
    <dxf>
      <fill>
        <patternFill>
          <bgColor rgb="FFFFFF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 numFmtId="4">
    <oc r="G73">
      <v>-338906.9</v>
    </oc>
    <nc r="G73">
      <v>-338907</v>
    </nc>
  </rcc>
  <rcc rId="38" sId="1" numFmtId="4">
    <oc r="H73">
      <v>33208.400000000001</v>
    </oc>
    <nc r="H73">
      <v>33208.300000000003</v>
    </nc>
  </rcc>
  <rcc rId="39" sId="1">
    <oc r="H157">
      <f>SUM(F157+G157)</f>
    </oc>
    <nc r="H157">
      <f>SUM(F157+G157)</f>
    </nc>
  </rcc>
  <rcc rId="40" sId="1" numFmtId="4">
    <oc r="H158">
      <v>892552.1</v>
    </oc>
    <nc r="H158">
      <f>SUM(F158+G158)</f>
    </nc>
  </rcc>
  <rcc rId="41" sId="1" numFmtId="4">
    <oc r="H159">
      <v>31704.7</v>
    </oc>
    <nc r="H159">
      <f>SUM(F159+G159)</f>
    </nc>
  </rcc>
  <rcc rId="42" sId="1" numFmtId="4">
    <oc r="H160">
      <v>0</v>
    </oc>
    <nc r="H160">
      <f>SUM(F160+G160)</f>
    </nc>
  </rcc>
  <rcc rId="43" sId="1" numFmtId="4">
    <oc r="H161">
      <v>0</v>
    </oc>
    <nc r="H161">
      <f>SUM(F161+G161)</f>
    </nc>
  </rcc>
  <rcc rId="44" sId="1" numFmtId="4">
    <oc r="H162">
      <v>30466.5</v>
    </oc>
    <nc r="H162">
      <f>SUM(F162+G162)</f>
    </nc>
  </rcc>
  <rcc rId="45" sId="1">
    <oc r="H163">
      <f>F163+G163</f>
    </oc>
    <nc r="H163">
      <f>SUM(F163+G163)</f>
    </nc>
  </rcc>
  <rcc rId="46" sId="1" odxf="1" dxf="1" numFmtId="4">
    <oc r="H164">
      <v>53865</v>
    </oc>
    <nc r="H164">
      <f>SUM(F164+G164)</f>
    </nc>
    <odxf>
      <border outline="0">
        <bottom/>
      </border>
    </odxf>
    <ndxf>
      <border outline="0">
        <bottom style="thin">
          <color rgb="FF000000"/>
        </bottom>
      </border>
    </ndxf>
  </rcc>
  <rcc rId="47" sId="1" odxf="1" dxf="1" numFmtId="4">
    <oc r="H165">
      <v>25970</v>
    </oc>
    <nc r="H165">
      <f>SUM(F165+G165)</f>
    </nc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48" sId="1" odxf="1" dxf="1" numFmtId="4">
    <oc r="H166">
      <v>27771.7</v>
    </oc>
    <nc r="H166">
      <f>SUM(F166+G166)</f>
    </nc>
    <odxf>
      <border outline="0">
        <top/>
      </border>
    </odxf>
    <ndxf>
      <border outline="0">
        <top style="thin">
          <color rgb="FF000000"/>
        </top>
      </border>
    </ndxf>
  </rcc>
  <rcc rId="49" sId="1" numFmtId="4">
    <oc r="H167">
      <v>46610</v>
    </oc>
    <nc r="H167">
      <f>SUM(F167+G167)</f>
    </nc>
  </rcc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 odxf="1" dxf="1">
    <nc r="O136" t="inlineStr">
      <is>
        <t>Распределение субсидии в МО ПП ЛО № 74 от 30.01.2026</t>
      </is>
    </nc>
    <ndxf>
      <numFmt numFmtId="0" formatCode="General"/>
      <fill>
        <patternFill>
          <fgColor indexed="64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" sId="1">
    <nc r="O138" t="inlineStr">
      <is>
        <t>Восстановление остатков, неисполненных в 2025 г. по заключенным муниципальным контрактам                                                              (РП ЛО от 07.04.2026 № 165-р), распределение субсидии в МО ПП ЛО № 74 от 30.01.2026</t>
      </is>
    </nc>
  </rcc>
  <rcv guid="{8BB67BFA-4E68-4F5B-87AF-F3E2E183E262}" action="delete"/>
  <rdn rId="0" localSheetId="1" customView="1" name="Z_8BB67BFA_4E68_4F5B_87AF_F3E2E183E262_.wvu.FilterData" hidden="1" oldHidden="1">
    <formula>'ПРИЛОЖЕНИЕ 7  (4)'!$A$5:$O$173</formula>
    <oldFormula>'ПРИЛОЖЕНИЕ 7  (4)'!$A$5:$O$173</oldFormula>
  </rdn>
  <rcv guid="{8BB67BFA-4E68-4F5B-87AF-F3E2E183E262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58:O159">
    <dxf>
      <fill>
        <patternFill patternType="none">
          <bgColor auto="1"/>
        </patternFill>
      </fill>
    </dxf>
  </rfmt>
  <rfmt sheetId="1" sqref="O167">
    <dxf>
      <fill>
        <patternFill patternType="none">
          <bgColor auto="1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oc r="O138" t="inlineStr">
      <is>
        <t>Восстановление остатков, неисполненных в 2025 г. по заключенным муниципальным контрактам                                                              (РП ЛО от 07.04.2026 № 165-р), распределение субсидии в МО ПП ЛО № 74 от 30.01.2026</t>
      </is>
    </oc>
    <nc r="O138" t="inlineStr">
      <is>
        <t>Восстановление остатков, неисполненных в 2025 г. по заключенным муниципальным контрактам (РП ЛО от 07.04.2026 № 165-р), распределение субсидии в МО ПП ЛО № 74 от 30.01.2026</t>
      </is>
    </nc>
  </rcc>
  <rcc rId="56" sId="1">
    <oc r="O147" t="inlineStr">
      <is>
        <t xml:space="preserve">Восстановление остатков, неисполненных в 2025 г. по заключенным муниципальным контрактам                                                              (РП ЛО от 07.04.2026 № 165-р), перераспределение средств с 2026 на 2027г. в связи с обращением МО на основании РП ЛО № 165-р от 07.04.2026 и РП ЛО от 08.04.2026 № 178-р </t>
      </is>
    </oc>
    <nc r="O147" t="inlineStr">
      <is>
        <t xml:space="preserve">перераспределение средств с 2026 на 2027г. в связи с обращением МО на основании РП ЛО № 165-р от 07.04.2026 и РП ЛО от 08.04.2026 № 178-р </t>
      </is>
    </nc>
  </rcc>
  <rcc rId="57" sId="1">
    <nc r="O137" t="inlineStr">
      <is>
        <t>Разрезервирование средств на основании ПП ЛО № 345 от 24.06.2026</t>
      </is>
    </nc>
  </rcc>
  <rcc rId="58" sId="1">
    <nc r="O140" t="inlineStr">
      <is>
        <t>Разрезервирование средств на основании ПП ЛО № 345 от 24.06.2026</t>
      </is>
    </nc>
  </rcc>
  <rcc rId="59" sId="1">
    <oc r="O89" t="inlineStr">
      <is>
        <t>Восстановление остатков, неисполненных в 2025 г. по заключенным контрактам (19-07/20 от 18.02.2026) в размере 7 605,2 тыс. руб., уменьшение незаконтрактованных БА в 2026г. согласно плана оптимизации, увеличение БА в 2027 г. РП ЛО от 20.08.2026 № 492-р в целях обеспечения ввода объекта в эксплуатацию</t>
      </is>
    </oc>
    <nc r="O89" t="inlineStr">
      <is>
        <t>Восстановление остатков, неисполненных в 2025 г. по заключенным контрактам (19-07/20 от 18.02.2026) в размере 7 605,2 тыс. руб., уменьшение незаконтрактованных БА в 2026г. согласно Программой оздоровления финансов ЛО, увеличение БА в 2027 г. РП ЛО от 20.08.2026 № 492-р в целях обеспечения ввода объекта в эксплуатацию</t>
      </is>
    </nc>
  </rcc>
  <rcc rId="60" sId="1">
    <nc r="O141" t="inlineStr">
      <is>
        <t>Распределение субсидии в МО ПП ЛО № 74 от 30.01.2026, уменьшение ассигнований в соотвествии с Программой оздоровления финансов ЛО</t>
      </is>
    </nc>
  </rcc>
  <rcc rId="61" sId="1" odxf="1" dxf="1">
    <nc r="O142" t="inlineStr">
      <is>
        <t>Распределение субсидии в МО ПП ЛО № 74 от 30.01.2026, уменьшение ассигнований в соотвествии с Программой оздоровления финансов ЛО</t>
      </is>
    </nc>
    <odxf>
      <border outline="0">
        <top style="thin">
          <color rgb="FF000000"/>
        </top>
      </border>
    </odxf>
    <ndxf>
      <border outline="0">
        <top/>
      </border>
    </ndxf>
  </rcc>
  <rcc rId="62" sId="1" odxf="1" dxf="1">
    <nc r="O144" t="inlineStr">
      <is>
        <t>Распределение субсидии в МО ПП ЛО № 74 от 30.01.2026, уменьшение ассигнований в соотвествии с Программой оздоровления финансов ЛО</t>
      </is>
    </nc>
    <odxf>
      <border outline="0">
        <top style="thin">
          <color rgb="FF000000"/>
        </top>
      </border>
    </odxf>
    <ndxf>
      <border outline="0">
        <top/>
      </border>
    </ndxf>
  </rcc>
  <rcv guid="{8BB67BFA-4E68-4F5B-87AF-F3E2E183E262}" action="delete"/>
  <rdn rId="0" localSheetId="1" customView="1" name="Z_8BB67BFA_4E68_4F5B_87AF_F3E2E183E262_.wvu.FilterData" hidden="1" oldHidden="1">
    <formula>'ПРИЛОЖЕНИЕ 7  (4)'!$A$5:$O$173</formula>
    <oldFormula>'ПРИЛОЖЕНИЕ 7  (4)'!$A$5:$O$173</oldFormula>
  </rdn>
  <rcv guid="{8BB67BFA-4E68-4F5B-87AF-F3E2E183E262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oc r="O147" t="inlineStr">
      <is>
        <t xml:space="preserve">перераспределение средств с 2026 на 2027г. в связи с обращением МО на основании РП ЛО № 165-р от 07.04.2026 и РП ЛО от 08.04.2026 № 178-р </t>
      </is>
    </oc>
    <nc r="O147" t="inlineStr">
      <is>
        <t xml:space="preserve">Распределение субсидии в МО ПП ЛО № 74 от 30.01.2026
перераспределение средств с 2026 на 2027г. в связи с обращением МО на основании РП ЛО № 165-р от 07.04.2026 и РП ЛО от 08.04.2026 № 178-р 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O137" t="inlineStr">
      <is>
        <t>Разрезервирование средств на основании ПП ЛО № 345 от 24.06.2026</t>
      </is>
    </oc>
    <nc r="O137" t="inlineStr">
      <is>
        <t>Разрезервирование средств на основании РП ЛО 167-р от 07.04.2026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1" odxf="1" dxf="1">
    <oc r="O140" t="inlineStr">
      <is>
        <t>Разрезервирование средств на основании ПП ЛО № 345 от 24.06.2026</t>
      </is>
    </oc>
    <nc r="O140" t="inlineStr">
      <is>
        <t>Разрезервирование средств на основании РП ЛО 167-р от 07.04.2026</t>
      </is>
    </nc>
    <o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border outline="0">
        <left/>
        <right style="thin">
          <color rgb="FF000000"/>
        </right>
        <top style="thin">
          <color rgb="FF000000"/>
        </top>
        <bottom/>
      </border>
    </ndxf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40" start="0" length="0">
    <dxf>
      <border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37">
    <dxf>
      <fill>
        <patternFill>
          <bgColor theme="0"/>
        </patternFill>
      </fill>
    </dxf>
  </rfmt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O140" t="inlineStr">
      <is>
        <t>Разрезервирование средств на основании РП ЛО 167-р от 07.04.2026</t>
      </is>
    </oc>
    <nc r="O140" t="inlineStr">
      <is>
        <t>распределение субсидии в МО ПП ЛО № 74 от 30.01.2026, разрезервирование средств на основании РП ЛО 167-р от 07.04.2026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37" start="0" length="0">
    <dxf>
      <fill>
        <patternFill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O138" t="inlineStr">
      <is>
        <t>Восстановление остатков, неисполненных в 2025 г. по заключенным муниципальным контрактам (РП ЛО от 07.04.2026 № 165-р), распределение субсидии в МО ПП ЛО № 74 от 30.01.2026</t>
      </is>
    </oc>
    <nc r="O138" t="inlineStr">
      <is>
        <t>Восстановление остатков, неисполненных в 2025 г. по заключенным муниципальным контрактам (РП ЛО от 07.04.2026 № 165-р) и распределение субсидии в МО ПП ЛО № 74 от 30.01.2026</t>
      </is>
    </nc>
  </rcc>
  <rfmt sheetId="1" sqref="O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0" sId="1">
    <nc r="O143" t="inlineStr">
      <is>
        <t>Распределение субсидии в МО ПП ЛО № 74 от 30.01.2026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O147" t="inlineStr">
      <is>
        <t xml:space="preserve">Распределение субсидии в МО ПП ЛО № 74 от 30.01.2026
перераспределение средств с 2026 на 2027г. в связи с обращением МО на основании РП ЛО № 165-р от 07.04.2026 и РП ЛО от 08.04.2026 № 178-р </t>
      </is>
    </oc>
    <nc r="O147" t="inlineStr">
      <is>
        <t xml:space="preserve">Распределение субсидии в МО ПП ЛО № 74 от 30.01.2026
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O145" t="inlineStr">
      <is>
        <t>Увеличение ассигнований в связи с необходимостью расселения аварийного жилищного фонда по РАП "Переселение граждан из аварийного жилищного фонда на территории ЛО в 2019-2028 годах"</t>
      </is>
    </oc>
    <nc r="O145" t="inlineStr">
      <is>
        <t xml:space="preserve">Увеличение ассигнований на 2026-2027 годы в связи с необходимостью расселения аварийного жилищного фонда по РАП "Переселение граждан из аварийного жилищного фонда на территории ЛО в 2019-2028 годах" 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41:O144">
    <dxf>
      <fill>
        <patternFill>
          <bgColor theme="0"/>
        </patternFill>
      </fill>
    </dxf>
  </rfmt>
  <rfmt sheetId="1" sqref="O140">
    <dxf>
      <fill>
        <patternFill>
          <bgColor theme="0"/>
        </patternFill>
      </fill>
    </dxf>
  </rfmt>
  <rcc rId="73" sId="1">
    <oc r="O140" t="inlineStr">
      <is>
        <t>распределение субсидии в МО ПП ЛО № 74 от 30.01.2026, разрезервирование средств на основании РП ЛО 167-р от 07.04.2026</t>
      </is>
    </oc>
    <nc r="O140" t="inlineStr">
      <is>
        <t>Распределение субсидии в МО ПП ЛО № 74 от 30.01.2026, разрезервирование средств на основании РП ЛО 167-р от 07.04.2026</t>
      </is>
    </nc>
  </rcc>
  <rfmt sheetId="1" sqref="O136:O138">
    <dxf>
      <fill>
        <patternFill>
          <bgColor theme="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O147" t="inlineStr">
      <is>
        <t xml:space="preserve">Распределение субсидии в МО ПП ЛО № 74 от 30.01.2026
</t>
      </is>
    </oc>
    <nc r="O147" t="inlineStr">
      <is>
        <t xml:space="preserve">Распределение субсидии в МО в соотвествии с ПП ЛО № 74 от 30.01.2026
</t>
      </is>
    </nc>
  </rcc>
  <rfmt sheetId="1" sqref="O147">
    <dxf>
      <fill>
        <patternFill>
          <bgColor theme="0"/>
        </patternFill>
      </fill>
    </dxf>
  </rfmt>
  <rcv guid="{653C2DCB-76AB-4FE3-8066-A7E224119561}" action="delete"/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>
    <oc r="O137" t="inlineStr">
      <is>
        <t>Разрезервирование средств на основании РП ЛО 167-р от 07.04.2026</t>
      </is>
    </oc>
    <nc r="O137" t="inlineStr">
      <is>
        <t>Разрезервирование средств на основании РП ЛО № 167-р от 07.04.2026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nc r="O139" t="inlineStr">
      <is>
        <t>Распределение субсидии в МО ПП ЛО № 74 от 30.01.2026, перераспределение БА РП ЛО №178-р от 08.04.2026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37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3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8BB67BFA-4E68-4F5B-87AF-F3E2E183E262}" action="delete"/>
  <rdn rId="0" localSheetId="1" customView="1" name="Z_8BB67BFA_4E68_4F5B_87AF_F3E2E183E262_.wvu.FilterData" hidden="1" oldHidden="1">
    <formula>'ПРИЛОЖЕНИЕ 7  (4)'!$A$5:$O$173</formula>
    <oldFormula>'ПРИЛОЖЕНИЕ 7  (4)'!$A$5:$O$173</oldFormula>
  </rdn>
  <rcv guid="{8BB67BFA-4E68-4F5B-87AF-F3E2E183E262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O139">
    <dxf>
      <fill>
        <patternFill>
          <bgColor theme="0"/>
        </patternFill>
      </fill>
    </dxf>
  </rfmt>
  <rcv guid="{653C2DCB-76AB-4FE3-8066-A7E224119561}" action="delete"/>
  <rdn rId="0" localSheetId="1" customView="1" name="Z_653C2DCB_76AB_4FE3_8066_A7E224119561_.wvu.PrintArea" hidden="1" oldHidden="1">
    <formula>'ПРИЛОЖЕНИЕ 7  (4)'!$A$1:$O$173</formula>
  </rdn>
  <rdn rId="0" localSheetId="1" customView="1" name="Z_653C2DCB_76AB_4FE3_8066_A7E224119561_.wvu.FilterData" hidden="1" oldHidden="1">
    <formula>'ПРИЛОЖЕНИЕ 7  (4)'!$A$5:$O$173</formula>
    <oldFormula>'ПРИЛОЖЕНИЕ 7  (4)'!$A$5:$O$173</oldFormula>
  </rdn>
  <rcv guid="{653C2DCB-76AB-4FE3-8066-A7E224119561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A1" t="inlineStr">
      <is>
        <t>Приложение 7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(ГРБС),
государственным программам Ленинградской области и объектам</t>
      </is>
    </oc>
    <nc r="A1" t="inlineStr">
      <is>
        <t>Приложение5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(ГРБС),
государственным программам Ленинградской области и объектам</t>
      </is>
    </nc>
  </rcc>
  <rcv guid="{3266E51F-014B-47AF-B25B-E8628980EF07}" action="delete"/>
  <rdn rId="0" localSheetId="1" customView="1" name="Z_3266E51F_014B_47AF_B25B_E8628980EF07_.wvu.FilterData" hidden="1" oldHidden="1">
    <formula>'ПРИЛОЖЕНИЕ 5'!$A$5:$O$173</formula>
    <oldFormula>'ПРИЛОЖЕНИЕ 5'!$A$5:$O$173</oldFormula>
  </rdn>
  <rcv guid="{3266E51F-014B-47AF-B25B-E8628980EF07}" action="add"/>
  <rsnm rId="83" sheetId="1" oldName="[7 приложение к ПЗ.АИП.xlsx]ПРИЛОЖЕНИЕ 7  (4)" newName="[5 приложение к ПЗ. АИП.xlsx]ПРИЛОЖЕНИЕ 5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G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H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I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J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K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L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M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N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  <rfmt sheetId="1" sqref="Q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R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S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T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U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V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W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X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Y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Z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</rrc>
  <rrc rId="8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  <numFmt numFmtId="164" formatCode="#,##0.0"/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86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87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88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89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0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1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2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3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6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7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8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99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0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1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2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3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6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7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8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09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0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1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2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3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6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7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8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19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0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1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2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3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6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7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8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29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0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1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2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3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4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5" sId="1" ref="A176:XFD176" action="deleteRow">
    <rfmt sheetId="1" xfDxf="1" sqref="A176:XFD176" start="0" length="0">
      <dxf>
        <fill>
          <patternFill patternType="solid">
            <bgColor theme="0"/>
          </patternFill>
        </fill>
      </dxf>
    </rfmt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1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1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2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2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1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2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3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1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2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4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1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2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5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1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2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3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4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5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6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7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8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69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7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8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09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0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1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2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3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4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5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6" sId="1" ref="A176:XFD176" action="deleteRow"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rc rId="717" sId="1" ref="A176:XFD176" action="deleteRow">
    <undo index="0" exp="area" ref3D="1" dr="$A$1:$O$176" dn="Область_печати" sId="1"/>
    <rfmt sheetId="1" xfDxf="1" sqref="A176:XFD176" start="0" length="0"/>
    <rfmt sheetId="1" sqref="A176" start="0" length="0">
      <dxf>
        <font>
          <sz val="10"/>
          <color theme="1"/>
          <name val="Arimo"/>
          <scheme val="none"/>
        </font>
      </dxf>
    </rfmt>
    <rfmt sheetId="1" sqref="B176" start="0" length="0">
      <dxf>
        <font>
          <sz val="10"/>
          <color theme="1"/>
          <name val="Arimo"/>
          <scheme val="none"/>
        </font>
      </dxf>
    </rfmt>
    <rfmt sheetId="1" sqref="C176" start="0" length="0">
      <dxf>
        <font>
          <sz val="10"/>
          <color theme="1"/>
          <name val="Arimo"/>
          <scheme val="none"/>
        </font>
      </dxf>
    </rfmt>
    <rfmt sheetId="1" sqref="F176" start="0" length="0">
      <dxf>
        <font>
          <sz val="10"/>
          <color theme="1"/>
          <name val="Arimo"/>
          <scheme val="none"/>
        </font>
      </dxf>
    </rfmt>
    <rfmt sheetId="1" sqref="G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H176" start="0" length="0">
      <dxf>
        <font>
          <sz val="10"/>
          <color theme="1"/>
          <name val="Arimo"/>
          <scheme val="none"/>
        </font>
      </dxf>
    </rfmt>
    <rfmt sheetId="1" sqref="I176" start="0" length="0">
      <dxf>
        <font>
          <sz val="10"/>
          <color theme="1"/>
          <name val="Arimo"/>
          <scheme val="none"/>
        </font>
      </dxf>
    </rfmt>
    <rfmt sheetId="1" sqref="J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K176" start="0" length="0">
      <dxf>
        <font>
          <sz val="10"/>
          <color theme="1"/>
          <name val="Arimo"/>
          <scheme val="none"/>
        </font>
      </dxf>
    </rfmt>
    <rfmt sheetId="1" sqref="L176" start="0" length="0">
      <dxf>
        <font>
          <sz val="10"/>
          <color theme="1"/>
          <name val="Arimo"/>
          <scheme val="none"/>
        </font>
      </dxf>
    </rfmt>
    <rfmt sheetId="1" sqref="M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</dxf>
    </rfmt>
    <rfmt sheetId="1" sqref="N176" start="0" length="0">
      <dxf>
        <font>
          <sz val="10"/>
          <color theme="1"/>
          <name val="Arimo"/>
          <scheme val="none"/>
        </font>
      </dxf>
    </rfmt>
    <rfmt sheetId="1" sqref="O176" start="0" length="0">
      <dxf>
        <font>
          <sz val="10"/>
          <color theme="1"/>
          <name val="Arimo"/>
          <scheme val="none"/>
        </font>
        <fill>
          <patternFill patternType="solid">
            <bgColor theme="0"/>
          </patternFill>
        </fill>
        <alignment horizontal="center" vertical="center" wrapText="1" readingOrder="0"/>
      </dxf>
    </rfmt>
    <rfmt sheetId="1" sqref="P176" start="0" length="0">
      <dxf>
        <font>
          <sz val="10"/>
          <color theme="1"/>
          <name val="Arimo"/>
          <scheme val="none"/>
        </font>
        <alignment wrapText="1" readingOrder="0"/>
      </dxf>
    </rfmt>
  </rrc>
  <rcv guid="{3266E51F-014B-47AF-B25B-E8628980EF07}" action="delete"/>
  <rdn rId="0" localSheetId="1" customView="1" name="Z_3266E51F_014B_47AF_B25B_E8628980EF07_.wvu.PrintArea" hidden="1" oldHidden="1">
    <formula>'ПРИЛОЖЕНИЕ 5'!$A$1:$O$175</formula>
  </rdn>
  <rdn rId="0" localSheetId="1" customView="1" name="Z_3266E51F_014B_47AF_B25B_E8628980EF07_.wvu.PrintTitles" hidden="1" oldHidden="1">
    <formula>'ПРИЛОЖЕНИЕ 5'!$5:$5</formula>
  </rdn>
  <rdn rId="0" localSheetId="1" customView="1" name="Z_3266E51F_014B_47AF_B25B_E8628980EF07_.wvu.FilterData" hidden="1" oldHidden="1">
    <formula>'ПРИЛОЖЕНИЕ 5'!$A$5:$O$173</formula>
    <oldFormula>'ПРИЛОЖЕНИЕ 5'!$A$5:$O$173</oldFormula>
  </rdn>
  <rcv guid="{3266E51F-014B-47AF-B25B-E8628980EF07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1" sId="1">
    <oc r="A1" t="inlineStr">
      <is>
        <t>Приложение5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(ГРБС),
государственным программам Ленинградской области и объектам</t>
      </is>
    </oc>
    <nc r="A1" t="inlineStr">
      <is>
        <t>Приложение 5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(ГРБС),
государственным программам Ленинградской области и объектам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429"/>
  <sheetViews>
    <sheetView tabSelected="1" view="pageBreakPreview" zoomScale="60" zoomScaleNormal="70" workbookViewId="0">
      <selection activeCell="H6" sqref="H6"/>
    </sheetView>
  </sheetViews>
  <sheetFormatPr defaultColWidth="14.42578125" defaultRowHeight="15" customHeight="1"/>
  <cols>
    <col min="1" max="1" width="34.140625" customWidth="1"/>
    <col min="2" max="2" width="27.28515625" customWidth="1"/>
    <col min="3" max="3" width="33.42578125" customWidth="1"/>
    <col min="4" max="4" width="36.5703125" customWidth="1"/>
    <col min="5" max="5" width="42.28515625" customWidth="1"/>
    <col min="6" max="6" width="21.85546875" customWidth="1"/>
    <col min="7" max="7" width="20.28515625" style="51" customWidth="1"/>
    <col min="8" max="8" width="16.85546875" customWidth="1"/>
    <col min="9" max="9" width="19.42578125" customWidth="1"/>
    <col min="10" max="10" width="17.28515625" style="51" customWidth="1"/>
    <col min="11" max="11" width="17.42578125" customWidth="1"/>
    <col min="12" max="12" width="19.28515625" customWidth="1"/>
    <col min="13" max="13" width="16.7109375" style="51" customWidth="1"/>
    <col min="14" max="14" width="16.85546875" customWidth="1"/>
    <col min="15" max="15" width="42.28515625" style="51" customWidth="1"/>
    <col min="16" max="16" width="38.7109375" customWidth="1"/>
    <col min="17" max="26" width="8.7109375" customWidth="1"/>
  </cols>
  <sheetData>
    <row r="1" spans="1:26" ht="12.75" customHeight="1">
      <c r="A1" s="133" t="s">
        <v>320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"/>
    </row>
    <row r="2" spans="1:26" ht="12.7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"/>
    </row>
    <row r="3" spans="1:26" ht="27.75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"/>
    </row>
    <row r="4" spans="1:26" ht="9.75" customHeight="1">
      <c r="A4" s="5"/>
      <c r="B4" s="5"/>
      <c r="C4" s="5"/>
      <c r="D4" s="6"/>
      <c r="E4" s="6"/>
      <c r="F4" s="5"/>
      <c r="G4" s="42"/>
      <c r="H4" s="5"/>
      <c r="I4" s="5"/>
      <c r="J4" s="42"/>
      <c r="K4" s="5"/>
      <c r="L4" s="5"/>
      <c r="M4" s="42"/>
      <c r="N4" s="5"/>
      <c r="O4" s="64"/>
      <c r="P4" s="1"/>
    </row>
    <row r="5" spans="1:26" ht="54.75" customHeight="1">
      <c r="A5" s="7" t="s">
        <v>0</v>
      </c>
      <c r="B5" s="7" t="s">
        <v>1</v>
      </c>
      <c r="C5" s="8" t="s">
        <v>2</v>
      </c>
      <c r="D5" s="8" t="s">
        <v>3</v>
      </c>
      <c r="E5" s="7" t="s">
        <v>4</v>
      </c>
      <c r="F5" s="7" t="s">
        <v>5</v>
      </c>
      <c r="G5" s="43" t="s">
        <v>6</v>
      </c>
      <c r="H5" s="7" t="s">
        <v>7</v>
      </c>
      <c r="I5" s="7" t="s">
        <v>8</v>
      </c>
      <c r="J5" s="43" t="s">
        <v>9</v>
      </c>
      <c r="K5" s="7" t="s">
        <v>10</v>
      </c>
      <c r="L5" s="7" t="s">
        <v>121</v>
      </c>
      <c r="M5" s="43" t="s">
        <v>122</v>
      </c>
      <c r="N5" s="7" t="s">
        <v>123</v>
      </c>
      <c r="O5" s="43" t="s">
        <v>11</v>
      </c>
      <c r="P5" s="1"/>
    </row>
    <row r="6" spans="1:26" ht="105" customHeight="1">
      <c r="A6" s="117" t="s">
        <v>12</v>
      </c>
      <c r="B6" s="128" t="s">
        <v>13</v>
      </c>
      <c r="C6" s="123" t="s">
        <v>82</v>
      </c>
      <c r="D6" s="166" t="s">
        <v>205</v>
      </c>
      <c r="E6" s="14" t="s">
        <v>124</v>
      </c>
      <c r="F6" s="10">
        <v>41717.5</v>
      </c>
      <c r="G6" s="40">
        <v>-20115.3</v>
      </c>
      <c r="H6" s="11">
        <v>21602.2</v>
      </c>
      <c r="I6" s="10">
        <v>0</v>
      </c>
      <c r="J6" s="40">
        <v>27000</v>
      </c>
      <c r="K6" s="10">
        <f>I6+J6</f>
        <v>27000</v>
      </c>
      <c r="L6" s="11">
        <v>0</v>
      </c>
      <c r="M6" s="40">
        <v>0</v>
      </c>
      <c r="N6" s="10">
        <v>0</v>
      </c>
      <c r="O6" s="39" t="s">
        <v>231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0">
      <c r="A7" s="159"/>
      <c r="B7" s="129"/>
      <c r="C7" s="123"/>
      <c r="D7" s="167"/>
      <c r="E7" s="14" t="s">
        <v>125</v>
      </c>
      <c r="F7" s="10">
        <v>119388.6</v>
      </c>
      <c r="G7" s="40">
        <v>-30207.600000000002</v>
      </c>
      <c r="H7" s="11">
        <v>89181.000000000015</v>
      </c>
      <c r="I7" s="11">
        <v>0</v>
      </c>
      <c r="J7" s="40">
        <v>45402.9</v>
      </c>
      <c r="K7" s="10">
        <v>45402.9</v>
      </c>
      <c r="L7" s="11">
        <v>0</v>
      </c>
      <c r="M7" s="40">
        <v>0</v>
      </c>
      <c r="N7" s="10">
        <v>0</v>
      </c>
      <c r="O7" s="39" t="s">
        <v>231</v>
      </c>
      <c r="P7" s="1"/>
    </row>
    <row r="8" spans="1:26" ht="75">
      <c r="A8" s="159"/>
      <c r="B8" s="129"/>
      <c r="C8" s="123"/>
      <c r="D8" s="38" t="s">
        <v>204</v>
      </c>
      <c r="E8" s="14" t="s">
        <v>136</v>
      </c>
      <c r="F8" s="10">
        <v>104579.1</v>
      </c>
      <c r="G8" s="40">
        <v>-1726.3</v>
      </c>
      <c r="H8" s="11">
        <v>102852.8</v>
      </c>
      <c r="I8" s="10">
        <v>713381.3</v>
      </c>
      <c r="J8" s="40">
        <v>0</v>
      </c>
      <c r="K8" s="10">
        <v>713381.3</v>
      </c>
      <c r="L8" s="11">
        <v>700000</v>
      </c>
      <c r="M8" s="40">
        <v>0</v>
      </c>
      <c r="N8" s="12">
        <v>700000</v>
      </c>
      <c r="O8" s="39" t="s">
        <v>239</v>
      </c>
      <c r="P8" s="1"/>
    </row>
    <row r="9" spans="1:26" s="3" customFormat="1" ht="75">
      <c r="A9" s="159"/>
      <c r="B9" s="129"/>
      <c r="C9" s="123" t="s">
        <v>70</v>
      </c>
      <c r="D9" s="143" t="s">
        <v>15</v>
      </c>
      <c r="E9" s="9" t="s">
        <v>132</v>
      </c>
      <c r="F9" s="10">
        <v>175000</v>
      </c>
      <c r="G9" s="40">
        <v>38612.100000000006</v>
      </c>
      <c r="H9" s="11">
        <v>213612.1</v>
      </c>
      <c r="I9" s="10">
        <v>0</v>
      </c>
      <c r="J9" s="40">
        <v>0</v>
      </c>
      <c r="K9" s="10">
        <v>0</v>
      </c>
      <c r="L9" s="11">
        <v>0</v>
      </c>
      <c r="M9" s="40">
        <v>0</v>
      </c>
      <c r="N9" s="10">
        <v>0</v>
      </c>
      <c r="O9" s="39" t="s">
        <v>253</v>
      </c>
      <c r="P9" s="1"/>
    </row>
    <row r="10" spans="1:26" s="3" customFormat="1" ht="105">
      <c r="A10" s="159"/>
      <c r="B10" s="129"/>
      <c r="C10" s="123"/>
      <c r="D10" s="149"/>
      <c r="E10" s="9" t="s">
        <v>133</v>
      </c>
      <c r="F10" s="11">
        <v>52650</v>
      </c>
      <c r="G10" s="11">
        <v>29955.8</v>
      </c>
      <c r="H10" s="11">
        <v>82605.8</v>
      </c>
      <c r="I10" s="11">
        <v>0</v>
      </c>
      <c r="J10" s="11">
        <v>0</v>
      </c>
      <c r="K10" s="11">
        <v>0</v>
      </c>
      <c r="L10" s="11">
        <v>0</v>
      </c>
      <c r="M10" s="40">
        <v>0</v>
      </c>
      <c r="N10" s="10">
        <v>0</v>
      </c>
      <c r="O10" s="39" t="s">
        <v>253</v>
      </c>
      <c r="P10" s="1"/>
    </row>
    <row r="11" spans="1:26" s="3" customFormat="1" ht="105">
      <c r="A11" s="159"/>
      <c r="B11" s="129"/>
      <c r="C11" s="123"/>
      <c r="D11" s="149"/>
      <c r="E11" s="9" t="s">
        <v>134</v>
      </c>
      <c r="F11" s="11">
        <f>H11-G11</f>
        <v>123417.09999999999</v>
      </c>
      <c r="G11" s="11">
        <v>5266.6</v>
      </c>
      <c r="H11" s="11">
        <v>128683.7</v>
      </c>
      <c r="I11" s="11">
        <v>58047.8</v>
      </c>
      <c r="J11" s="11">
        <v>44733.4</v>
      </c>
      <c r="K11" s="11">
        <v>102781.2</v>
      </c>
      <c r="L11" s="11">
        <v>300000</v>
      </c>
      <c r="M11" s="40">
        <v>0</v>
      </c>
      <c r="N11" s="10">
        <v>300000</v>
      </c>
      <c r="O11" s="39" t="s">
        <v>258</v>
      </c>
      <c r="P11" s="52"/>
    </row>
    <row r="12" spans="1:26" s="3" customFormat="1" ht="90">
      <c r="A12" s="159"/>
      <c r="B12" s="129"/>
      <c r="C12" s="123"/>
      <c r="D12" s="149"/>
      <c r="E12" s="9" t="s">
        <v>135</v>
      </c>
      <c r="F12" s="11">
        <f>H12-G12</f>
        <v>95000</v>
      </c>
      <c r="G12" s="11">
        <v>-13375.5</v>
      </c>
      <c r="H12" s="11">
        <v>81624.5</v>
      </c>
      <c r="I12" s="11">
        <v>0</v>
      </c>
      <c r="J12" s="11">
        <v>0</v>
      </c>
      <c r="K12" s="11">
        <v>0</v>
      </c>
      <c r="L12" s="11">
        <v>0</v>
      </c>
      <c r="M12" s="40">
        <v>0</v>
      </c>
      <c r="N12" s="10">
        <v>0</v>
      </c>
      <c r="O12" s="39" t="s">
        <v>239</v>
      </c>
      <c r="P12" s="52"/>
    </row>
    <row r="13" spans="1:26" s="3" customFormat="1" ht="60">
      <c r="A13" s="159"/>
      <c r="B13" s="129"/>
      <c r="C13" s="13" t="s">
        <v>43</v>
      </c>
      <c r="D13" s="149"/>
      <c r="E13" s="9" t="s">
        <v>138</v>
      </c>
      <c r="F13" s="11">
        <v>136600.29999999999</v>
      </c>
      <c r="G13" s="11">
        <v>-40870</v>
      </c>
      <c r="H13" s="11">
        <v>95730.3</v>
      </c>
      <c r="I13" s="11">
        <v>0</v>
      </c>
      <c r="J13" s="11">
        <v>0</v>
      </c>
      <c r="K13" s="11">
        <v>0</v>
      </c>
      <c r="L13" s="11">
        <v>0</v>
      </c>
      <c r="M13" s="40">
        <v>0</v>
      </c>
      <c r="N13" s="10">
        <v>0</v>
      </c>
      <c r="O13" s="55" t="s">
        <v>245</v>
      </c>
      <c r="P13" s="1"/>
    </row>
    <row r="14" spans="1:26" s="3" customFormat="1" ht="75">
      <c r="A14" s="159"/>
      <c r="B14" s="129"/>
      <c r="C14" s="123" t="s">
        <v>14</v>
      </c>
      <c r="D14" s="149"/>
      <c r="E14" s="9" t="s">
        <v>17</v>
      </c>
      <c r="F14" s="11">
        <v>1703035.3</v>
      </c>
      <c r="G14" s="11">
        <v>-1153137.3999999999</v>
      </c>
      <c r="H14" s="11">
        <f>F14+G14</f>
        <v>549897.90000000014</v>
      </c>
      <c r="I14" s="11">
        <v>1179784</v>
      </c>
      <c r="J14" s="11">
        <v>1221989.3999999999</v>
      </c>
      <c r="K14" s="11">
        <v>2401773.4</v>
      </c>
      <c r="L14" s="11">
        <v>0</v>
      </c>
      <c r="M14" s="40">
        <v>0</v>
      </c>
      <c r="N14" s="10">
        <v>0</v>
      </c>
      <c r="O14" s="55" t="s">
        <v>233</v>
      </c>
      <c r="P14" s="1"/>
    </row>
    <row r="15" spans="1:26" s="3" customFormat="1" ht="105">
      <c r="A15" s="159"/>
      <c r="B15" s="129"/>
      <c r="C15" s="123"/>
      <c r="D15" s="149"/>
      <c r="E15" s="9" t="s">
        <v>126</v>
      </c>
      <c r="F15" s="11">
        <v>173814</v>
      </c>
      <c r="G15" s="11">
        <v>-15404</v>
      </c>
      <c r="H15" s="11">
        <v>158410</v>
      </c>
      <c r="I15" s="11">
        <v>0</v>
      </c>
      <c r="J15" s="11">
        <v>100000</v>
      </c>
      <c r="K15" s="11">
        <v>100000</v>
      </c>
      <c r="L15" s="11">
        <v>0</v>
      </c>
      <c r="M15" s="40">
        <v>0</v>
      </c>
      <c r="N15" s="10">
        <v>0</v>
      </c>
      <c r="O15" s="39" t="s">
        <v>239</v>
      </c>
      <c r="P15" s="1"/>
    </row>
    <row r="16" spans="1:26" s="3" customFormat="1" ht="120">
      <c r="A16" s="159"/>
      <c r="B16" s="129"/>
      <c r="C16" s="123"/>
      <c r="D16" s="149"/>
      <c r="E16" s="9" t="s">
        <v>20</v>
      </c>
      <c r="F16" s="11">
        <v>5204650</v>
      </c>
      <c r="G16" s="11">
        <v>-2544147.7999999998</v>
      </c>
      <c r="H16" s="11">
        <v>2660502.1999999997</v>
      </c>
      <c r="I16" s="11">
        <v>2207942.2999999998</v>
      </c>
      <c r="J16" s="11">
        <v>1877982.1</v>
      </c>
      <c r="K16" s="11">
        <v>4085924.4</v>
      </c>
      <c r="L16" s="11">
        <v>322203.90000000002</v>
      </c>
      <c r="M16" s="40">
        <v>0</v>
      </c>
      <c r="N16" s="10">
        <v>322203.90000000002</v>
      </c>
      <c r="O16" s="55" t="s">
        <v>233</v>
      </c>
      <c r="P16" s="1"/>
    </row>
    <row r="17" spans="1:16" s="3" customFormat="1" ht="144.75" customHeight="1">
      <c r="A17" s="159"/>
      <c r="B17" s="129"/>
      <c r="C17" s="123"/>
      <c r="D17" s="149"/>
      <c r="E17" s="9" t="s">
        <v>19</v>
      </c>
      <c r="F17" s="11">
        <v>341153.7</v>
      </c>
      <c r="G17" s="11">
        <v>-168684.4</v>
      </c>
      <c r="H17" s="11">
        <v>172469.3</v>
      </c>
      <c r="I17" s="11">
        <v>0</v>
      </c>
      <c r="J17" s="11">
        <v>0</v>
      </c>
      <c r="K17" s="11">
        <v>0</v>
      </c>
      <c r="L17" s="11">
        <v>0</v>
      </c>
      <c r="M17" s="40">
        <v>0</v>
      </c>
      <c r="N17" s="10">
        <v>0</v>
      </c>
      <c r="O17" s="39" t="s">
        <v>239</v>
      </c>
      <c r="P17" s="1"/>
    </row>
    <row r="18" spans="1:16" s="3" customFormat="1" ht="135">
      <c r="A18" s="159"/>
      <c r="B18" s="129"/>
      <c r="C18" s="123"/>
      <c r="D18" s="149"/>
      <c r="E18" s="9" t="s">
        <v>127</v>
      </c>
      <c r="F18" s="11">
        <v>0</v>
      </c>
      <c r="G18" s="11">
        <v>0</v>
      </c>
      <c r="H18" s="11">
        <v>0</v>
      </c>
      <c r="I18" s="11">
        <v>200000</v>
      </c>
      <c r="J18" s="11">
        <v>0</v>
      </c>
      <c r="K18" s="11">
        <v>200000</v>
      </c>
      <c r="L18" s="11">
        <v>200000</v>
      </c>
      <c r="M18" s="40">
        <v>0</v>
      </c>
      <c r="N18" s="10">
        <v>200000</v>
      </c>
      <c r="O18" s="39"/>
      <c r="P18" s="1"/>
    </row>
    <row r="19" spans="1:16" s="3" customFormat="1" ht="90">
      <c r="A19" s="159"/>
      <c r="B19" s="129"/>
      <c r="C19" s="123"/>
      <c r="D19" s="149"/>
      <c r="E19" s="9" t="s">
        <v>21</v>
      </c>
      <c r="F19" s="11">
        <f>H19-G19</f>
        <v>2520243.0999999996</v>
      </c>
      <c r="G19" s="11">
        <v>-907699.19999999995</v>
      </c>
      <c r="H19" s="11">
        <v>1612543.9</v>
      </c>
      <c r="I19" s="11">
        <v>435453.6</v>
      </c>
      <c r="J19" s="11">
        <v>425463.2</v>
      </c>
      <c r="K19" s="11">
        <v>860916.8</v>
      </c>
      <c r="L19" s="11">
        <v>184384.3</v>
      </c>
      <c r="M19" s="40">
        <v>0</v>
      </c>
      <c r="N19" s="10">
        <v>184384.3</v>
      </c>
      <c r="O19" s="55" t="s">
        <v>234</v>
      </c>
      <c r="P19" s="1"/>
    </row>
    <row r="20" spans="1:16" s="3" customFormat="1" ht="60">
      <c r="A20" s="159"/>
      <c r="B20" s="129"/>
      <c r="C20" s="123"/>
      <c r="D20" s="149"/>
      <c r="E20" s="14" t="s">
        <v>18</v>
      </c>
      <c r="F20" s="11">
        <v>788378.79999999993</v>
      </c>
      <c r="G20" s="11">
        <v>-5442.2</v>
      </c>
      <c r="H20" s="11">
        <v>782936.6</v>
      </c>
      <c r="I20" s="11">
        <v>807726.8</v>
      </c>
      <c r="J20" s="11">
        <v>0</v>
      </c>
      <c r="K20" s="11">
        <v>807726.8</v>
      </c>
      <c r="L20" s="11">
        <v>0</v>
      </c>
      <c r="M20" s="40">
        <v>0</v>
      </c>
      <c r="N20" s="11">
        <v>0</v>
      </c>
      <c r="O20" s="39" t="s">
        <v>239</v>
      </c>
      <c r="P20" s="1"/>
    </row>
    <row r="21" spans="1:16" s="3" customFormat="1" ht="75">
      <c r="A21" s="159"/>
      <c r="B21" s="129"/>
      <c r="C21" s="123"/>
      <c r="D21" s="149"/>
      <c r="E21" s="9" t="s">
        <v>16</v>
      </c>
      <c r="F21" s="11">
        <f>H21-G21</f>
        <v>321000</v>
      </c>
      <c r="G21" s="11">
        <v>-303662.90000000002</v>
      </c>
      <c r="H21" s="11">
        <v>17337.099999999999</v>
      </c>
      <c r="I21" s="11">
        <v>165188.20000000001</v>
      </c>
      <c r="J21" s="11">
        <v>0</v>
      </c>
      <c r="K21" s="11">
        <v>165188.20000000001</v>
      </c>
      <c r="L21" s="11">
        <v>564484.1</v>
      </c>
      <c r="M21" s="40">
        <v>0</v>
      </c>
      <c r="N21" s="10">
        <v>564484.1</v>
      </c>
      <c r="O21" s="39" t="s">
        <v>235</v>
      </c>
      <c r="P21" s="1"/>
    </row>
    <row r="22" spans="1:16" s="3" customFormat="1" ht="90">
      <c r="A22" s="159"/>
      <c r="B22" s="129"/>
      <c r="C22" s="123"/>
      <c r="D22" s="144"/>
      <c r="E22" s="15" t="s">
        <v>131</v>
      </c>
      <c r="F22" s="10">
        <v>0</v>
      </c>
      <c r="G22" s="40">
        <v>0</v>
      </c>
      <c r="H22" s="11">
        <v>0</v>
      </c>
      <c r="I22" s="10">
        <v>0</v>
      </c>
      <c r="J22" s="40">
        <v>0</v>
      </c>
      <c r="K22" s="10">
        <v>0</v>
      </c>
      <c r="L22" s="11">
        <v>461000</v>
      </c>
      <c r="M22" s="40">
        <v>0</v>
      </c>
      <c r="N22" s="10">
        <v>461000</v>
      </c>
      <c r="O22" s="39"/>
      <c r="P22" s="1"/>
    </row>
    <row r="23" spans="1:16" s="3" customFormat="1" ht="45">
      <c r="A23" s="159"/>
      <c r="B23" s="129"/>
      <c r="C23" s="123"/>
      <c r="D23" s="77" t="s">
        <v>303</v>
      </c>
      <c r="E23" s="13" t="s">
        <v>142</v>
      </c>
      <c r="F23" s="16">
        <v>80000</v>
      </c>
      <c r="G23" s="40">
        <v>0</v>
      </c>
      <c r="H23" s="11">
        <v>80000</v>
      </c>
      <c r="I23" s="10">
        <v>100000</v>
      </c>
      <c r="J23" s="40">
        <v>76857.399999999994</v>
      </c>
      <c r="K23" s="10">
        <v>176857.4</v>
      </c>
      <c r="L23" s="11">
        <v>0</v>
      </c>
      <c r="M23" s="40">
        <v>0</v>
      </c>
      <c r="N23" s="10">
        <v>0</v>
      </c>
      <c r="O23" s="39" t="s">
        <v>246</v>
      </c>
      <c r="P23" s="1"/>
    </row>
    <row r="24" spans="1:16" s="3" customFormat="1" ht="165">
      <c r="A24" s="159"/>
      <c r="B24" s="129"/>
      <c r="C24" s="123"/>
      <c r="D24" s="77" t="s">
        <v>306</v>
      </c>
      <c r="E24" s="17" t="s">
        <v>143</v>
      </c>
      <c r="F24" s="10">
        <v>0</v>
      </c>
      <c r="G24" s="40">
        <v>0</v>
      </c>
      <c r="H24" s="11">
        <v>0</v>
      </c>
      <c r="I24" s="10">
        <v>100</v>
      </c>
      <c r="J24" s="40">
        <v>0</v>
      </c>
      <c r="K24" s="10">
        <v>100</v>
      </c>
      <c r="L24" s="11">
        <v>100</v>
      </c>
      <c r="M24" s="40">
        <v>0</v>
      </c>
      <c r="N24" s="10">
        <v>100</v>
      </c>
      <c r="O24" s="39"/>
      <c r="P24" s="1"/>
    </row>
    <row r="25" spans="1:16" s="3" customFormat="1" ht="60">
      <c r="A25" s="159"/>
      <c r="B25" s="129"/>
      <c r="C25" s="123"/>
      <c r="D25" s="77" t="s">
        <v>305</v>
      </c>
      <c r="E25" s="17" t="s">
        <v>145</v>
      </c>
      <c r="F25" s="10">
        <v>100000</v>
      </c>
      <c r="G25" s="40">
        <v>0</v>
      </c>
      <c r="H25" s="11">
        <v>100000</v>
      </c>
      <c r="I25" s="10">
        <v>117327.2</v>
      </c>
      <c r="J25" s="40">
        <v>0</v>
      </c>
      <c r="K25" s="10">
        <v>117327.2</v>
      </c>
      <c r="L25" s="11">
        <v>0</v>
      </c>
      <c r="M25" s="40">
        <v>0</v>
      </c>
      <c r="N25" s="10">
        <v>0</v>
      </c>
      <c r="O25" s="39"/>
      <c r="P25" s="1"/>
    </row>
    <row r="26" spans="1:16" s="3" customFormat="1" ht="135">
      <c r="A26" s="159"/>
      <c r="B26" s="129"/>
      <c r="C26" s="123"/>
      <c r="D26" s="79" t="s">
        <v>304</v>
      </c>
      <c r="E26" s="17" t="s">
        <v>146</v>
      </c>
      <c r="F26" s="10">
        <v>0</v>
      </c>
      <c r="G26" s="40">
        <v>35679</v>
      </c>
      <c r="H26" s="11">
        <v>35679</v>
      </c>
      <c r="I26" s="10">
        <v>0</v>
      </c>
      <c r="J26" s="40">
        <v>0</v>
      </c>
      <c r="K26" s="10">
        <v>0</v>
      </c>
      <c r="L26" s="11">
        <v>0</v>
      </c>
      <c r="M26" s="40">
        <v>0</v>
      </c>
      <c r="N26" s="10">
        <v>0</v>
      </c>
      <c r="O26" s="39" t="s">
        <v>253</v>
      </c>
      <c r="P26" s="1"/>
    </row>
    <row r="27" spans="1:16" s="3" customFormat="1" ht="105">
      <c r="A27" s="159"/>
      <c r="B27" s="129"/>
      <c r="C27" s="143" t="s">
        <v>22</v>
      </c>
      <c r="D27" s="143" t="s">
        <v>302</v>
      </c>
      <c r="E27" s="13" t="s">
        <v>144</v>
      </c>
      <c r="F27" s="10">
        <v>0</v>
      </c>
      <c r="G27" s="10">
        <v>0</v>
      </c>
      <c r="H27" s="10">
        <v>0</v>
      </c>
      <c r="I27" s="10">
        <v>0</v>
      </c>
      <c r="J27" s="10">
        <v>22078.400000000001</v>
      </c>
      <c r="K27" s="10">
        <v>22078.400000000001</v>
      </c>
      <c r="L27" s="10">
        <v>0</v>
      </c>
      <c r="M27" s="10">
        <v>0</v>
      </c>
      <c r="N27" s="10">
        <v>0</v>
      </c>
      <c r="O27" s="39" t="s">
        <v>237</v>
      </c>
      <c r="P27" s="1"/>
    </row>
    <row r="28" spans="1:16" s="3" customFormat="1" ht="75">
      <c r="A28" s="159"/>
      <c r="B28" s="129"/>
      <c r="C28" s="144"/>
      <c r="D28" s="144"/>
      <c r="E28" s="13" t="s">
        <v>23</v>
      </c>
      <c r="F28" s="10">
        <v>54649.5</v>
      </c>
      <c r="G28" s="10">
        <v>0</v>
      </c>
      <c r="H28" s="10">
        <v>54649.5</v>
      </c>
      <c r="I28" s="10">
        <v>0</v>
      </c>
      <c r="J28" s="10">
        <v>23421.200000000001</v>
      </c>
      <c r="K28" s="10">
        <v>23421.200000000001</v>
      </c>
      <c r="L28" s="10">
        <v>0</v>
      </c>
      <c r="M28" s="10">
        <v>0</v>
      </c>
      <c r="N28" s="10">
        <v>0</v>
      </c>
      <c r="O28" s="39" t="s">
        <v>246</v>
      </c>
      <c r="P28" s="1"/>
    </row>
    <row r="29" spans="1:16" s="3" customFormat="1" ht="171" customHeight="1">
      <c r="A29" s="159"/>
      <c r="B29" s="129"/>
      <c r="C29" s="123" t="s">
        <v>86</v>
      </c>
      <c r="D29" s="38" t="s">
        <v>203</v>
      </c>
      <c r="E29" s="14" t="s">
        <v>137</v>
      </c>
      <c r="F29" s="10">
        <f>H29-G29</f>
        <v>139984</v>
      </c>
      <c r="G29" s="10">
        <v>-8257.2000000000007</v>
      </c>
      <c r="H29" s="10">
        <v>131726.79999999999</v>
      </c>
      <c r="I29" s="10">
        <v>197840.1</v>
      </c>
      <c r="J29" s="10">
        <v>0</v>
      </c>
      <c r="K29" s="10">
        <v>197840.1</v>
      </c>
      <c r="L29" s="10">
        <v>200000</v>
      </c>
      <c r="M29" s="10">
        <v>0</v>
      </c>
      <c r="N29" s="10">
        <v>200000</v>
      </c>
      <c r="O29" s="55" t="s">
        <v>238</v>
      </c>
      <c r="P29" s="1"/>
    </row>
    <row r="30" spans="1:16" s="3" customFormat="1" ht="77.25" customHeight="1">
      <c r="A30" s="159"/>
      <c r="B30" s="129"/>
      <c r="C30" s="123"/>
      <c r="D30" s="78" t="s">
        <v>307</v>
      </c>
      <c r="E30" s="14" t="s">
        <v>147</v>
      </c>
      <c r="F30" s="10">
        <v>72713.100000000006</v>
      </c>
      <c r="G30" s="40">
        <v>0</v>
      </c>
      <c r="H30" s="11">
        <v>72713.100000000006</v>
      </c>
      <c r="I30" s="10">
        <v>0</v>
      </c>
      <c r="J30" s="40">
        <v>0</v>
      </c>
      <c r="K30" s="10">
        <v>0</v>
      </c>
      <c r="L30" s="11">
        <v>0</v>
      </c>
      <c r="M30" s="40">
        <v>0</v>
      </c>
      <c r="N30" s="12">
        <v>0</v>
      </c>
      <c r="O30" s="44"/>
      <c r="P30" s="1"/>
    </row>
    <row r="31" spans="1:16" s="3" customFormat="1" ht="105">
      <c r="A31" s="159"/>
      <c r="B31" s="129"/>
      <c r="C31" s="18" t="s">
        <v>24</v>
      </c>
      <c r="D31" s="78" t="s">
        <v>308</v>
      </c>
      <c r="E31" s="9" t="s">
        <v>25</v>
      </c>
      <c r="F31" s="10">
        <v>9300.2999999999993</v>
      </c>
      <c r="G31" s="40">
        <v>-9300.2999999999993</v>
      </c>
      <c r="H31" s="11">
        <v>0</v>
      </c>
      <c r="I31" s="10">
        <v>0</v>
      </c>
      <c r="J31" s="40">
        <v>9300</v>
      </c>
      <c r="K31" s="10">
        <v>9300</v>
      </c>
      <c r="L31" s="11">
        <v>0</v>
      </c>
      <c r="M31" s="40">
        <v>0</v>
      </c>
      <c r="N31" s="10">
        <v>0</v>
      </c>
      <c r="O31" s="65" t="s">
        <v>236</v>
      </c>
      <c r="P31" s="1"/>
    </row>
    <row r="32" spans="1:16" s="3" customFormat="1" ht="60">
      <c r="A32" s="159"/>
      <c r="B32" s="129"/>
      <c r="C32" s="13" t="s">
        <v>148</v>
      </c>
      <c r="D32" s="9" t="s">
        <v>309</v>
      </c>
      <c r="E32" s="9" t="s">
        <v>149</v>
      </c>
      <c r="F32" s="10">
        <v>100000</v>
      </c>
      <c r="G32" s="40">
        <v>0</v>
      </c>
      <c r="H32" s="11">
        <v>100000</v>
      </c>
      <c r="I32" s="10">
        <v>109005.5</v>
      </c>
      <c r="J32" s="40">
        <v>0</v>
      </c>
      <c r="K32" s="10">
        <v>109005.5</v>
      </c>
      <c r="L32" s="11">
        <v>0</v>
      </c>
      <c r="M32" s="40">
        <v>0</v>
      </c>
      <c r="N32" s="10">
        <v>0</v>
      </c>
      <c r="O32" s="39"/>
      <c r="P32" s="1"/>
    </row>
    <row r="33" spans="1:16" ht="117.75" customHeight="1">
      <c r="A33" s="159"/>
      <c r="B33" s="129"/>
      <c r="C33" s="143" t="s">
        <v>77</v>
      </c>
      <c r="D33" s="9" t="s">
        <v>203</v>
      </c>
      <c r="E33" s="9" t="s">
        <v>139</v>
      </c>
      <c r="F33" s="10">
        <v>0</v>
      </c>
      <c r="G33" s="40">
        <v>0</v>
      </c>
      <c r="H33" s="19">
        <v>0</v>
      </c>
      <c r="I33" s="10">
        <v>0</v>
      </c>
      <c r="J33" s="40">
        <v>0</v>
      </c>
      <c r="K33" s="10">
        <v>0</v>
      </c>
      <c r="L33" s="11">
        <v>500000</v>
      </c>
      <c r="M33" s="40">
        <v>0</v>
      </c>
      <c r="N33" s="10">
        <v>500000</v>
      </c>
      <c r="O33" s="39"/>
      <c r="P33" s="1"/>
    </row>
    <row r="34" spans="1:16" s="3" customFormat="1" ht="132.75" customHeight="1">
      <c r="A34" s="159"/>
      <c r="B34" s="129"/>
      <c r="C34" s="144"/>
      <c r="D34" s="9" t="s">
        <v>310</v>
      </c>
      <c r="E34" s="9" t="s">
        <v>150</v>
      </c>
      <c r="F34" s="10">
        <v>0</v>
      </c>
      <c r="G34" s="40">
        <v>20229.5</v>
      </c>
      <c r="H34" s="11">
        <v>20229.5</v>
      </c>
      <c r="I34" s="10">
        <v>0</v>
      </c>
      <c r="J34" s="40">
        <v>0</v>
      </c>
      <c r="K34" s="10">
        <v>0</v>
      </c>
      <c r="L34" s="11">
        <v>0</v>
      </c>
      <c r="M34" s="40">
        <v>0</v>
      </c>
      <c r="N34" s="10">
        <v>0</v>
      </c>
      <c r="O34" s="39" t="s">
        <v>253</v>
      </c>
      <c r="P34" s="1"/>
    </row>
    <row r="35" spans="1:16" ht="60">
      <c r="A35" s="159"/>
      <c r="B35" s="129"/>
      <c r="C35" s="13" t="s">
        <v>140</v>
      </c>
      <c r="D35" s="9" t="s">
        <v>203</v>
      </c>
      <c r="E35" s="9" t="s">
        <v>141</v>
      </c>
      <c r="F35" s="10">
        <v>165692.1</v>
      </c>
      <c r="G35" s="11">
        <v>-89526.7</v>
      </c>
      <c r="H35" s="11">
        <f>F35+G35</f>
        <v>76165.400000000009</v>
      </c>
      <c r="I35" s="10">
        <v>200000</v>
      </c>
      <c r="J35" s="40">
        <v>128773.8</v>
      </c>
      <c r="K35" s="11">
        <v>328773.8</v>
      </c>
      <c r="L35" s="11">
        <v>400000</v>
      </c>
      <c r="M35" s="40">
        <v>0</v>
      </c>
      <c r="N35" s="10">
        <v>400000</v>
      </c>
      <c r="O35" s="55" t="s">
        <v>234</v>
      </c>
      <c r="P35" s="1"/>
    </row>
    <row r="36" spans="1:16" ht="60">
      <c r="A36" s="159"/>
      <c r="B36" s="129"/>
      <c r="C36" s="13" t="s">
        <v>26</v>
      </c>
      <c r="D36" s="9" t="s">
        <v>15</v>
      </c>
      <c r="E36" s="9" t="s">
        <v>27</v>
      </c>
      <c r="F36" s="10">
        <f>H36-G36</f>
        <v>170646.5</v>
      </c>
      <c r="G36" s="40">
        <v>-111025.4</v>
      </c>
      <c r="H36" s="11">
        <v>59621.1</v>
      </c>
      <c r="I36" s="10">
        <v>515231.3</v>
      </c>
      <c r="J36" s="40">
        <v>0</v>
      </c>
      <c r="K36" s="10">
        <v>515231.3</v>
      </c>
      <c r="L36" s="11">
        <v>300000</v>
      </c>
      <c r="M36" s="40">
        <v>0</v>
      </c>
      <c r="N36" s="10">
        <v>300000</v>
      </c>
      <c r="O36" s="55" t="s">
        <v>251</v>
      </c>
      <c r="P36" s="1"/>
    </row>
    <row r="37" spans="1:16" ht="15.75">
      <c r="A37" s="159"/>
      <c r="B37" s="109" t="s">
        <v>28</v>
      </c>
      <c r="C37" s="135"/>
      <c r="D37" s="135"/>
      <c r="E37" s="136"/>
      <c r="F37" s="20">
        <f>SUM(F6:F36)</f>
        <v>12793613</v>
      </c>
      <c r="G37" s="20">
        <f>SUM(G6:G36)</f>
        <v>-5292839.2</v>
      </c>
      <c r="H37" s="20">
        <f>SUM(H6:H36)</f>
        <v>7500773.799999998</v>
      </c>
      <c r="I37" s="20">
        <f>SUM(I6:I36)</f>
        <v>7007028.0999999996</v>
      </c>
      <c r="J37" s="20">
        <f>SUM(J6:J36)</f>
        <v>4003001.8</v>
      </c>
      <c r="K37" s="20">
        <f>I37+J37</f>
        <v>11010029.899999999</v>
      </c>
      <c r="L37" s="20">
        <f t="shared" ref="L37:N37" si="0">SUM(L6:L36)</f>
        <v>4132172.3</v>
      </c>
      <c r="M37" s="20">
        <f t="shared" si="0"/>
        <v>0</v>
      </c>
      <c r="N37" s="20">
        <f t="shared" si="0"/>
        <v>4132172.3</v>
      </c>
      <c r="O37" s="20"/>
      <c r="P37" s="1"/>
    </row>
    <row r="38" spans="1:16" s="4" customFormat="1" ht="90">
      <c r="A38" s="159"/>
      <c r="B38" s="120" t="s">
        <v>120</v>
      </c>
      <c r="C38" s="145" t="s">
        <v>14</v>
      </c>
      <c r="D38" s="148" t="s">
        <v>15</v>
      </c>
      <c r="E38" s="21" t="s">
        <v>128</v>
      </c>
      <c r="F38" s="22">
        <v>88000</v>
      </c>
      <c r="G38" s="45">
        <v>0</v>
      </c>
      <c r="H38" s="22">
        <v>88000</v>
      </c>
      <c r="I38" s="22">
        <v>0</v>
      </c>
      <c r="J38" s="45">
        <v>0</v>
      </c>
      <c r="K38" s="22">
        <v>0</v>
      </c>
      <c r="L38" s="22">
        <v>0</v>
      </c>
      <c r="M38" s="45">
        <v>0</v>
      </c>
      <c r="N38" s="22">
        <v>0</v>
      </c>
      <c r="O38" s="139"/>
    </row>
    <row r="39" spans="1:16" s="4" customFormat="1" ht="105">
      <c r="A39" s="159"/>
      <c r="B39" s="121"/>
      <c r="C39" s="146"/>
      <c r="D39" s="149"/>
      <c r="E39" s="21" t="s">
        <v>129</v>
      </c>
      <c r="F39" s="22">
        <v>224000</v>
      </c>
      <c r="G39" s="45">
        <v>0</v>
      </c>
      <c r="H39" s="22">
        <v>224000</v>
      </c>
      <c r="I39" s="22">
        <v>0</v>
      </c>
      <c r="J39" s="45">
        <v>0</v>
      </c>
      <c r="K39" s="22">
        <v>0</v>
      </c>
      <c r="L39" s="22">
        <v>0</v>
      </c>
      <c r="M39" s="45">
        <v>0</v>
      </c>
      <c r="N39" s="22">
        <v>0</v>
      </c>
      <c r="O39" s="140"/>
    </row>
    <row r="40" spans="1:16" s="4" customFormat="1" ht="75">
      <c r="A40" s="159"/>
      <c r="B40" s="121"/>
      <c r="C40" s="147"/>
      <c r="D40" s="150"/>
      <c r="E40" s="21" t="s">
        <v>130</v>
      </c>
      <c r="F40" s="22">
        <v>176000</v>
      </c>
      <c r="G40" s="45">
        <v>0</v>
      </c>
      <c r="H40" s="22">
        <v>176000</v>
      </c>
      <c r="I40" s="22">
        <v>0</v>
      </c>
      <c r="J40" s="45">
        <v>0</v>
      </c>
      <c r="K40" s="22">
        <v>0</v>
      </c>
      <c r="L40" s="22">
        <v>0</v>
      </c>
      <c r="M40" s="45">
        <v>0</v>
      </c>
      <c r="N40" s="22">
        <v>0</v>
      </c>
      <c r="O40" s="141"/>
    </row>
    <row r="41" spans="1:16" s="4" customFormat="1" ht="12.75" customHeight="1">
      <c r="A41" s="160"/>
      <c r="B41" s="109" t="s">
        <v>40</v>
      </c>
      <c r="C41" s="137"/>
      <c r="D41" s="137">
        <f t="shared" ref="D41:F41" si="1">SUM(D38:D40)</f>
        <v>0</v>
      </c>
      <c r="E41" s="142">
        <f t="shared" si="1"/>
        <v>0</v>
      </c>
      <c r="F41" s="23">
        <f t="shared" si="1"/>
        <v>488000</v>
      </c>
      <c r="G41" s="23">
        <f t="shared" ref="G41:N41" si="2">SUM(G38:G40)</f>
        <v>0</v>
      </c>
      <c r="H41" s="23">
        <f t="shared" si="2"/>
        <v>488000</v>
      </c>
      <c r="I41" s="23">
        <f t="shared" si="2"/>
        <v>0</v>
      </c>
      <c r="J41" s="23">
        <f t="shared" si="2"/>
        <v>0</v>
      </c>
      <c r="K41" s="23">
        <f t="shared" si="2"/>
        <v>0</v>
      </c>
      <c r="L41" s="23">
        <f t="shared" si="2"/>
        <v>0</v>
      </c>
      <c r="M41" s="23">
        <f t="shared" si="2"/>
        <v>0</v>
      </c>
      <c r="N41" s="23">
        <f t="shared" si="2"/>
        <v>0</v>
      </c>
      <c r="O41" s="23"/>
    </row>
    <row r="42" spans="1:16" ht="12.75" customHeight="1">
      <c r="A42" s="106" t="s">
        <v>29</v>
      </c>
      <c r="B42" s="137"/>
      <c r="C42" s="137"/>
      <c r="D42" s="137"/>
      <c r="E42" s="138"/>
      <c r="F42" s="25">
        <f t="shared" ref="F42:N42" si="3">F41+F37</f>
        <v>13281613</v>
      </c>
      <c r="G42" s="25">
        <f t="shared" si="3"/>
        <v>-5292839.2</v>
      </c>
      <c r="H42" s="25">
        <f t="shared" si="3"/>
        <v>7988773.799999998</v>
      </c>
      <c r="I42" s="25">
        <f t="shared" si="3"/>
        <v>7007028.0999999996</v>
      </c>
      <c r="J42" s="25">
        <f t="shared" si="3"/>
        <v>4003001.8</v>
      </c>
      <c r="K42" s="25">
        <f t="shared" si="3"/>
        <v>11010029.899999999</v>
      </c>
      <c r="L42" s="25">
        <f t="shared" si="3"/>
        <v>4132172.3</v>
      </c>
      <c r="M42" s="25">
        <f t="shared" si="3"/>
        <v>0</v>
      </c>
      <c r="N42" s="25">
        <f t="shared" si="3"/>
        <v>4132172.3</v>
      </c>
      <c r="O42" s="25"/>
      <c r="P42" s="1"/>
    </row>
    <row r="43" spans="1:16" ht="127.5" customHeight="1">
      <c r="A43" s="117" t="s">
        <v>30</v>
      </c>
      <c r="B43" s="21" t="s">
        <v>31</v>
      </c>
      <c r="C43" s="21" t="s">
        <v>43</v>
      </c>
      <c r="D43" s="21" t="s">
        <v>30</v>
      </c>
      <c r="E43" s="21" t="s">
        <v>151</v>
      </c>
      <c r="F43" s="10">
        <v>10278</v>
      </c>
      <c r="G43" s="40">
        <v>-10278</v>
      </c>
      <c r="H43" s="10">
        <v>0</v>
      </c>
      <c r="I43" s="10">
        <v>0</v>
      </c>
      <c r="J43" s="40">
        <v>0</v>
      </c>
      <c r="K43" s="10">
        <v>0</v>
      </c>
      <c r="L43" s="10">
        <v>0</v>
      </c>
      <c r="M43" s="40">
        <v>0</v>
      </c>
      <c r="N43" s="10">
        <v>0</v>
      </c>
      <c r="O43" s="39" t="s">
        <v>210</v>
      </c>
      <c r="P43" s="1"/>
    </row>
    <row r="44" spans="1:16" ht="15.75">
      <c r="A44" s="119"/>
      <c r="B44" s="109" t="s">
        <v>32</v>
      </c>
      <c r="C44" s="137"/>
      <c r="D44" s="137"/>
      <c r="E44" s="138"/>
      <c r="F44" s="24">
        <f t="shared" ref="F44:N45" si="4">F43</f>
        <v>10278</v>
      </c>
      <c r="G44" s="24">
        <f t="shared" si="4"/>
        <v>-10278</v>
      </c>
      <c r="H44" s="24">
        <f t="shared" si="4"/>
        <v>0</v>
      </c>
      <c r="I44" s="24">
        <f t="shared" si="4"/>
        <v>0</v>
      </c>
      <c r="J44" s="24">
        <f t="shared" si="4"/>
        <v>0</v>
      </c>
      <c r="K44" s="24">
        <f t="shared" si="4"/>
        <v>0</v>
      </c>
      <c r="L44" s="24">
        <f t="shared" si="4"/>
        <v>0</v>
      </c>
      <c r="M44" s="24">
        <f t="shared" si="4"/>
        <v>0</v>
      </c>
      <c r="N44" s="24">
        <f t="shared" si="4"/>
        <v>0</v>
      </c>
      <c r="O44" s="24"/>
      <c r="P44" s="1"/>
    </row>
    <row r="45" spans="1:16" ht="12.75" customHeight="1">
      <c r="A45" s="106" t="s">
        <v>33</v>
      </c>
      <c r="B45" s="137"/>
      <c r="C45" s="137"/>
      <c r="D45" s="137"/>
      <c r="E45" s="138"/>
      <c r="F45" s="25">
        <f t="shared" si="4"/>
        <v>10278</v>
      </c>
      <c r="G45" s="25">
        <f t="shared" si="4"/>
        <v>-10278</v>
      </c>
      <c r="H45" s="25">
        <f t="shared" si="4"/>
        <v>0</v>
      </c>
      <c r="I45" s="25">
        <f t="shared" si="4"/>
        <v>0</v>
      </c>
      <c r="J45" s="25">
        <f t="shared" si="4"/>
        <v>0</v>
      </c>
      <c r="K45" s="25">
        <f t="shared" si="4"/>
        <v>0</v>
      </c>
      <c r="L45" s="25">
        <f t="shared" si="4"/>
        <v>0</v>
      </c>
      <c r="M45" s="25">
        <f t="shared" si="4"/>
        <v>0</v>
      </c>
      <c r="N45" s="25">
        <f t="shared" si="4"/>
        <v>0</v>
      </c>
      <c r="O45" s="25"/>
      <c r="P45" s="1"/>
    </row>
    <row r="46" spans="1:16" ht="180">
      <c r="A46" s="117" t="s">
        <v>34</v>
      </c>
      <c r="B46" s="21" t="s">
        <v>35</v>
      </c>
      <c r="C46" s="21" t="s">
        <v>14</v>
      </c>
      <c r="D46" s="21" t="s">
        <v>34</v>
      </c>
      <c r="E46" s="21" t="s">
        <v>152</v>
      </c>
      <c r="F46" s="40">
        <v>0</v>
      </c>
      <c r="G46" s="40">
        <v>52977.4</v>
      </c>
      <c r="H46" s="40">
        <v>52977.4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39" t="s">
        <v>256</v>
      </c>
      <c r="P46" s="1"/>
    </row>
    <row r="47" spans="1:16" ht="12.75" customHeight="1">
      <c r="A47" s="119"/>
      <c r="B47" s="109" t="s">
        <v>36</v>
      </c>
      <c r="C47" s="137"/>
      <c r="D47" s="137"/>
      <c r="E47" s="138"/>
      <c r="F47" s="24">
        <f t="shared" ref="F47:N48" si="5">F46</f>
        <v>0</v>
      </c>
      <c r="G47" s="24">
        <f t="shared" si="5"/>
        <v>52977.4</v>
      </c>
      <c r="H47" s="24">
        <f t="shared" si="5"/>
        <v>52977.4</v>
      </c>
      <c r="I47" s="24">
        <f t="shared" si="5"/>
        <v>0</v>
      </c>
      <c r="J47" s="24">
        <f t="shared" si="5"/>
        <v>0</v>
      </c>
      <c r="K47" s="24">
        <f t="shared" si="5"/>
        <v>0</v>
      </c>
      <c r="L47" s="24">
        <f t="shared" si="5"/>
        <v>0</v>
      </c>
      <c r="M47" s="24">
        <f t="shared" si="5"/>
        <v>0</v>
      </c>
      <c r="N47" s="24">
        <f t="shared" si="5"/>
        <v>0</v>
      </c>
      <c r="O47" s="24"/>
      <c r="P47" s="1"/>
    </row>
    <row r="48" spans="1:16" ht="14.25" customHeight="1">
      <c r="A48" s="157" t="s">
        <v>37</v>
      </c>
      <c r="B48" s="158"/>
      <c r="C48" s="158"/>
      <c r="D48" s="158"/>
      <c r="E48" s="136"/>
      <c r="F48" s="25">
        <f t="shared" si="5"/>
        <v>0</v>
      </c>
      <c r="G48" s="25">
        <f t="shared" si="5"/>
        <v>52977.4</v>
      </c>
      <c r="H48" s="25">
        <f t="shared" si="5"/>
        <v>52977.4</v>
      </c>
      <c r="I48" s="25">
        <f t="shared" si="5"/>
        <v>0</v>
      </c>
      <c r="J48" s="25">
        <f t="shared" si="5"/>
        <v>0</v>
      </c>
      <c r="K48" s="25">
        <f t="shared" si="5"/>
        <v>0</v>
      </c>
      <c r="L48" s="25">
        <f t="shared" si="5"/>
        <v>0</v>
      </c>
      <c r="M48" s="25">
        <f t="shared" si="5"/>
        <v>0</v>
      </c>
      <c r="N48" s="25">
        <f t="shared" si="5"/>
        <v>0</v>
      </c>
      <c r="O48" s="35"/>
      <c r="P48" s="1"/>
    </row>
    <row r="49" spans="1:16" s="3" customFormat="1" ht="75">
      <c r="A49" s="165" t="s">
        <v>41</v>
      </c>
      <c r="B49" s="123" t="s">
        <v>42</v>
      </c>
      <c r="C49" s="21" t="s">
        <v>148</v>
      </c>
      <c r="D49" s="21" t="s">
        <v>148</v>
      </c>
      <c r="E49" s="38" t="s">
        <v>259</v>
      </c>
      <c r="F49" s="71">
        <v>0</v>
      </c>
      <c r="G49" s="72">
        <v>137205.70000000001</v>
      </c>
      <c r="H49" s="72">
        <f>G49</f>
        <v>137205.70000000001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3">
        <v>0</v>
      </c>
      <c r="O49" s="74" t="s">
        <v>281</v>
      </c>
      <c r="P49" s="1"/>
    </row>
    <row r="50" spans="1:16" s="3" customFormat="1" ht="60">
      <c r="A50" s="165"/>
      <c r="B50" s="123"/>
      <c r="C50" s="21" t="s">
        <v>43</v>
      </c>
      <c r="D50" s="21" t="s">
        <v>43</v>
      </c>
      <c r="E50" s="38" t="s">
        <v>260</v>
      </c>
      <c r="F50" s="71">
        <v>0</v>
      </c>
      <c r="G50" s="72">
        <v>150523.29999999999</v>
      </c>
      <c r="H50" s="72">
        <v>150523.29999999999</v>
      </c>
      <c r="I50" s="72">
        <v>0</v>
      </c>
      <c r="J50" s="72">
        <v>0</v>
      </c>
      <c r="K50" s="72">
        <v>0</v>
      </c>
      <c r="L50" s="72">
        <v>0</v>
      </c>
      <c r="M50" s="72">
        <v>0</v>
      </c>
      <c r="N50" s="73">
        <v>0</v>
      </c>
      <c r="O50" s="74" t="s">
        <v>281</v>
      </c>
      <c r="P50" s="1"/>
    </row>
    <row r="51" spans="1:16" s="3" customFormat="1" ht="135">
      <c r="A51" s="165"/>
      <c r="B51" s="123"/>
      <c r="C51" s="21" t="s">
        <v>22</v>
      </c>
      <c r="D51" s="68" t="s">
        <v>22</v>
      </c>
      <c r="E51" s="38" t="s">
        <v>261</v>
      </c>
      <c r="F51" s="71">
        <v>0</v>
      </c>
      <c r="G51" s="72">
        <v>6650</v>
      </c>
      <c r="H51" s="72">
        <v>6650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3">
        <v>0</v>
      </c>
      <c r="O51" s="74" t="s">
        <v>281</v>
      </c>
      <c r="P51" s="1"/>
    </row>
    <row r="52" spans="1:16" s="3" customFormat="1" ht="60">
      <c r="A52" s="165"/>
      <c r="B52" s="123"/>
      <c r="C52" s="168" t="s">
        <v>179</v>
      </c>
      <c r="D52" s="123" t="s">
        <v>179</v>
      </c>
      <c r="E52" s="38" t="s">
        <v>271</v>
      </c>
      <c r="F52" s="71">
        <v>0</v>
      </c>
      <c r="G52" s="72">
        <v>5966.2</v>
      </c>
      <c r="H52" s="72">
        <v>5966.2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3">
        <v>0</v>
      </c>
      <c r="O52" s="74" t="s">
        <v>281</v>
      </c>
      <c r="P52" s="1"/>
    </row>
    <row r="53" spans="1:16" s="3" customFormat="1" ht="60">
      <c r="A53" s="165"/>
      <c r="B53" s="123"/>
      <c r="C53" s="169"/>
      <c r="D53" s="123"/>
      <c r="E53" s="38" t="s">
        <v>262</v>
      </c>
      <c r="F53" s="71">
        <v>0</v>
      </c>
      <c r="G53" s="72">
        <v>6287</v>
      </c>
      <c r="H53" s="72">
        <v>6287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3">
        <v>0</v>
      </c>
      <c r="O53" s="74" t="s">
        <v>281</v>
      </c>
      <c r="P53" s="1"/>
    </row>
    <row r="54" spans="1:16" s="3" customFormat="1" ht="204" customHeight="1">
      <c r="A54" s="165"/>
      <c r="B54" s="123"/>
      <c r="C54" s="21" t="s">
        <v>86</v>
      </c>
      <c r="D54" s="69" t="s">
        <v>86</v>
      </c>
      <c r="E54" s="38" t="s">
        <v>263</v>
      </c>
      <c r="F54" s="71">
        <v>0</v>
      </c>
      <c r="G54" s="72">
        <v>9194.5</v>
      </c>
      <c r="H54" s="72">
        <v>9194.5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3">
        <v>0</v>
      </c>
      <c r="O54" s="74" t="s">
        <v>279</v>
      </c>
      <c r="P54" s="1"/>
    </row>
    <row r="55" spans="1:16" s="3" customFormat="1" ht="220.5" customHeight="1">
      <c r="A55" s="165"/>
      <c r="B55" s="123"/>
      <c r="C55" s="68" t="s">
        <v>24</v>
      </c>
      <c r="D55" s="68" t="s">
        <v>24</v>
      </c>
      <c r="E55" s="38" t="s">
        <v>264</v>
      </c>
      <c r="F55" s="71">
        <v>0</v>
      </c>
      <c r="G55" s="72">
        <v>11239.9</v>
      </c>
      <c r="H55" s="72">
        <v>11239.9</v>
      </c>
      <c r="I55" s="72">
        <v>0</v>
      </c>
      <c r="J55" s="72">
        <v>0</v>
      </c>
      <c r="K55" s="72">
        <v>0</v>
      </c>
      <c r="L55" s="72">
        <v>0</v>
      </c>
      <c r="M55" s="72">
        <v>0</v>
      </c>
      <c r="N55" s="73">
        <v>0</v>
      </c>
      <c r="O55" s="74" t="s">
        <v>279</v>
      </c>
      <c r="P55" s="1"/>
    </row>
    <row r="56" spans="1:16" s="3" customFormat="1" ht="111" customHeight="1">
      <c r="A56" s="165"/>
      <c r="B56" s="123"/>
      <c r="C56" s="123" t="s">
        <v>113</v>
      </c>
      <c r="D56" s="123" t="s">
        <v>113</v>
      </c>
      <c r="E56" s="38" t="s">
        <v>265</v>
      </c>
      <c r="F56" s="71">
        <v>0</v>
      </c>
      <c r="G56" s="72">
        <v>3479</v>
      </c>
      <c r="H56" s="72">
        <v>3479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3">
        <v>0</v>
      </c>
      <c r="O56" s="74" t="s">
        <v>281</v>
      </c>
      <c r="P56" s="1"/>
    </row>
    <row r="57" spans="1:16" s="3" customFormat="1" ht="120" customHeight="1">
      <c r="A57" s="165"/>
      <c r="B57" s="123"/>
      <c r="C57" s="123"/>
      <c r="D57" s="123"/>
      <c r="E57" s="38" t="s">
        <v>266</v>
      </c>
      <c r="F57" s="71">
        <v>0</v>
      </c>
      <c r="G57" s="72">
        <v>3653.6</v>
      </c>
      <c r="H57" s="72">
        <v>3653.6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3">
        <v>0</v>
      </c>
      <c r="O57" s="74" t="s">
        <v>281</v>
      </c>
      <c r="P57" s="1"/>
    </row>
    <row r="58" spans="1:16" s="3" customFormat="1" ht="195">
      <c r="A58" s="165"/>
      <c r="B58" s="123"/>
      <c r="C58" s="143" t="s">
        <v>70</v>
      </c>
      <c r="D58" s="143" t="s">
        <v>70</v>
      </c>
      <c r="E58" s="38" t="s">
        <v>267</v>
      </c>
      <c r="F58" s="71">
        <v>0</v>
      </c>
      <c r="G58" s="72">
        <v>11844.2</v>
      </c>
      <c r="H58" s="72">
        <v>11844.2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3">
        <v>0</v>
      </c>
      <c r="O58" s="74" t="s">
        <v>279</v>
      </c>
      <c r="P58" s="1"/>
    </row>
    <row r="59" spans="1:16" s="3" customFormat="1" ht="195">
      <c r="A59" s="165"/>
      <c r="B59" s="123"/>
      <c r="C59" s="149"/>
      <c r="D59" s="149"/>
      <c r="E59" s="38" t="s">
        <v>268</v>
      </c>
      <c r="F59" s="71">
        <v>0</v>
      </c>
      <c r="G59" s="72">
        <v>11844.4</v>
      </c>
      <c r="H59" s="72">
        <v>11844.4</v>
      </c>
      <c r="I59" s="72">
        <v>0</v>
      </c>
      <c r="J59" s="72">
        <v>0</v>
      </c>
      <c r="K59" s="72">
        <v>0</v>
      </c>
      <c r="L59" s="72">
        <v>0</v>
      </c>
      <c r="M59" s="72">
        <v>0</v>
      </c>
      <c r="N59" s="73">
        <v>0</v>
      </c>
      <c r="O59" s="74" t="s">
        <v>279</v>
      </c>
      <c r="P59" s="1"/>
    </row>
    <row r="60" spans="1:16" s="3" customFormat="1" ht="150">
      <c r="A60" s="165"/>
      <c r="B60" s="123"/>
      <c r="C60" s="149"/>
      <c r="D60" s="149"/>
      <c r="E60" s="38" t="s">
        <v>270</v>
      </c>
      <c r="F60" s="71">
        <v>0</v>
      </c>
      <c r="G60" s="72">
        <v>11844.3</v>
      </c>
      <c r="H60" s="72">
        <v>11844.3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3">
        <v>0</v>
      </c>
      <c r="O60" s="74" t="s">
        <v>279</v>
      </c>
      <c r="P60" s="1"/>
    </row>
    <row r="61" spans="1:16" s="3" customFormat="1" ht="195">
      <c r="A61" s="165"/>
      <c r="B61" s="123"/>
      <c r="C61" s="144"/>
      <c r="D61" s="144"/>
      <c r="E61" s="38" t="s">
        <v>269</v>
      </c>
      <c r="F61" s="71">
        <v>0</v>
      </c>
      <c r="G61" s="72">
        <v>11844.2</v>
      </c>
      <c r="H61" s="72">
        <v>11844.2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3">
        <v>0</v>
      </c>
      <c r="O61" s="74" t="s">
        <v>279</v>
      </c>
      <c r="P61" s="1"/>
    </row>
    <row r="62" spans="1:16" s="3" customFormat="1" ht="60">
      <c r="A62" s="165"/>
      <c r="B62" s="123"/>
      <c r="C62" s="123" t="s">
        <v>68</v>
      </c>
      <c r="D62" s="123" t="s">
        <v>68</v>
      </c>
      <c r="E62" s="38" t="s">
        <v>272</v>
      </c>
      <c r="F62" s="71">
        <v>0</v>
      </c>
      <c r="G62" s="72">
        <v>6048.8</v>
      </c>
      <c r="H62" s="72">
        <v>6048.8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3">
        <v>0</v>
      </c>
      <c r="O62" s="74" t="s">
        <v>282</v>
      </c>
      <c r="P62" s="1"/>
    </row>
    <row r="63" spans="1:16" s="3" customFormat="1" ht="60">
      <c r="A63" s="165"/>
      <c r="B63" s="123"/>
      <c r="C63" s="123"/>
      <c r="D63" s="123"/>
      <c r="E63" s="38" t="s">
        <v>273</v>
      </c>
      <c r="F63" s="71">
        <v>0</v>
      </c>
      <c r="G63" s="72">
        <v>5271</v>
      </c>
      <c r="H63" s="72">
        <v>5271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3">
        <v>0</v>
      </c>
      <c r="O63" s="74" t="s">
        <v>282</v>
      </c>
      <c r="P63" s="1"/>
    </row>
    <row r="64" spans="1:16" s="3" customFormat="1" ht="60">
      <c r="A64" s="165"/>
      <c r="B64" s="123"/>
      <c r="C64" s="123"/>
      <c r="D64" s="123"/>
      <c r="E64" s="38" t="s">
        <v>274</v>
      </c>
      <c r="F64" s="71">
        <v>0</v>
      </c>
      <c r="G64" s="72">
        <v>6243.3</v>
      </c>
      <c r="H64" s="72">
        <v>6243.3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3">
        <v>0</v>
      </c>
      <c r="O64" s="74" t="s">
        <v>282</v>
      </c>
      <c r="P64" s="1"/>
    </row>
    <row r="65" spans="1:16" s="3" customFormat="1" ht="60">
      <c r="A65" s="165"/>
      <c r="B65" s="123"/>
      <c r="C65" s="123"/>
      <c r="D65" s="123"/>
      <c r="E65" s="38" t="s">
        <v>275</v>
      </c>
      <c r="F65" s="71">
        <v>0</v>
      </c>
      <c r="G65" s="72">
        <v>6670.3</v>
      </c>
      <c r="H65" s="72">
        <v>6670.3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3">
        <v>0</v>
      </c>
      <c r="O65" s="74" t="s">
        <v>282</v>
      </c>
      <c r="P65" s="1"/>
    </row>
    <row r="66" spans="1:16" s="3" customFormat="1" ht="60">
      <c r="A66" s="165"/>
      <c r="B66" s="123"/>
      <c r="C66" s="123"/>
      <c r="D66" s="123"/>
      <c r="E66" s="38" t="s">
        <v>276</v>
      </c>
      <c r="F66" s="71">
        <v>0</v>
      </c>
      <c r="G66" s="72">
        <v>7502.5</v>
      </c>
      <c r="H66" s="72">
        <v>7502.5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3">
        <v>0</v>
      </c>
      <c r="O66" s="74" t="s">
        <v>282</v>
      </c>
      <c r="P66" s="1"/>
    </row>
    <row r="67" spans="1:16" s="3" customFormat="1" ht="60">
      <c r="A67" s="165"/>
      <c r="B67" s="123"/>
      <c r="C67" s="123"/>
      <c r="D67" s="123"/>
      <c r="E67" s="38" t="s">
        <v>277</v>
      </c>
      <c r="F67" s="71">
        <v>0</v>
      </c>
      <c r="G67" s="72">
        <v>5865.2</v>
      </c>
      <c r="H67" s="72">
        <v>5865.2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3">
        <v>0</v>
      </c>
      <c r="O67" s="74" t="s">
        <v>282</v>
      </c>
      <c r="P67" s="1"/>
    </row>
    <row r="68" spans="1:16" s="3" customFormat="1" ht="90">
      <c r="A68" s="165"/>
      <c r="B68" s="123"/>
      <c r="C68" s="67" t="s">
        <v>14</v>
      </c>
      <c r="D68" s="67" t="s">
        <v>14</v>
      </c>
      <c r="E68" s="38" t="s">
        <v>278</v>
      </c>
      <c r="F68" s="71">
        <v>0</v>
      </c>
      <c r="G68" s="72">
        <v>6639.8</v>
      </c>
      <c r="H68" s="72">
        <v>6639.8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3">
        <v>0</v>
      </c>
      <c r="O68" s="74" t="s">
        <v>282</v>
      </c>
      <c r="P68" s="1"/>
    </row>
    <row r="69" spans="1:16" ht="60">
      <c r="A69" s="165"/>
      <c r="B69" s="123"/>
      <c r="C69" s="67" t="s">
        <v>44</v>
      </c>
      <c r="D69" s="67" t="s">
        <v>41</v>
      </c>
      <c r="E69" s="38" t="s">
        <v>45</v>
      </c>
      <c r="F69" s="16">
        <v>385396.8</v>
      </c>
      <c r="G69" s="40">
        <v>-358005.6</v>
      </c>
      <c r="H69" s="10">
        <v>27391.200000000001</v>
      </c>
      <c r="I69" s="10">
        <v>0</v>
      </c>
      <c r="J69" s="40">
        <v>0</v>
      </c>
      <c r="K69" s="10">
        <v>0</v>
      </c>
      <c r="L69" s="10">
        <v>0</v>
      </c>
      <c r="M69" s="40">
        <v>0</v>
      </c>
      <c r="N69" s="10">
        <v>0</v>
      </c>
      <c r="O69" s="74" t="s">
        <v>282</v>
      </c>
      <c r="P69" s="1"/>
    </row>
    <row r="70" spans="1:16">
      <c r="A70" s="165"/>
      <c r="B70" s="153" t="s">
        <v>46</v>
      </c>
      <c r="C70" s="153"/>
      <c r="D70" s="153"/>
      <c r="E70" s="153"/>
      <c r="F70" s="24">
        <f>SUM(F49:F69)</f>
        <v>385396.8</v>
      </c>
      <c r="G70" s="24">
        <f>SUM(G49:G69)</f>
        <v>67811.600000000035</v>
      </c>
      <c r="H70" s="24">
        <f>SUM(H49:H69)</f>
        <v>453208.4</v>
      </c>
      <c r="I70" s="24">
        <f t="shared" ref="I70:N70" si="6">I69</f>
        <v>0</v>
      </c>
      <c r="J70" s="24">
        <f t="shared" si="6"/>
        <v>0</v>
      </c>
      <c r="K70" s="24">
        <f t="shared" si="6"/>
        <v>0</v>
      </c>
      <c r="L70" s="24">
        <f t="shared" si="6"/>
        <v>0</v>
      </c>
      <c r="M70" s="24">
        <f t="shared" si="6"/>
        <v>0</v>
      </c>
      <c r="N70" s="24">
        <f t="shared" si="6"/>
        <v>0</v>
      </c>
      <c r="O70" s="24"/>
      <c r="P70" s="70"/>
    </row>
    <row r="71" spans="1:16" ht="12.75" customHeight="1">
      <c r="A71" s="154" t="s">
        <v>47</v>
      </c>
      <c r="B71" s="155"/>
      <c r="C71" s="155"/>
      <c r="D71" s="155"/>
      <c r="E71" s="156"/>
      <c r="F71" s="25">
        <f t="shared" ref="F71:N71" si="7">F70</f>
        <v>385396.8</v>
      </c>
      <c r="G71" s="25">
        <f>G70</f>
        <v>67811.600000000035</v>
      </c>
      <c r="H71" s="25">
        <f>H70</f>
        <v>453208.4</v>
      </c>
      <c r="I71" s="25">
        <f t="shared" si="7"/>
        <v>0</v>
      </c>
      <c r="J71" s="25">
        <f t="shared" si="7"/>
        <v>0</v>
      </c>
      <c r="K71" s="25">
        <f t="shared" si="7"/>
        <v>0</v>
      </c>
      <c r="L71" s="25">
        <f t="shared" si="7"/>
        <v>0</v>
      </c>
      <c r="M71" s="25">
        <f t="shared" si="7"/>
        <v>0</v>
      </c>
      <c r="N71" s="25">
        <f t="shared" si="7"/>
        <v>0</v>
      </c>
      <c r="O71" s="25"/>
      <c r="P71" s="1"/>
    </row>
    <row r="72" spans="1:16" ht="120">
      <c r="A72" s="117" t="s">
        <v>48</v>
      </c>
      <c r="B72" s="120" t="s">
        <v>49</v>
      </c>
      <c r="C72" s="120" t="s">
        <v>14</v>
      </c>
      <c r="D72" s="120" t="s">
        <v>50</v>
      </c>
      <c r="E72" s="21" t="s">
        <v>51</v>
      </c>
      <c r="F72" s="10">
        <v>18000</v>
      </c>
      <c r="G72" s="40">
        <v>40004.800000000003</v>
      </c>
      <c r="H72" s="10">
        <v>58004.800000000003</v>
      </c>
      <c r="I72" s="10">
        <v>0</v>
      </c>
      <c r="J72" s="40">
        <v>0</v>
      </c>
      <c r="K72" s="10">
        <v>0</v>
      </c>
      <c r="L72" s="10">
        <v>0</v>
      </c>
      <c r="M72" s="40">
        <v>0</v>
      </c>
      <c r="N72" s="10">
        <v>0</v>
      </c>
      <c r="O72" s="39" t="s">
        <v>283</v>
      </c>
      <c r="P72" s="1"/>
    </row>
    <row r="73" spans="1:16" ht="105">
      <c r="A73" s="118"/>
      <c r="B73" s="119"/>
      <c r="C73" s="119"/>
      <c r="D73" s="119"/>
      <c r="E73" s="21" t="s">
        <v>196</v>
      </c>
      <c r="F73" s="10">
        <v>372115.3</v>
      </c>
      <c r="G73" s="40">
        <v>-338907</v>
      </c>
      <c r="H73" s="10">
        <v>33208.300000000003</v>
      </c>
      <c r="I73" s="10">
        <v>372893.5</v>
      </c>
      <c r="J73" s="40">
        <v>63040.4</v>
      </c>
      <c r="K73" s="10">
        <v>435933.9</v>
      </c>
      <c r="L73" s="10">
        <v>0</v>
      </c>
      <c r="M73" s="40">
        <v>327857.8</v>
      </c>
      <c r="N73" s="10">
        <v>327857.8</v>
      </c>
      <c r="O73" s="39" t="s">
        <v>232</v>
      </c>
      <c r="P73" s="1"/>
    </row>
    <row r="74" spans="1:16" ht="18" customHeight="1">
      <c r="A74" s="118"/>
      <c r="B74" s="109" t="s">
        <v>52</v>
      </c>
      <c r="C74" s="115"/>
      <c r="D74" s="151"/>
      <c r="E74" s="152"/>
      <c r="F74" s="20">
        <f t="shared" ref="F74:N74" si="8">F72+F73</f>
        <v>390115.3</v>
      </c>
      <c r="G74" s="20">
        <f t="shared" si="8"/>
        <v>-298902.2</v>
      </c>
      <c r="H74" s="20">
        <f t="shared" si="8"/>
        <v>91213.1</v>
      </c>
      <c r="I74" s="20">
        <f t="shared" si="8"/>
        <v>372893.5</v>
      </c>
      <c r="J74" s="20">
        <f t="shared" si="8"/>
        <v>63040.4</v>
      </c>
      <c r="K74" s="20">
        <f t="shared" si="8"/>
        <v>435933.9</v>
      </c>
      <c r="L74" s="20">
        <f t="shared" si="8"/>
        <v>0</v>
      </c>
      <c r="M74" s="20">
        <f t="shared" si="8"/>
        <v>327857.8</v>
      </c>
      <c r="N74" s="20">
        <f t="shared" si="8"/>
        <v>327857.8</v>
      </c>
      <c r="O74" s="20"/>
      <c r="P74" s="1"/>
    </row>
    <row r="75" spans="1:16" s="3" customFormat="1" ht="135">
      <c r="A75" s="118"/>
      <c r="B75" s="120" t="s">
        <v>193</v>
      </c>
      <c r="C75" s="26" t="s">
        <v>14</v>
      </c>
      <c r="D75" s="123" t="s">
        <v>50</v>
      </c>
      <c r="E75" s="38" t="s">
        <v>195</v>
      </c>
      <c r="F75" s="27">
        <v>27784</v>
      </c>
      <c r="G75" s="46">
        <v>46136.4</v>
      </c>
      <c r="H75" s="27">
        <f>F75+G75</f>
        <v>73920.399999999994</v>
      </c>
      <c r="I75" s="27">
        <v>0</v>
      </c>
      <c r="J75" s="46">
        <v>0</v>
      </c>
      <c r="K75" s="27">
        <v>0</v>
      </c>
      <c r="L75" s="27">
        <v>0</v>
      </c>
      <c r="M75" s="46">
        <v>0</v>
      </c>
      <c r="N75" s="27">
        <v>0</v>
      </c>
      <c r="O75" s="55" t="s">
        <v>284</v>
      </c>
      <c r="P75" s="1"/>
    </row>
    <row r="76" spans="1:16" s="3" customFormat="1" ht="95.45" customHeight="1">
      <c r="A76" s="118"/>
      <c r="B76" s="121"/>
      <c r="C76" s="26" t="s">
        <v>179</v>
      </c>
      <c r="D76" s="123"/>
      <c r="E76" s="38" t="s">
        <v>194</v>
      </c>
      <c r="F76" s="27">
        <v>31716</v>
      </c>
      <c r="G76" s="46">
        <v>96257.9</v>
      </c>
      <c r="H76" s="27">
        <f>F76+G76</f>
        <v>127973.9</v>
      </c>
      <c r="I76" s="27">
        <v>0</v>
      </c>
      <c r="J76" s="46">
        <v>0</v>
      </c>
      <c r="K76" s="27">
        <v>0</v>
      </c>
      <c r="L76" s="27">
        <v>0</v>
      </c>
      <c r="M76" s="46">
        <v>0</v>
      </c>
      <c r="N76" s="27">
        <v>0</v>
      </c>
      <c r="O76" s="55" t="s">
        <v>286</v>
      </c>
      <c r="P76" s="1"/>
    </row>
    <row r="77" spans="1:16" s="3" customFormat="1" ht="120">
      <c r="A77" s="118"/>
      <c r="B77" s="119"/>
      <c r="C77" s="26" t="s">
        <v>68</v>
      </c>
      <c r="D77" s="123"/>
      <c r="E77" s="38" t="s">
        <v>280</v>
      </c>
      <c r="F77" s="27">
        <v>43184</v>
      </c>
      <c r="G77" s="46">
        <v>-43184</v>
      </c>
      <c r="H77" s="46">
        <f>F77+G77</f>
        <v>0</v>
      </c>
      <c r="I77" s="27">
        <v>0</v>
      </c>
      <c r="J77" s="46">
        <v>18000</v>
      </c>
      <c r="K77" s="27">
        <v>18000</v>
      </c>
      <c r="L77" s="27">
        <v>0</v>
      </c>
      <c r="M77" s="46">
        <v>42000</v>
      </c>
      <c r="N77" s="27">
        <v>42000</v>
      </c>
      <c r="O77" s="55" t="s">
        <v>240</v>
      </c>
      <c r="P77" s="53"/>
    </row>
    <row r="78" spans="1:16" s="3" customFormat="1" ht="18" customHeight="1">
      <c r="A78" s="118"/>
      <c r="B78" s="109" t="s">
        <v>193</v>
      </c>
      <c r="C78" s="115"/>
      <c r="D78" s="104"/>
      <c r="E78" s="105"/>
      <c r="F78" s="23">
        <f t="shared" ref="F78:N78" si="9">SUM(F75:F77)</f>
        <v>102684</v>
      </c>
      <c r="G78" s="23">
        <f t="shared" si="9"/>
        <v>99210.299999999988</v>
      </c>
      <c r="H78" s="23">
        <f>SUM(H75:H77)</f>
        <v>201894.3</v>
      </c>
      <c r="I78" s="23">
        <f t="shared" si="9"/>
        <v>0</v>
      </c>
      <c r="J78" s="23">
        <f t="shared" si="9"/>
        <v>18000</v>
      </c>
      <c r="K78" s="23">
        <f t="shared" si="9"/>
        <v>18000</v>
      </c>
      <c r="L78" s="23">
        <f t="shared" si="9"/>
        <v>0</v>
      </c>
      <c r="M78" s="23">
        <f t="shared" si="9"/>
        <v>42000</v>
      </c>
      <c r="N78" s="23">
        <f t="shared" si="9"/>
        <v>42000</v>
      </c>
      <c r="O78" s="23"/>
      <c r="P78" s="1"/>
    </row>
    <row r="79" spans="1:16" s="3" customFormat="1" ht="75">
      <c r="A79" s="118"/>
      <c r="B79" s="128" t="s">
        <v>53</v>
      </c>
      <c r="C79" s="21" t="s">
        <v>82</v>
      </c>
      <c r="D79" s="21" t="s">
        <v>82</v>
      </c>
      <c r="E79" s="21" t="s">
        <v>199</v>
      </c>
      <c r="F79" s="10">
        <v>42629</v>
      </c>
      <c r="G79" s="40">
        <v>120868.8</v>
      </c>
      <c r="H79" s="40">
        <v>163497.79999999999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10">
        <v>0</v>
      </c>
      <c r="O79" s="39" t="s">
        <v>220</v>
      </c>
      <c r="P79" s="1"/>
    </row>
    <row r="80" spans="1:16" ht="120">
      <c r="A80" s="118"/>
      <c r="B80" s="129"/>
      <c r="C80" s="21" t="s">
        <v>14</v>
      </c>
      <c r="D80" s="21" t="s">
        <v>14</v>
      </c>
      <c r="E80" s="21" t="s">
        <v>54</v>
      </c>
      <c r="F80" s="40">
        <v>184000</v>
      </c>
      <c r="G80" s="40">
        <v>0</v>
      </c>
      <c r="H80" s="40">
        <v>184000</v>
      </c>
      <c r="I80" s="40">
        <v>94309.2</v>
      </c>
      <c r="J80" s="40">
        <v>0</v>
      </c>
      <c r="K80" s="40">
        <v>94309.2</v>
      </c>
      <c r="L80" s="40">
        <v>0</v>
      </c>
      <c r="M80" s="40">
        <v>0</v>
      </c>
      <c r="N80" s="40">
        <v>0</v>
      </c>
      <c r="O80" s="80"/>
      <c r="P80" s="1"/>
    </row>
    <row r="81" spans="1:17" s="3" customFormat="1" ht="75">
      <c r="A81" s="118"/>
      <c r="B81" s="129"/>
      <c r="C81" s="18" t="s">
        <v>22</v>
      </c>
      <c r="D81" s="18" t="s">
        <v>22</v>
      </c>
      <c r="E81" s="21" t="s">
        <v>200</v>
      </c>
      <c r="F81" s="10">
        <v>127567</v>
      </c>
      <c r="G81" s="40">
        <v>-26848.6</v>
      </c>
      <c r="H81" s="40">
        <v>100718.39999999999</v>
      </c>
      <c r="I81" s="40">
        <v>0</v>
      </c>
      <c r="J81" s="40">
        <v>122548.8</v>
      </c>
      <c r="K81" s="40">
        <v>122548.8</v>
      </c>
      <c r="L81" s="40">
        <v>0</v>
      </c>
      <c r="M81" s="40">
        <v>0</v>
      </c>
      <c r="N81" s="10">
        <v>0</v>
      </c>
      <c r="O81" s="39" t="s">
        <v>211</v>
      </c>
      <c r="P81" s="1"/>
      <c r="Q81" s="1"/>
    </row>
    <row r="82" spans="1:17" ht="150">
      <c r="A82" s="118"/>
      <c r="B82" s="129"/>
      <c r="C82" s="120" t="s">
        <v>39</v>
      </c>
      <c r="D82" s="120" t="s">
        <v>50</v>
      </c>
      <c r="E82" s="80" t="s">
        <v>55</v>
      </c>
      <c r="F82" s="11">
        <v>205816.7</v>
      </c>
      <c r="G82" s="11">
        <v>6205.6</v>
      </c>
      <c r="H82" s="40">
        <f>F82+G82</f>
        <v>212022.30000000002</v>
      </c>
      <c r="I82" s="40">
        <v>0</v>
      </c>
      <c r="J82" s="40">
        <v>74813</v>
      </c>
      <c r="K82" s="40">
        <v>74813</v>
      </c>
      <c r="L82" s="40">
        <v>0</v>
      </c>
      <c r="M82" s="40">
        <v>0</v>
      </c>
      <c r="N82" s="10">
        <v>0</v>
      </c>
      <c r="O82" s="39" t="s">
        <v>241</v>
      </c>
      <c r="P82" s="1"/>
      <c r="Q82" s="1"/>
    </row>
    <row r="83" spans="1:17" ht="135">
      <c r="A83" s="118"/>
      <c r="B83" s="129"/>
      <c r="C83" s="119"/>
      <c r="D83" s="119"/>
      <c r="E83" s="21" t="s">
        <v>56</v>
      </c>
      <c r="F83" s="10">
        <v>0</v>
      </c>
      <c r="G83" s="40">
        <v>21106.2</v>
      </c>
      <c r="H83" s="40">
        <v>21106.2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10">
        <v>0</v>
      </c>
      <c r="O83" s="39" t="s">
        <v>285</v>
      </c>
      <c r="P83" s="1"/>
      <c r="Q83" s="1"/>
    </row>
    <row r="84" spans="1:17" s="3" customFormat="1" ht="75">
      <c r="A84" s="118"/>
      <c r="B84" s="130"/>
      <c r="C84" s="18" t="s">
        <v>156</v>
      </c>
      <c r="D84" s="18" t="s">
        <v>156</v>
      </c>
      <c r="E84" s="18" t="s">
        <v>201</v>
      </c>
      <c r="F84" s="40">
        <v>0</v>
      </c>
      <c r="G84" s="40">
        <v>121285.2</v>
      </c>
      <c r="H84" s="40">
        <v>121285.2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39" t="s">
        <v>220</v>
      </c>
      <c r="P84" s="1"/>
    </row>
    <row r="85" spans="1:17" ht="12.75" customHeight="1">
      <c r="A85" s="118"/>
      <c r="B85" s="109" t="s">
        <v>57</v>
      </c>
      <c r="C85" s="115"/>
      <c r="D85" s="115"/>
      <c r="E85" s="116"/>
      <c r="F85" s="24">
        <f>SUM(F79:F84)</f>
        <v>560012.69999999995</v>
      </c>
      <c r="G85" s="24">
        <f t="shared" ref="G85" si="10">SUM(G79:G84)</f>
        <v>242617.2</v>
      </c>
      <c r="H85" s="24">
        <f>SUM(H79:H84)</f>
        <v>802629.89999999991</v>
      </c>
      <c r="I85" s="24">
        <f t="shared" ref="I85:N85" si="11">SUM(I79:I84)</f>
        <v>94309.2</v>
      </c>
      <c r="J85" s="24">
        <f>SUM(J79:J84)</f>
        <v>197361.8</v>
      </c>
      <c r="K85" s="24">
        <f t="shared" si="11"/>
        <v>291671</v>
      </c>
      <c r="L85" s="24">
        <f t="shared" si="11"/>
        <v>0</v>
      </c>
      <c r="M85" s="24">
        <f t="shared" si="11"/>
        <v>0</v>
      </c>
      <c r="N85" s="24">
        <f t="shared" si="11"/>
        <v>0</v>
      </c>
      <c r="O85" s="24"/>
      <c r="P85" s="1"/>
    </row>
    <row r="86" spans="1:17" ht="105">
      <c r="A86" s="118"/>
      <c r="B86" s="120" t="s">
        <v>58</v>
      </c>
      <c r="C86" s="120" t="s">
        <v>14</v>
      </c>
      <c r="D86" s="120" t="s">
        <v>50</v>
      </c>
      <c r="E86" s="21" t="s">
        <v>59</v>
      </c>
      <c r="F86" s="10">
        <v>0</v>
      </c>
      <c r="G86" s="40">
        <v>20338.099999999999</v>
      </c>
      <c r="H86" s="40">
        <v>20338.099999999999</v>
      </c>
      <c r="I86" s="10">
        <v>0</v>
      </c>
      <c r="J86" s="40">
        <v>0</v>
      </c>
      <c r="K86" s="10">
        <v>0</v>
      </c>
      <c r="L86" s="10">
        <v>0</v>
      </c>
      <c r="M86" s="40">
        <v>0</v>
      </c>
      <c r="N86" s="10">
        <v>0</v>
      </c>
      <c r="O86" s="55" t="s">
        <v>286</v>
      </c>
      <c r="P86" s="1"/>
    </row>
    <row r="87" spans="1:17" s="3" customFormat="1" ht="75">
      <c r="A87" s="118"/>
      <c r="B87" s="121"/>
      <c r="C87" s="164"/>
      <c r="D87" s="121"/>
      <c r="E87" s="21" t="s">
        <v>159</v>
      </c>
      <c r="F87" s="10">
        <v>0</v>
      </c>
      <c r="G87" s="40">
        <v>45000</v>
      </c>
      <c r="H87" s="10">
        <v>45000</v>
      </c>
      <c r="I87" s="10">
        <v>0</v>
      </c>
      <c r="J87" s="40">
        <v>105000</v>
      </c>
      <c r="K87" s="10">
        <v>105000</v>
      </c>
      <c r="L87" s="10">
        <v>0</v>
      </c>
      <c r="M87" s="40">
        <v>164018.70000000001</v>
      </c>
      <c r="N87" s="10">
        <v>164018.70000000001</v>
      </c>
      <c r="O87" s="39" t="s">
        <v>242</v>
      </c>
      <c r="P87" s="1"/>
    </row>
    <row r="88" spans="1:17" s="3" customFormat="1" ht="90">
      <c r="A88" s="118"/>
      <c r="B88" s="118"/>
      <c r="C88" s="121"/>
      <c r="D88" s="118"/>
      <c r="E88" s="21" t="s">
        <v>158</v>
      </c>
      <c r="F88" s="10">
        <v>49180.5</v>
      </c>
      <c r="G88" s="40">
        <v>41900</v>
      </c>
      <c r="H88" s="10">
        <v>91080.5</v>
      </c>
      <c r="I88" s="10">
        <v>163473.5</v>
      </c>
      <c r="J88" s="40">
        <v>-30000</v>
      </c>
      <c r="K88" s="10">
        <v>133473.5</v>
      </c>
      <c r="L88" s="10">
        <v>0</v>
      </c>
      <c r="M88" s="40">
        <v>0</v>
      </c>
      <c r="N88" s="10">
        <v>0</v>
      </c>
      <c r="O88" s="39" t="s">
        <v>243</v>
      </c>
      <c r="P88" s="1"/>
    </row>
    <row r="89" spans="1:17" s="3" customFormat="1" ht="165">
      <c r="A89" s="118"/>
      <c r="B89" s="118"/>
      <c r="C89" s="164"/>
      <c r="D89" s="118"/>
      <c r="E89" s="21" t="s">
        <v>160</v>
      </c>
      <c r="F89" s="10">
        <v>937577.7</v>
      </c>
      <c r="G89" s="40">
        <v>-321289.09999999998</v>
      </c>
      <c r="H89" s="10">
        <f>F89+G89</f>
        <v>616288.6</v>
      </c>
      <c r="I89" s="10">
        <v>325381.09999999998</v>
      </c>
      <c r="J89" s="40">
        <v>30000</v>
      </c>
      <c r="K89" s="10">
        <v>355381.1</v>
      </c>
      <c r="L89" s="10">
        <v>0</v>
      </c>
      <c r="M89" s="40">
        <v>0</v>
      </c>
      <c r="N89" s="10">
        <v>0</v>
      </c>
      <c r="O89" s="39" t="s">
        <v>312</v>
      </c>
      <c r="P89" s="1"/>
    </row>
    <row r="90" spans="1:17" ht="120">
      <c r="A90" s="118"/>
      <c r="B90" s="118"/>
      <c r="C90" s="21" t="s">
        <v>22</v>
      </c>
      <c r="D90" s="118"/>
      <c r="E90" s="21" t="s">
        <v>60</v>
      </c>
      <c r="F90" s="10">
        <v>316021.8</v>
      </c>
      <c r="G90" s="40">
        <v>-290305.8</v>
      </c>
      <c r="H90" s="10">
        <v>25716</v>
      </c>
      <c r="I90" s="10">
        <v>0</v>
      </c>
      <c r="J90" s="40">
        <v>200000</v>
      </c>
      <c r="K90" s="10">
        <v>200000</v>
      </c>
      <c r="L90" s="10">
        <v>0</v>
      </c>
      <c r="M90" s="40">
        <v>129600</v>
      </c>
      <c r="N90" s="10">
        <v>129600</v>
      </c>
      <c r="O90" s="39" t="s">
        <v>244</v>
      </c>
      <c r="P90" s="1"/>
    </row>
    <row r="91" spans="1:17" ht="105">
      <c r="A91" s="118"/>
      <c r="B91" s="118"/>
      <c r="C91" s="21" t="s">
        <v>24</v>
      </c>
      <c r="D91" s="118"/>
      <c r="E91" s="21" t="s">
        <v>61</v>
      </c>
      <c r="F91" s="10">
        <v>0</v>
      </c>
      <c r="G91" s="40">
        <v>308966.7</v>
      </c>
      <c r="H91" s="10">
        <v>308966.7</v>
      </c>
      <c r="I91" s="10">
        <v>0</v>
      </c>
      <c r="J91" s="40">
        <v>0</v>
      </c>
      <c r="K91" s="10">
        <v>0</v>
      </c>
      <c r="L91" s="10">
        <v>0</v>
      </c>
      <c r="M91" s="40">
        <v>0</v>
      </c>
      <c r="N91" s="10">
        <v>0</v>
      </c>
      <c r="O91" s="55" t="s">
        <v>286</v>
      </c>
      <c r="P91" s="1"/>
    </row>
    <row r="92" spans="1:17" s="3" customFormat="1" ht="52.15" customHeight="1">
      <c r="A92" s="118"/>
      <c r="B92" s="118"/>
      <c r="C92" s="121"/>
      <c r="D92" s="118"/>
      <c r="E92" s="18" t="s">
        <v>162</v>
      </c>
      <c r="F92" s="28">
        <v>0</v>
      </c>
      <c r="G92" s="47">
        <v>0</v>
      </c>
      <c r="H92" s="28">
        <v>0</v>
      </c>
      <c r="I92" s="28">
        <v>0</v>
      </c>
      <c r="J92" s="47">
        <v>0</v>
      </c>
      <c r="K92" s="28">
        <v>0</v>
      </c>
      <c r="L92" s="63">
        <v>380098.1</v>
      </c>
      <c r="M92" s="62">
        <v>0</v>
      </c>
      <c r="N92" s="63">
        <v>380098.1</v>
      </c>
      <c r="O92" s="39"/>
      <c r="P92" s="1"/>
    </row>
    <row r="93" spans="1:17" s="82" customFormat="1" ht="105">
      <c r="A93" s="118"/>
      <c r="B93" s="161"/>
      <c r="C93" s="173"/>
      <c r="D93" s="161"/>
      <c r="E93" s="83" t="s">
        <v>62</v>
      </c>
      <c r="F93" s="84">
        <v>0</v>
      </c>
      <c r="G93" s="85">
        <v>60900.7</v>
      </c>
      <c r="H93" s="85">
        <v>60900.7</v>
      </c>
      <c r="I93" s="84">
        <v>0</v>
      </c>
      <c r="J93" s="84">
        <v>0</v>
      </c>
      <c r="K93" s="84">
        <v>0</v>
      </c>
      <c r="L93" s="84">
        <v>0</v>
      </c>
      <c r="M93" s="84">
        <v>0</v>
      </c>
      <c r="N93" s="84">
        <v>0</v>
      </c>
      <c r="O93" s="80" t="s">
        <v>257</v>
      </c>
      <c r="P93" s="81"/>
    </row>
    <row r="94" spans="1:17" ht="186" customHeight="1">
      <c r="A94" s="118"/>
      <c r="B94" s="162"/>
      <c r="C94" s="21" t="s">
        <v>77</v>
      </c>
      <c r="D94" s="135"/>
      <c r="E94" s="29" t="s">
        <v>161</v>
      </c>
      <c r="F94" s="27">
        <v>0</v>
      </c>
      <c r="G94" s="46">
        <v>141542.59999999998</v>
      </c>
      <c r="H94" s="27">
        <v>141542.59999999998</v>
      </c>
      <c r="I94" s="27">
        <v>0</v>
      </c>
      <c r="J94" s="46">
        <v>0</v>
      </c>
      <c r="K94" s="27">
        <v>0</v>
      </c>
      <c r="L94" s="27">
        <v>0</v>
      </c>
      <c r="M94" s="46">
        <v>0</v>
      </c>
      <c r="N94" s="27">
        <v>0</v>
      </c>
      <c r="O94" s="55" t="s">
        <v>287</v>
      </c>
      <c r="P94" s="1"/>
    </row>
    <row r="95" spans="1:17">
      <c r="A95" s="118"/>
      <c r="B95" s="109" t="s">
        <v>63</v>
      </c>
      <c r="C95" s="104"/>
      <c r="D95" s="115"/>
      <c r="E95" s="104"/>
      <c r="F95" s="30">
        <f t="shared" ref="F95:N95" si="12">SUM(F86:F94)</f>
        <v>1302780</v>
      </c>
      <c r="G95" s="30">
        <f t="shared" si="12"/>
        <v>7053.2000000000698</v>
      </c>
      <c r="H95" s="30">
        <f t="shared" si="12"/>
        <v>1309833.1999999997</v>
      </c>
      <c r="I95" s="30">
        <f t="shared" si="12"/>
        <v>488854.6</v>
      </c>
      <c r="J95" s="30">
        <f t="shared" si="12"/>
        <v>305000</v>
      </c>
      <c r="K95" s="30">
        <f>SUM(K86:K94)</f>
        <v>793854.6</v>
      </c>
      <c r="L95" s="30">
        <f t="shared" si="12"/>
        <v>380098.1</v>
      </c>
      <c r="M95" s="30">
        <f t="shared" si="12"/>
        <v>293618.7</v>
      </c>
      <c r="N95" s="30">
        <f t="shared" si="12"/>
        <v>673716.8</v>
      </c>
      <c r="O95" s="30"/>
      <c r="P95" s="70"/>
    </row>
    <row r="96" spans="1:17" ht="90">
      <c r="A96" s="118"/>
      <c r="B96" s="120" t="s">
        <v>38</v>
      </c>
      <c r="C96" s="120" t="s">
        <v>14</v>
      </c>
      <c r="D96" s="21" t="s">
        <v>14</v>
      </c>
      <c r="E96" s="21" t="s">
        <v>64</v>
      </c>
      <c r="F96" s="31">
        <v>357709.8</v>
      </c>
      <c r="G96" s="48">
        <v>-311709.8</v>
      </c>
      <c r="H96" s="31">
        <v>46000</v>
      </c>
      <c r="I96" s="31">
        <v>0</v>
      </c>
      <c r="J96" s="48">
        <v>311709.8</v>
      </c>
      <c r="K96" s="31">
        <v>311709.8</v>
      </c>
      <c r="L96" s="31">
        <v>0</v>
      </c>
      <c r="M96" s="48">
        <v>0</v>
      </c>
      <c r="N96" s="31">
        <v>0</v>
      </c>
      <c r="O96" s="39" t="s">
        <v>207</v>
      </c>
      <c r="P96" s="1"/>
    </row>
    <row r="97" spans="1:16" s="3" customFormat="1" ht="87.75" customHeight="1">
      <c r="A97" s="118"/>
      <c r="B97" s="121"/>
      <c r="C97" s="164"/>
      <c r="D97" s="21" t="s">
        <v>50</v>
      </c>
      <c r="E97" s="21" t="s">
        <v>182</v>
      </c>
      <c r="F97" s="31">
        <v>0</v>
      </c>
      <c r="G97" s="48">
        <v>80000</v>
      </c>
      <c r="H97" s="31">
        <v>80000</v>
      </c>
      <c r="I97" s="31">
        <v>0</v>
      </c>
      <c r="J97" s="48">
        <v>250000</v>
      </c>
      <c r="K97" s="31">
        <v>250000</v>
      </c>
      <c r="L97" s="31">
        <v>0</v>
      </c>
      <c r="M97" s="48">
        <v>160883</v>
      </c>
      <c r="N97" s="31">
        <v>160883</v>
      </c>
      <c r="O97" s="39" t="s">
        <v>202</v>
      </c>
      <c r="P97" s="1"/>
    </row>
    <row r="98" spans="1:16" s="3" customFormat="1" ht="195.75" customHeight="1">
      <c r="A98" s="118"/>
      <c r="B98" s="118"/>
      <c r="C98" s="21" t="s">
        <v>24</v>
      </c>
      <c r="D98" s="21" t="s">
        <v>50</v>
      </c>
      <c r="E98" s="21" t="s">
        <v>183</v>
      </c>
      <c r="F98" s="10">
        <v>270825</v>
      </c>
      <c r="G98" s="40">
        <v>-247525</v>
      </c>
      <c r="H98" s="10">
        <v>23300</v>
      </c>
      <c r="I98" s="10">
        <v>0</v>
      </c>
      <c r="J98" s="40">
        <v>55000</v>
      </c>
      <c r="K98" s="10">
        <v>55000</v>
      </c>
      <c r="L98" s="10">
        <v>234236.9</v>
      </c>
      <c r="M98" s="40">
        <v>-234236.9</v>
      </c>
      <c r="N98" s="10">
        <v>0</v>
      </c>
      <c r="O98" s="39" t="s">
        <v>208</v>
      </c>
      <c r="P98" s="1"/>
    </row>
    <row r="99" spans="1:16" ht="60">
      <c r="A99" s="118"/>
      <c r="B99" s="118"/>
      <c r="C99" s="21" t="s">
        <v>65</v>
      </c>
      <c r="D99" s="21" t="s">
        <v>66</v>
      </c>
      <c r="E99" s="21" t="s">
        <v>67</v>
      </c>
      <c r="F99" s="10">
        <v>176400</v>
      </c>
      <c r="G99" s="40">
        <v>19756.2</v>
      </c>
      <c r="H99" s="10">
        <v>196156.2</v>
      </c>
      <c r="I99" s="10">
        <v>96470</v>
      </c>
      <c r="J99" s="40">
        <v>0</v>
      </c>
      <c r="K99" s="10">
        <v>96470</v>
      </c>
      <c r="L99" s="10">
        <v>0</v>
      </c>
      <c r="M99" s="40">
        <v>0</v>
      </c>
      <c r="N99" s="10">
        <v>0</v>
      </c>
      <c r="O99" s="39" t="s">
        <v>213</v>
      </c>
      <c r="P99" s="1"/>
    </row>
    <row r="100" spans="1:16" ht="170.25" customHeight="1">
      <c r="A100" s="118"/>
      <c r="B100" s="119"/>
      <c r="C100" s="21" t="s">
        <v>68</v>
      </c>
      <c r="D100" s="21" t="s">
        <v>68</v>
      </c>
      <c r="E100" s="21" t="s">
        <v>69</v>
      </c>
      <c r="F100" s="10">
        <v>135885.70000000001</v>
      </c>
      <c r="G100" s="40">
        <v>111523.90000000001</v>
      </c>
      <c r="H100" s="10">
        <v>247409.6</v>
      </c>
      <c r="I100" s="10">
        <v>0</v>
      </c>
      <c r="J100" s="40">
        <v>0</v>
      </c>
      <c r="K100" s="10">
        <v>0</v>
      </c>
      <c r="L100" s="10">
        <v>0</v>
      </c>
      <c r="M100" s="40">
        <v>0</v>
      </c>
      <c r="N100" s="10">
        <v>0</v>
      </c>
      <c r="O100" s="39" t="s">
        <v>206</v>
      </c>
      <c r="P100" s="1"/>
    </row>
    <row r="101" spans="1:16" ht="12.75" customHeight="1">
      <c r="A101" s="118"/>
      <c r="B101" s="109" t="s">
        <v>40</v>
      </c>
      <c r="C101" s="115"/>
      <c r="D101" s="115"/>
      <c r="E101" s="116"/>
      <c r="F101" s="24">
        <f t="shared" ref="F101:N101" si="13">SUM(F96:F100)</f>
        <v>940820.5</v>
      </c>
      <c r="G101" s="24">
        <f t="shared" si="13"/>
        <v>-347954.69999999995</v>
      </c>
      <c r="H101" s="24">
        <f t="shared" si="13"/>
        <v>592865.80000000005</v>
      </c>
      <c r="I101" s="24">
        <f t="shared" si="13"/>
        <v>96470</v>
      </c>
      <c r="J101" s="24">
        <f t="shared" si="13"/>
        <v>616709.80000000005</v>
      </c>
      <c r="K101" s="24">
        <f t="shared" si="13"/>
        <v>713179.8</v>
      </c>
      <c r="L101" s="24">
        <f t="shared" si="13"/>
        <v>234236.9</v>
      </c>
      <c r="M101" s="24">
        <f t="shared" si="13"/>
        <v>-73353.899999999994</v>
      </c>
      <c r="N101" s="24">
        <f t="shared" si="13"/>
        <v>160883</v>
      </c>
      <c r="O101" s="24"/>
      <c r="P101" s="1"/>
    </row>
    <row r="102" spans="1:16" ht="90">
      <c r="A102" s="118"/>
      <c r="B102" s="120" t="s">
        <v>35</v>
      </c>
      <c r="C102" s="21" t="s">
        <v>70</v>
      </c>
      <c r="D102" s="21" t="s">
        <v>71</v>
      </c>
      <c r="E102" s="21" t="s">
        <v>72</v>
      </c>
      <c r="F102" s="40">
        <v>151940.79999999999</v>
      </c>
      <c r="G102" s="40">
        <v>0</v>
      </c>
      <c r="H102" s="40">
        <f>SUM(F102:G102)</f>
        <v>151940.79999999999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39"/>
      <c r="P102" s="1"/>
    </row>
    <row r="103" spans="1:16" ht="75.75" customHeight="1">
      <c r="A103" s="118"/>
      <c r="B103" s="118"/>
      <c r="C103" s="18" t="s">
        <v>73</v>
      </c>
      <c r="D103" s="18" t="s">
        <v>73</v>
      </c>
      <c r="E103" s="18" t="s">
        <v>74</v>
      </c>
      <c r="F103" s="40">
        <v>0</v>
      </c>
      <c r="G103" s="40">
        <v>340.4</v>
      </c>
      <c r="H103" s="40">
        <f t="shared" ref="H103:H108" si="14">SUM(F103:G103)</f>
        <v>340.4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39" t="s">
        <v>213</v>
      </c>
      <c r="P103" s="1"/>
    </row>
    <row r="104" spans="1:16" ht="75">
      <c r="A104" s="118"/>
      <c r="B104" s="122"/>
      <c r="C104" s="32" t="s">
        <v>24</v>
      </c>
      <c r="D104" s="13" t="s">
        <v>24</v>
      </c>
      <c r="E104" s="15" t="s">
        <v>178</v>
      </c>
      <c r="F104" s="41">
        <v>276595.8</v>
      </c>
      <c r="G104" s="40">
        <v>0</v>
      </c>
      <c r="H104" s="40">
        <f t="shared" si="14"/>
        <v>276595.8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39"/>
      <c r="P104" s="1"/>
    </row>
    <row r="105" spans="1:16" s="3" customFormat="1" ht="75">
      <c r="A105" s="118"/>
      <c r="B105" s="118"/>
      <c r="C105" s="18" t="s">
        <v>179</v>
      </c>
      <c r="D105" s="18" t="s">
        <v>179</v>
      </c>
      <c r="E105" s="13" t="s">
        <v>180</v>
      </c>
      <c r="F105" s="41">
        <v>255319.3</v>
      </c>
      <c r="G105" s="40">
        <v>6121</v>
      </c>
      <c r="H105" s="40">
        <f t="shared" si="14"/>
        <v>261440.3</v>
      </c>
      <c r="I105" s="40">
        <v>12944.6</v>
      </c>
      <c r="J105" s="40">
        <v>17561</v>
      </c>
      <c r="K105" s="40">
        <v>30505.599999999999</v>
      </c>
      <c r="L105" s="40">
        <v>0</v>
      </c>
      <c r="M105" s="40">
        <v>0</v>
      </c>
      <c r="N105" s="40">
        <v>0</v>
      </c>
      <c r="O105" s="39" t="s">
        <v>219</v>
      </c>
      <c r="P105" s="1"/>
    </row>
    <row r="106" spans="1:16" ht="105">
      <c r="A106" s="118"/>
      <c r="B106" s="118"/>
      <c r="C106" s="21" t="s">
        <v>39</v>
      </c>
      <c r="D106" s="21" t="s">
        <v>75</v>
      </c>
      <c r="E106" s="33" t="s">
        <v>76</v>
      </c>
      <c r="F106" s="40">
        <v>0</v>
      </c>
      <c r="G106" s="40">
        <v>7246.7000000000007</v>
      </c>
      <c r="H106" s="40">
        <f t="shared" si="14"/>
        <v>7246.7000000000007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39" t="s">
        <v>214</v>
      </c>
      <c r="P106" s="1"/>
    </row>
    <row r="107" spans="1:16" s="3" customFormat="1" ht="60">
      <c r="A107" s="118"/>
      <c r="B107" s="118"/>
      <c r="C107" s="21" t="s">
        <v>65</v>
      </c>
      <c r="D107" s="21" t="s">
        <v>65</v>
      </c>
      <c r="E107" s="33" t="s">
        <v>181</v>
      </c>
      <c r="F107" s="40">
        <v>90682.2</v>
      </c>
      <c r="G107" s="40">
        <v>59370.6</v>
      </c>
      <c r="H107" s="40">
        <f t="shared" si="14"/>
        <v>150052.79999999999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39" t="s">
        <v>212</v>
      </c>
      <c r="P107" s="1"/>
    </row>
    <row r="108" spans="1:16" s="3" customFormat="1" ht="105">
      <c r="A108" s="118"/>
      <c r="B108" s="118"/>
      <c r="C108" s="21" t="s">
        <v>77</v>
      </c>
      <c r="D108" s="21" t="s">
        <v>77</v>
      </c>
      <c r="E108" s="33" t="s">
        <v>78</v>
      </c>
      <c r="F108" s="40">
        <v>0</v>
      </c>
      <c r="G108" s="40">
        <v>48180</v>
      </c>
      <c r="H108" s="40">
        <f t="shared" si="14"/>
        <v>48180</v>
      </c>
      <c r="I108" s="40">
        <v>0</v>
      </c>
      <c r="J108" s="40">
        <v>112396</v>
      </c>
      <c r="K108" s="40">
        <v>112396</v>
      </c>
      <c r="L108" s="40">
        <v>0</v>
      </c>
      <c r="M108" s="40">
        <v>0</v>
      </c>
      <c r="N108" s="40">
        <v>0</v>
      </c>
      <c r="O108" s="39" t="s">
        <v>218</v>
      </c>
      <c r="P108" s="1"/>
    </row>
    <row r="109" spans="1:16">
      <c r="A109" s="118"/>
      <c r="B109" s="109" t="s">
        <v>36</v>
      </c>
      <c r="C109" s="115"/>
      <c r="D109" s="115"/>
      <c r="E109" s="116"/>
      <c r="F109" s="24">
        <f>SUM(F102:F108)</f>
        <v>774538.09999999986</v>
      </c>
      <c r="G109" s="24">
        <f t="shared" ref="G109:N109" si="15">SUM(G102:G108)</f>
        <v>121258.7</v>
      </c>
      <c r="H109" s="24">
        <f t="shared" si="15"/>
        <v>895796.8</v>
      </c>
      <c r="I109" s="24">
        <f t="shared" si="15"/>
        <v>12944.6</v>
      </c>
      <c r="J109" s="24">
        <f t="shared" si="15"/>
        <v>129957</v>
      </c>
      <c r="K109" s="24">
        <f t="shared" si="15"/>
        <v>142901.6</v>
      </c>
      <c r="L109" s="24">
        <f t="shared" si="15"/>
        <v>0</v>
      </c>
      <c r="M109" s="24">
        <f t="shared" si="15"/>
        <v>0</v>
      </c>
      <c r="N109" s="24">
        <f t="shared" si="15"/>
        <v>0</v>
      </c>
      <c r="O109" s="24"/>
      <c r="P109" s="1"/>
    </row>
    <row r="110" spans="1:16" ht="75">
      <c r="A110" s="118"/>
      <c r="B110" s="120" t="s">
        <v>79</v>
      </c>
      <c r="C110" s="21" t="s">
        <v>80</v>
      </c>
      <c r="D110" s="21" t="s">
        <v>80</v>
      </c>
      <c r="E110" s="21" t="s">
        <v>81</v>
      </c>
      <c r="F110" s="10">
        <v>11028.1</v>
      </c>
      <c r="G110" s="40">
        <v>-11028.1</v>
      </c>
      <c r="H110" s="11">
        <v>0</v>
      </c>
      <c r="I110" s="10">
        <v>0</v>
      </c>
      <c r="J110" s="40">
        <v>0</v>
      </c>
      <c r="K110" s="11">
        <v>0</v>
      </c>
      <c r="L110" s="10">
        <v>0</v>
      </c>
      <c r="M110" s="40">
        <v>0</v>
      </c>
      <c r="N110" s="10">
        <v>0</v>
      </c>
      <c r="O110" s="80" t="s">
        <v>301</v>
      </c>
      <c r="P110" s="1"/>
    </row>
    <row r="111" spans="1:16" ht="45">
      <c r="A111" s="118"/>
      <c r="B111" s="118"/>
      <c r="C111" s="21" t="s">
        <v>82</v>
      </c>
      <c r="D111" s="21" t="s">
        <v>82</v>
      </c>
      <c r="E111" s="21" t="s">
        <v>83</v>
      </c>
      <c r="F111" s="10">
        <v>736000</v>
      </c>
      <c r="G111" s="40">
        <v>-434000</v>
      </c>
      <c r="H111" s="11">
        <v>302000</v>
      </c>
      <c r="I111" s="10">
        <v>296701</v>
      </c>
      <c r="J111" s="40">
        <v>234000</v>
      </c>
      <c r="K111" s="11">
        <v>530701</v>
      </c>
      <c r="L111" s="10">
        <v>0</v>
      </c>
      <c r="M111" s="40">
        <v>200000</v>
      </c>
      <c r="N111" s="10">
        <v>200000</v>
      </c>
      <c r="O111" s="39" t="s">
        <v>223</v>
      </c>
      <c r="P111" s="1"/>
    </row>
    <row r="112" spans="1:16" ht="90">
      <c r="A112" s="118"/>
      <c r="B112" s="118"/>
      <c r="C112" s="120" t="s">
        <v>14</v>
      </c>
      <c r="D112" s="120" t="s">
        <v>14</v>
      </c>
      <c r="E112" s="21" t="s">
        <v>163</v>
      </c>
      <c r="F112" s="10">
        <v>1014476.8</v>
      </c>
      <c r="G112" s="40">
        <v>-814476.80000000005</v>
      </c>
      <c r="H112" s="11">
        <v>200000</v>
      </c>
      <c r="I112" s="10">
        <v>0</v>
      </c>
      <c r="J112" s="40">
        <v>814476.80000000005</v>
      </c>
      <c r="K112" s="11">
        <v>814476.80000000005</v>
      </c>
      <c r="L112" s="10">
        <v>0</v>
      </c>
      <c r="M112" s="40">
        <v>0</v>
      </c>
      <c r="N112" s="10">
        <v>0</v>
      </c>
      <c r="O112" s="39" t="s">
        <v>229</v>
      </c>
      <c r="P112" s="1"/>
    </row>
    <row r="113" spans="1:16" ht="60">
      <c r="A113" s="118"/>
      <c r="B113" s="118"/>
      <c r="C113" s="118"/>
      <c r="D113" s="121"/>
      <c r="E113" s="21" t="s">
        <v>84</v>
      </c>
      <c r="F113" s="10">
        <v>568734.19999999995</v>
      </c>
      <c r="G113" s="40">
        <v>0</v>
      </c>
      <c r="H113" s="11">
        <v>568734.19999999995</v>
      </c>
      <c r="I113" s="11">
        <v>330522</v>
      </c>
      <c r="J113" s="40">
        <v>0</v>
      </c>
      <c r="K113" s="11">
        <v>330522</v>
      </c>
      <c r="L113" s="10">
        <v>0</v>
      </c>
      <c r="M113" s="40">
        <v>0</v>
      </c>
      <c r="N113" s="10">
        <v>0</v>
      </c>
      <c r="O113" s="39"/>
      <c r="P113" s="1"/>
    </row>
    <row r="114" spans="1:16" ht="180">
      <c r="A114" s="118"/>
      <c r="B114" s="118"/>
      <c r="C114" s="118"/>
      <c r="D114" s="121"/>
      <c r="E114" s="80" t="s">
        <v>85</v>
      </c>
      <c r="F114" s="10">
        <v>276000</v>
      </c>
      <c r="G114" s="10">
        <v>-276000</v>
      </c>
      <c r="H114" s="11">
        <f>F114+G114</f>
        <v>0</v>
      </c>
      <c r="I114" s="11">
        <v>210147.3</v>
      </c>
      <c r="J114" s="40">
        <v>-210147.3</v>
      </c>
      <c r="K114" s="11">
        <v>0</v>
      </c>
      <c r="L114" s="10">
        <v>0</v>
      </c>
      <c r="M114" s="40">
        <v>0</v>
      </c>
      <c r="N114" s="10">
        <v>0</v>
      </c>
      <c r="O114" s="39" t="s">
        <v>222</v>
      </c>
      <c r="P114" s="1"/>
    </row>
    <row r="115" spans="1:16" ht="105">
      <c r="A115" s="118"/>
      <c r="B115" s="118"/>
      <c r="C115" s="118"/>
      <c r="D115" s="121"/>
      <c r="E115" s="80" t="s">
        <v>164</v>
      </c>
      <c r="F115" s="10">
        <v>86689.1</v>
      </c>
      <c r="G115" s="40">
        <v>0</v>
      </c>
      <c r="H115" s="11">
        <v>86689.1</v>
      </c>
      <c r="I115" s="11">
        <v>1334000</v>
      </c>
      <c r="J115" s="40">
        <v>0</v>
      </c>
      <c r="K115" s="11">
        <v>1334000</v>
      </c>
      <c r="L115" s="10">
        <v>1380000</v>
      </c>
      <c r="M115" s="40">
        <v>0</v>
      </c>
      <c r="N115" s="10">
        <v>1380000</v>
      </c>
      <c r="O115" s="39"/>
      <c r="P115" s="1"/>
    </row>
    <row r="116" spans="1:16" s="3" customFormat="1" ht="60">
      <c r="A116" s="118"/>
      <c r="B116" s="118"/>
      <c r="C116" s="118"/>
      <c r="D116" s="121"/>
      <c r="E116" s="80" t="s">
        <v>166</v>
      </c>
      <c r="F116" s="10">
        <v>80622</v>
      </c>
      <c r="G116" s="40">
        <v>99608</v>
      </c>
      <c r="H116" s="11">
        <v>180230</v>
      </c>
      <c r="I116" s="11">
        <v>0</v>
      </c>
      <c r="J116" s="40">
        <v>0</v>
      </c>
      <c r="K116" s="11">
        <v>0</v>
      </c>
      <c r="L116" s="10">
        <v>0</v>
      </c>
      <c r="M116" s="40">
        <v>0</v>
      </c>
      <c r="N116" s="10">
        <v>0</v>
      </c>
      <c r="O116" s="39" t="s">
        <v>253</v>
      </c>
      <c r="P116" s="1"/>
    </row>
    <row r="117" spans="1:16" s="3" customFormat="1" ht="45">
      <c r="A117" s="118"/>
      <c r="B117" s="118"/>
      <c r="C117" s="118"/>
      <c r="D117" s="121"/>
      <c r="E117" s="80" t="s">
        <v>168</v>
      </c>
      <c r="F117" s="10">
        <v>215641</v>
      </c>
      <c r="G117" s="40">
        <v>0</v>
      </c>
      <c r="H117" s="11">
        <v>215641</v>
      </c>
      <c r="I117" s="11">
        <v>0</v>
      </c>
      <c r="J117" s="40">
        <v>0</v>
      </c>
      <c r="K117" s="11">
        <v>0</v>
      </c>
      <c r="L117" s="11">
        <v>0</v>
      </c>
      <c r="M117" s="40">
        <v>0</v>
      </c>
      <c r="N117" s="10">
        <v>0</v>
      </c>
      <c r="O117" s="39"/>
      <c r="P117" s="1"/>
    </row>
    <row r="118" spans="1:16" s="3" customFormat="1" ht="72.75" customHeight="1">
      <c r="A118" s="118"/>
      <c r="B118" s="118"/>
      <c r="C118" s="118"/>
      <c r="D118" s="121"/>
      <c r="E118" s="80" t="s">
        <v>169</v>
      </c>
      <c r="F118" s="10">
        <v>0</v>
      </c>
      <c r="G118" s="40">
        <v>112726.5</v>
      </c>
      <c r="H118" s="40">
        <v>112726.5</v>
      </c>
      <c r="I118" s="11">
        <v>0</v>
      </c>
      <c r="J118" s="40">
        <v>0</v>
      </c>
      <c r="K118" s="11">
        <v>0</v>
      </c>
      <c r="L118" s="10">
        <v>0</v>
      </c>
      <c r="M118" s="40">
        <v>0</v>
      </c>
      <c r="N118" s="10">
        <v>0</v>
      </c>
      <c r="O118" s="39" t="s">
        <v>252</v>
      </c>
      <c r="P118" s="1"/>
    </row>
    <row r="119" spans="1:16" s="3" customFormat="1" ht="45">
      <c r="A119" s="118"/>
      <c r="B119" s="118"/>
      <c r="C119" s="118"/>
      <c r="D119" s="121"/>
      <c r="E119" s="80" t="s">
        <v>167</v>
      </c>
      <c r="F119" s="10">
        <v>201137.1</v>
      </c>
      <c r="G119" s="40">
        <v>0</v>
      </c>
      <c r="H119" s="11">
        <v>201137.1</v>
      </c>
      <c r="I119" s="11">
        <v>0</v>
      </c>
      <c r="J119" s="40">
        <v>0</v>
      </c>
      <c r="K119" s="11">
        <v>0</v>
      </c>
      <c r="L119" s="10">
        <v>0</v>
      </c>
      <c r="M119" s="40">
        <v>0</v>
      </c>
      <c r="N119" s="10">
        <v>0</v>
      </c>
      <c r="O119" s="39"/>
      <c r="P119" s="1"/>
    </row>
    <row r="120" spans="1:16" ht="90">
      <c r="A120" s="118"/>
      <c r="B120" s="118"/>
      <c r="C120" s="119"/>
      <c r="D120" s="121"/>
      <c r="E120" s="80" t="s">
        <v>165</v>
      </c>
      <c r="F120" s="10">
        <v>303600</v>
      </c>
      <c r="G120" s="40">
        <v>-303600</v>
      </c>
      <c r="H120" s="11">
        <f>F120+G120</f>
        <v>0</v>
      </c>
      <c r="I120" s="10">
        <v>736000</v>
      </c>
      <c r="J120" s="40">
        <v>-736000</v>
      </c>
      <c r="K120" s="11">
        <f>I120+J120</f>
        <v>0</v>
      </c>
      <c r="L120" s="10">
        <v>391703.8</v>
      </c>
      <c r="M120" s="10">
        <v>-391703.8</v>
      </c>
      <c r="N120" s="10">
        <f>L120+M120</f>
        <v>0</v>
      </c>
      <c r="O120" s="39" t="s">
        <v>221</v>
      </c>
      <c r="P120" s="1"/>
    </row>
    <row r="121" spans="1:16" s="3" customFormat="1" ht="77.25" customHeight="1">
      <c r="A121" s="118"/>
      <c r="B121" s="118"/>
      <c r="C121" s="128" t="s">
        <v>22</v>
      </c>
      <c r="D121" s="123" t="s">
        <v>22</v>
      </c>
      <c r="E121" s="14" t="s">
        <v>172</v>
      </c>
      <c r="F121" s="10">
        <v>133263.4</v>
      </c>
      <c r="G121" s="40">
        <v>79950.5</v>
      </c>
      <c r="H121" s="11">
        <v>213213.9</v>
      </c>
      <c r="I121" s="10">
        <v>0</v>
      </c>
      <c r="J121" s="40">
        <v>0</v>
      </c>
      <c r="K121" s="11">
        <v>0</v>
      </c>
      <c r="L121" s="10">
        <v>0</v>
      </c>
      <c r="M121" s="40">
        <v>0</v>
      </c>
      <c r="N121" s="10">
        <v>0</v>
      </c>
      <c r="O121" s="39" t="s">
        <v>252</v>
      </c>
      <c r="P121" s="1"/>
    </row>
    <row r="122" spans="1:16" s="3" customFormat="1" ht="75">
      <c r="A122" s="118"/>
      <c r="B122" s="118"/>
      <c r="C122" s="129"/>
      <c r="D122" s="123"/>
      <c r="E122" s="14" t="s">
        <v>171</v>
      </c>
      <c r="F122" s="10">
        <v>0</v>
      </c>
      <c r="G122" s="40">
        <v>89466.5</v>
      </c>
      <c r="H122" s="11">
        <v>89466.5</v>
      </c>
      <c r="I122" s="10">
        <v>0</v>
      </c>
      <c r="J122" s="40">
        <v>0</v>
      </c>
      <c r="K122" s="11">
        <v>0</v>
      </c>
      <c r="L122" s="10">
        <v>0</v>
      </c>
      <c r="M122" s="40">
        <v>0</v>
      </c>
      <c r="N122" s="10">
        <v>0</v>
      </c>
      <c r="O122" s="39" t="s">
        <v>253</v>
      </c>
      <c r="P122" s="1"/>
    </row>
    <row r="123" spans="1:16" ht="120">
      <c r="A123" s="118"/>
      <c r="B123" s="118"/>
      <c r="C123" s="130"/>
      <c r="D123" s="33" t="s">
        <v>50</v>
      </c>
      <c r="E123" s="14" t="s">
        <v>170</v>
      </c>
      <c r="F123" s="10">
        <v>0</v>
      </c>
      <c r="G123" s="40">
        <v>22237.8</v>
      </c>
      <c r="H123" s="11">
        <v>22237.8</v>
      </c>
      <c r="I123" s="10">
        <v>0</v>
      </c>
      <c r="J123" s="40">
        <v>0</v>
      </c>
      <c r="K123" s="11">
        <v>0</v>
      </c>
      <c r="L123" s="10">
        <v>0</v>
      </c>
      <c r="M123" s="40">
        <v>0</v>
      </c>
      <c r="N123" s="10">
        <v>0</v>
      </c>
      <c r="O123" s="39" t="s">
        <v>254</v>
      </c>
      <c r="P123" s="1"/>
    </row>
    <row r="124" spans="1:16" ht="75">
      <c r="A124" s="118"/>
      <c r="B124" s="118"/>
      <c r="C124" s="120" t="s">
        <v>86</v>
      </c>
      <c r="D124" s="33" t="s">
        <v>50</v>
      </c>
      <c r="E124" s="80" t="s">
        <v>175</v>
      </c>
      <c r="F124" s="10">
        <v>148226.20000000001</v>
      </c>
      <c r="G124" s="40">
        <v>5083.5</v>
      </c>
      <c r="H124" s="11">
        <v>153309.70000000001</v>
      </c>
      <c r="I124" s="10">
        <v>0</v>
      </c>
      <c r="J124" s="40">
        <v>0</v>
      </c>
      <c r="K124" s="11">
        <v>0</v>
      </c>
      <c r="L124" s="10">
        <v>0</v>
      </c>
      <c r="M124" s="40">
        <v>0</v>
      </c>
      <c r="N124" s="10">
        <v>0</v>
      </c>
      <c r="O124" s="39" t="s">
        <v>255</v>
      </c>
      <c r="P124" s="1"/>
    </row>
    <row r="125" spans="1:16" s="3" customFormat="1" ht="75">
      <c r="A125" s="118"/>
      <c r="B125" s="118"/>
      <c r="C125" s="164"/>
      <c r="D125" s="33" t="s">
        <v>86</v>
      </c>
      <c r="E125" s="80" t="s">
        <v>87</v>
      </c>
      <c r="F125" s="10">
        <v>285829.7</v>
      </c>
      <c r="G125" s="40">
        <v>0</v>
      </c>
      <c r="H125" s="11">
        <v>285829.7</v>
      </c>
      <c r="I125" s="10">
        <v>142034.29999999999</v>
      </c>
      <c r="J125" s="40">
        <v>37328.300000000003</v>
      </c>
      <c r="K125" s="11">
        <f>I125+J125</f>
        <v>179362.59999999998</v>
      </c>
      <c r="L125" s="10">
        <v>0</v>
      </c>
      <c r="M125" s="40">
        <v>0</v>
      </c>
      <c r="N125" s="10">
        <v>0</v>
      </c>
      <c r="O125" s="39" t="s">
        <v>255</v>
      </c>
      <c r="P125" s="1"/>
    </row>
    <row r="126" spans="1:16" s="3" customFormat="1" ht="60">
      <c r="A126" s="118"/>
      <c r="B126" s="118"/>
      <c r="C126" s="131" t="s">
        <v>24</v>
      </c>
      <c r="D126" s="131" t="s">
        <v>24</v>
      </c>
      <c r="E126" s="80" t="s">
        <v>288</v>
      </c>
      <c r="F126" s="10">
        <v>0</v>
      </c>
      <c r="G126" s="40">
        <v>3000</v>
      </c>
      <c r="H126" s="40">
        <v>3000</v>
      </c>
      <c r="I126" s="10">
        <v>0</v>
      </c>
      <c r="J126" s="40">
        <v>24300</v>
      </c>
      <c r="K126" s="40">
        <v>24300</v>
      </c>
      <c r="L126" s="10">
        <v>0</v>
      </c>
      <c r="M126" s="40">
        <v>0</v>
      </c>
      <c r="N126" s="10">
        <v>0</v>
      </c>
      <c r="O126" s="80" t="s">
        <v>300</v>
      </c>
      <c r="P126" s="1"/>
    </row>
    <row r="127" spans="1:16" ht="75">
      <c r="A127" s="118"/>
      <c r="B127" s="118"/>
      <c r="C127" s="132"/>
      <c r="D127" s="132"/>
      <c r="E127" s="80" t="s">
        <v>88</v>
      </c>
      <c r="F127" s="10">
        <v>276000</v>
      </c>
      <c r="G127" s="40">
        <v>-161340</v>
      </c>
      <c r="H127" s="11">
        <v>114660</v>
      </c>
      <c r="I127" s="10">
        <v>0</v>
      </c>
      <c r="J127" s="40">
        <v>184000</v>
      </c>
      <c r="K127" s="11">
        <v>184000</v>
      </c>
      <c r="L127" s="10">
        <v>0</v>
      </c>
      <c r="M127" s="40">
        <v>87420</v>
      </c>
      <c r="N127" s="10">
        <v>87420</v>
      </c>
      <c r="O127" s="80" t="s">
        <v>228</v>
      </c>
      <c r="P127" s="1"/>
    </row>
    <row r="128" spans="1:16" ht="90">
      <c r="A128" s="118"/>
      <c r="B128" s="118"/>
      <c r="C128" s="21" t="s">
        <v>39</v>
      </c>
      <c r="D128" s="21" t="s">
        <v>39</v>
      </c>
      <c r="E128" s="80" t="s">
        <v>89</v>
      </c>
      <c r="F128" s="10">
        <v>356547.5</v>
      </c>
      <c r="G128" s="40">
        <v>0</v>
      </c>
      <c r="H128" s="11">
        <v>356547.6</v>
      </c>
      <c r="I128" s="10">
        <v>476005.6</v>
      </c>
      <c r="J128" s="40">
        <v>0</v>
      </c>
      <c r="K128" s="11">
        <v>476005.6</v>
      </c>
      <c r="L128" s="10">
        <v>0</v>
      </c>
      <c r="M128" s="40">
        <v>196230</v>
      </c>
      <c r="N128" s="40">
        <v>196230</v>
      </c>
      <c r="O128" s="80" t="s">
        <v>298</v>
      </c>
      <c r="P128" s="1"/>
    </row>
    <row r="129" spans="1:17" ht="60">
      <c r="A129" s="118"/>
      <c r="B129" s="118"/>
      <c r="C129" s="21" t="s">
        <v>148</v>
      </c>
      <c r="D129" s="21" t="s">
        <v>148</v>
      </c>
      <c r="E129" s="80" t="s">
        <v>176</v>
      </c>
      <c r="F129" s="10">
        <v>372550</v>
      </c>
      <c r="G129" s="40">
        <v>312370</v>
      </c>
      <c r="H129" s="11">
        <v>684920</v>
      </c>
      <c r="I129" s="10">
        <v>0</v>
      </c>
      <c r="J129" s="40">
        <v>0</v>
      </c>
      <c r="K129" s="11">
        <v>0</v>
      </c>
      <c r="L129" s="10">
        <v>0</v>
      </c>
      <c r="M129" s="40">
        <v>0</v>
      </c>
      <c r="N129" s="10">
        <v>0</v>
      </c>
      <c r="O129" s="80" t="s">
        <v>253</v>
      </c>
      <c r="P129" s="1"/>
    </row>
    <row r="130" spans="1:17" ht="106.5" customHeight="1">
      <c r="A130" s="118"/>
      <c r="B130" s="118"/>
      <c r="C130" s="21" t="s">
        <v>77</v>
      </c>
      <c r="D130" s="21" t="s">
        <v>77</v>
      </c>
      <c r="E130" s="80" t="s">
        <v>177</v>
      </c>
      <c r="F130" s="10">
        <v>10491</v>
      </c>
      <c r="G130" s="40">
        <v>78205.3</v>
      </c>
      <c r="H130" s="11">
        <f>F130+G130</f>
        <v>88696.3</v>
      </c>
      <c r="I130" s="10">
        <v>0</v>
      </c>
      <c r="J130" s="40">
        <v>0</v>
      </c>
      <c r="K130" s="11">
        <v>0</v>
      </c>
      <c r="L130" s="10">
        <v>0</v>
      </c>
      <c r="M130" s="40">
        <v>0</v>
      </c>
      <c r="N130" s="10">
        <v>0</v>
      </c>
      <c r="O130" s="80" t="s">
        <v>299</v>
      </c>
      <c r="P130" s="1"/>
    </row>
    <row r="131" spans="1:17" s="3" customFormat="1" ht="135">
      <c r="A131" s="118"/>
      <c r="B131" s="118"/>
      <c r="C131" s="21" t="s">
        <v>173</v>
      </c>
      <c r="D131" s="21" t="s">
        <v>50</v>
      </c>
      <c r="E131" s="21" t="s">
        <v>174</v>
      </c>
      <c r="F131" s="10">
        <v>207970</v>
      </c>
      <c r="G131" s="40">
        <v>0</v>
      </c>
      <c r="H131" s="11">
        <v>207970</v>
      </c>
      <c r="I131" s="10">
        <v>0</v>
      </c>
      <c r="J131" s="40">
        <v>0</v>
      </c>
      <c r="K131" s="11">
        <v>0</v>
      </c>
      <c r="L131" s="10">
        <v>0</v>
      </c>
      <c r="M131" s="40">
        <v>0</v>
      </c>
      <c r="N131" s="10">
        <v>0</v>
      </c>
      <c r="O131" s="39"/>
      <c r="P131" s="1"/>
    </row>
    <row r="132" spans="1:17" ht="12.75" customHeight="1">
      <c r="A132" s="118"/>
      <c r="B132" s="109" t="s">
        <v>90</v>
      </c>
      <c r="C132" s="151"/>
      <c r="D132" s="115"/>
      <c r="E132" s="116"/>
      <c r="F132" s="24">
        <f>SUM(F110:F131)</f>
        <v>5284806.0999999996</v>
      </c>
      <c r="G132" s="24">
        <f t="shared" ref="G132:N132" si="16">SUM(G110:G131)</f>
        <v>-1197796.7999999998</v>
      </c>
      <c r="H132" s="24">
        <f>F132+G132</f>
        <v>4087009.3</v>
      </c>
      <c r="I132" s="24">
        <f t="shared" si="16"/>
        <v>3525410.1999999997</v>
      </c>
      <c r="J132" s="24">
        <f t="shared" si="16"/>
        <v>347957.8</v>
      </c>
      <c r="K132" s="24">
        <f>SUM(K110:K131)</f>
        <v>3873368</v>
      </c>
      <c r="L132" s="24">
        <f t="shared" si="16"/>
        <v>1771703.8</v>
      </c>
      <c r="M132" s="24">
        <f t="shared" si="16"/>
        <v>91946.200000000012</v>
      </c>
      <c r="N132" s="24">
        <f t="shared" si="16"/>
        <v>1863650</v>
      </c>
      <c r="O132" s="24"/>
      <c r="P132" s="1"/>
    </row>
    <row r="133" spans="1:17" ht="150">
      <c r="A133" s="118"/>
      <c r="B133" s="128" t="s">
        <v>91</v>
      </c>
      <c r="C133" s="123" t="s">
        <v>14</v>
      </c>
      <c r="D133" s="15" t="s">
        <v>50</v>
      </c>
      <c r="E133" s="21" t="s">
        <v>92</v>
      </c>
      <c r="F133" s="10">
        <v>82685.8</v>
      </c>
      <c r="G133" s="40">
        <v>80205.5</v>
      </c>
      <c r="H133" s="10">
        <v>162891.29999999999</v>
      </c>
      <c r="I133" s="10">
        <v>0</v>
      </c>
      <c r="J133" s="40">
        <v>0</v>
      </c>
      <c r="K133" s="10">
        <v>0</v>
      </c>
      <c r="L133" s="10">
        <v>0</v>
      </c>
      <c r="M133" s="40">
        <v>0</v>
      </c>
      <c r="N133" s="10">
        <v>0</v>
      </c>
      <c r="O133" s="39" t="s">
        <v>249</v>
      </c>
      <c r="P133" s="1"/>
    </row>
    <row r="134" spans="1:17" s="3" customFormat="1" ht="105">
      <c r="A134" s="118"/>
      <c r="B134" s="130"/>
      <c r="C134" s="123"/>
      <c r="D134" s="34" t="s">
        <v>14</v>
      </c>
      <c r="E134" s="9" t="s">
        <v>192</v>
      </c>
      <c r="F134" s="10">
        <v>115997</v>
      </c>
      <c r="G134" s="40">
        <v>-2531.1</v>
      </c>
      <c r="H134" s="10">
        <v>113465.9</v>
      </c>
      <c r="I134" s="10">
        <v>0</v>
      </c>
      <c r="J134" s="40">
        <v>0</v>
      </c>
      <c r="K134" s="10">
        <v>0</v>
      </c>
      <c r="L134" s="10">
        <v>0</v>
      </c>
      <c r="M134" s="40">
        <v>0</v>
      </c>
      <c r="N134" s="10">
        <v>0</v>
      </c>
      <c r="O134" s="39" t="s">
        <v>250</v>
      </c>
      <c r="P134" s="1"/>
    </row>
    <row r="135" spans="1:17" ht="12.75" customHeight="1">
      <c r="A135" s="118"/>
      <c r="B135" s="109" t="s">
        <v>93</v>
      </c>
      <c r="C135" s="163"/>
      <c r="D135" s="163"/>
      <c r="E135" s="116"/>
      <c r="F135" s="24">
        <f t="shared" ref="F135:M135" si="17">F133+F134</f>
        <v>198682.8</v>
      </c>
      <c r="G135" s="24">
        <f t="shared" si="17"/>
        <v>77674.399999999994</v>
      </c>
      <c r="H135" s="24">
        <f t="shared" si="17"/>
        <v>276357.19999999995</v>
      </c>
      <c r="I135" s="24">
        <f t="shared" si="17"/>
        <v>0</v>
      </c>
      <c r="J135" s="24">
        <f t="shared" si="17"/>
        <v>0</v>
      </c>
      <c r="K135" s="24">
        <f t="shared" si="17"/>
        <v>0</v>
      </c>
      <c r="L135" s="24">
        <f t="shared" si="17"/>
        <v>0</v>
      </c>
      <c r="M135" s="24">
        <f t="shared" si="17"/>
        <v>0</v>
      </c>
      <c r="N135" s="24">
        <f t="shared" ref="N135" si="18">N133+N134</f>
        <v>0</v>
      </c>
      <c r="O135" s="24"/>
      <c r="P135" s="1"/>
    </row>
    <row r="136" spans="1:17" s="3" customFormat="1" ht="108.75" customHeight="1">
      <c r="A136" s="118"/>
      <c r="B136" s="128" t="s">
        <v>42</v>
      </c>
      <c r="C136" s="38" t="s">
        <v>14</v>
      </c>
      <c r="D136" s="76" t="s">
        <v>296</v>
      </c>
      <c r="E136" s="92" t="s">
        <v>297</v>
      </c>
      <c r="F136" s="11">
        <v>0</v>
      </c>
      <c r="G136" s="11">
        <v>15705.9</v>
      </c>
      <c r="H136" s="11">
        <v>15705.9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00" t="s">
        <v>311</v>
      </c>
      <c r="P136" s="1"/>
    </row>
    <row r="137" spans="1:17" ht="150">
      <c r="A137" s="118"/>
      <c r="B137" s="129"/>
      <c r="C137" s="126" t="s">
        <v>43</v>
      </c>
      <c r="D137" s="126" t="s">
        <v>43</v>
      </c>
      <c r="E137" s="38" t="s">
        <v>191</v>
      </c>
      <c r="F137" s="94">
        <v>0</v>
      </c>
      <c r="G137" s="85">
        <v>0</v>
      </c>
      <c r="H137" s="85">
        <v>0</v>
      </c>
      <c r="I137" s="84">
        <v>0</v>
      </c>
      <c r="J137" s="84">
        <v>85768.3</v>
      </c>
      <c r="K137" s="84">
        <v>85768.3</v>
      </c>
      <c r="L137" s="84">
        <v>0</v>
      </c>
      <c r="M137" s="84">
        <v>0</v>
      </c>
      <c r="N137" s="84">
        <v>0</v>
      </c>
      <c r="O137" s="100" t="s">
        <v>318</v>
      </c>
      <c r="P137" s="1"/>
    </row>
    <row r="138" spans="1:17" s="3" customFormat="1" ht="118.5" customHeight="1">
      <c r="A138" s="118"/>
      <c r="B138" s="129"/>
      <c r="C138" s="126"/>
      <c r="D138" s="126"/>
      <c r="E138" s="38" t="s">
        <v>289</v>
      </c>
      <c r="F138" s="95">
        <v>0</v>
      </c>
      <c r="G138" s="91">
        <v>215706.3</v>
      </c>
      <c r="H138" s="91">
        <v>215706.3</v>
      </c>
      <c r="I138" s="90">
        <v>0</v>
      </c>
      <c r="J138" s="90">
        <v>143279.29999999999</v>
      </c>
      <c r="K138" s="90">
        <v>143279.29999999999</v>
      </c>
      <c r="L138" s="90">
        <v>0</v>
      </c>
      <c r="M138" s="90">
        <v>0</v>
      </c>
      <c r="N138" s="90">
        <v>0</v>
      </c>
      <c r="O138" s="100" t="s">
        <v>315</v>
      </c>
      <c r="P138" s="1"/>
    </row>
    <row r="139" spans="1:17" s="3" customFormat="1" ht="74.45" customHeight="1">
      <c r="A139" s="118"/>
      <c r="B139" s="129"/>
      <c r="C139" s="126" t="s">
        <v>22</v>
      </c>
      <c r="D139" s="38" t="s">
        <v>293</v>
      </c>
      <c r="E139" s="38" t="s">
        <v>290</v>
      </c>
      <c r="F139" s="95">
        <v>0</v>
      </c>
      <c r="G139" s="91">
        <v>75999.5</v>
      </c>
      <c r="H139" s="91">
        <v>75999.5</v>
      </c>
      <c r="I139" s="90">
        <v>0</v>
      </c>
      <c r="J139" s="90">
        <v>54000.6</v>
      </c>
      <c r="K139" s="90">
        <v>54000.6</v>
      </c>
      <c r="L139" s="90">
        <v>0</v>
      </c>
      <c r="M139" s="90">
        <v>0</v>
      </c>
      <c r="N139" s="90">
        <v>0</v>
      </c>
      <c r="O139" s="100" t="s">
        <v>319</v>
      </c>
      <c r="P139" s="1"/>
    </row>
    <row r="140" spans="1:17" s="3" customFormat="1" ht="101.45" customHeight="1">
      <c r="A140" s="118"/>
      <c r="B140" s="129"/>
      <c r="C140" s="126"/>
      <c r="D140" s="38" t="s">
        <v>292</v>
      </c>
      <c r="E140" s="93" t="s">
        <v>291</v>
      </c>
      <c r="F140" s="90">
        <v>0</v>
      </c>
      <c r="G140" s="91">
        <v>83676.100000000006</v>
      </c>
      <c r="H140" s="91">
        <v>83676.100000000006</v>
      </c>
      <c r="I140" s="90">
        <v>0</v>
      </c>
      <c r="J140" s="90">
        <v>90459.4</v>
      </c>
      <c r="K140" s="90">
        <v>90459.4</v>
      </c>
      <c r="L140" s="90">
        <v>0</v>
      </c>
      <c r="M140" s="90">
        <v>0</v>
      </c>
      <c r="N140" s="90">
        <v>0</v>
      </c>
      <c r="O140" s="101" t="s">
        <v>316</v>
      </c>
      <c r="P140" s="1"/>
    </row>
    <row r="141" spans="1:17" s="3" customFormat="1" ht="88.5" customHeight="1">
      <c r="A141" s="118"/>
      <c r="B141" s="129"/>
      <c r="C141" s="127" t="s">
        <v>24</v>
      </c>
      <c r="D141" s="87" t="s">
        <v>188</v>
      </c>
      <c r="E141" s="87" t="s">
        <v>187</v>
      </c>
      <c r="F141" s="88">
        <v>0</v>
      </c>
      <c r="G141" s="89">
        <v>4674.6000000000004</v>
      </c>
      <c r="H141" s="89">
        <v>4674.6000000000004</v>
      </c>
      <c r="I141" s="88">
        <v>0</v>
      </c>
      <c r="J141" s="88">
        <v>0</v>
      </c>
      <c r="K141" s="88">
        <v>0</v>
      </c>
      <c r="L141" s="88">
        <v>0</v>
      </c>
      <c r="M141" s="88">
        <v>0</v>
      </c>
      <c r="N141" s="88">
        <v>0</v>
      </c>
      <c r="O141" s="99" t="s">
        <v>313</v>
      </c>
      <c r="P141" s="1"/>
    </row>
    <row r="142" spans="1:17" ht="120">
      <c r="A142" s="118"/>
      <c r="B142" s="129"/>
      <c r="C142" s="127"/>
      <c r="D142" s="83" t="s">
        <v>94</v>
      </c>
      <c r="E142" s="80" t="s">
        <v>95</v>
      </c>
      <c r="F142" s="11">
        <v>0</v>
      </c>
      <c r="G142" s="86">
        <v>14899.4</v>
      </c>
      <c r="H142" s="86">
        <v>14899.4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99" t="s">
        <v>313</v>
      </c>
      <c r="P142" s="1"/>
    </row>
    <row r="143" spans="1:17" s="3" customFormat="1" ht="61.5" customHeight="1">
      <c r="A143" s="118"/>
      <c r="B143" s="129"/>
      <c r="C143" s="38" t="s">
        <v>179</v>
      </c>
      <c r="D143" s="38" t="s">
        <v>294</v>
      </c>
      <c r="E143" s="14" t="s">
        <v>295</v>
      </c>
      <c r="F143" s="11">
        <v>0</v>
      </c>
      <c r="G143" s="86">
        <v>26460.2</v>
      </c>
      <c r="H143" s="86">
        <v>26460.2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00" t="s">
        <v>311</v>
      </c>
      <c r="P143" s="1"/>
    </row>
    <row r="144" spans="1:17" s="3" customFormat="1" ht="91.5" customHeight="1">
      <c r="A144" s="118"/>
      <c r="B144" s="129"/>
      <c r="C144" s="76" t="s">
        <v>39</v>
      </c>
      <c r="D144" s="76" t="s">
        <v>189</v>
      </c>
      <c r="E144" s="92" t="s">
        <v>190</v>
      </c>
      <c r="F144" s="84">
        <v>0</v>
      </c>
      <c r="G144" s="85">
        <v>12110.8</v>
      </c>
      <c r="H144" s="85">
        <v>12110.8</v>
      </c>
      <c r="I144" s="84">
        <v>0</v>
      </c>
      <c r="J144" s="84">
        <v>0</v>
      </c>
      <c r="K144" s="84">
        <v>0</v>
      </c>
      <c r="L144" s="84">
        <v>0</v>
      </c>
      <c r="M144" s="84">
        <v>0</v>
      </c>
      <c r="N144" s="84">
        <v>0</v>
      </c>
      <c r="O144" s="99" t="s">
        <v>313</v>
      </c>
      <c r="P144" s="1"/>
      <c r="Q144" s="54"/>
    </row>
    <row r="145" spans="1:16" s="3" customFormat="1" ht="142.5" customHeight="1">
      <c r="A145" s="118"/>
      <c r="B145" s="129"/>
      <c r="C145" s="126" t="s">
        <v>44</v>
      </c>
      <c r="D145" s="126" t="s">
        <v>44</v>
      </c>
      <c r="E145" s="38" t="s">
        <v>184</v>
      </c>
      <c r="F145" s="90">
        <v>0</v>
      </c>
      <c r="G145" s="90">
        <v>144290.29999999999</v>
      </c>
      <c r="H145" s="90">
        <v>144290.29999999999</v>
      </c>
      <c r="I145" s="90">
        <v>0</v>
      </c>
      <c r="J145" s="90">
        <v>84628</v>
      </c>
      <c r="K145" s="90">
        <v>84628</v>
      </c>
      <c r="L145" s="90">
        <v>0</v>
      </c>
      <c r="M145" s="90">
        <v>0</v>
      </c>
      <c r="N145" s="90">
        <v>0</v>
      </c>
      <c r="O145" s="14" t="s">
        <v>314</v>
      </c>
      <c r="P145" s="1"/>
    </row>
    <row r="146" spans="1:16" ht="211.15" customHeight="1">
      <c r="A146" s="118"/>
      <c r="B146" s="129"/>
      <c r="C146" s="126"/>
      <c r="D146" s="126"/>
      <c r="E146" s="38" t="s">
        <v>185</v>
      </c>
      <c r="F146" s="90">
        <v>1857742.8</v>
      </c>
      <c r="G146" s="90">
        <v>-19585.5</v>
      </c>
      <c r="H146" s="90">
        <v>1838157.3</v>
      </c>
      <c r="I146" s="90">
        <v>6052870.7000000002</v>
      </c>
      <c r="J146" s="90">
        <v>-84628</v>
      </c>
      <c r="K146" s="90">
        <f>I146+J146</f>
        <v>5968242.7000000002</v>
      </c>
      <c r="L146" s="90">
        <v>1300000</v>
      </c>
      <c r="M146" s="90">
        <v>0</v>
      </c>
      <c r="N146" s="90">
        <v>1300000</v>
      </c>
      <c r="O146" s="55" t="s">
        <v>216</v>
      </c>
      <c r="P146" s="1"/>
    </row>
    <row r="147" spans="1:16" s="3" customFormat="1" ht="169.15" customHeight="1">
      <c r="A147" s="118"/>
      <c r="B147" s="129"/>
      <c r="C147" s="126"/>
      <c r="D147" s="126"/>
      <c r="E147" s="38" t="s">
        <v>96</v>
      </c>
      <c r="F147" s="90">
        <v>538251.6</v>
      </c>
      <c r="G147" s="90">
        <v>-538251.6</v>
      </c>
      <c r="H147" s="90">
        <f>F147+G147</f>
        <v>0</v>
      </c>
      <c r="I147" s="90">
        <v>254560.5</v>
      </c>
      <c r="J147" s="90">
        <f>-I147</f>
        <v>-254560.5</v>
      </c>
      <c r="K147" s="90">
        <v>0</v>
      </c>
      <c r="L147" s="90">
        <v>0</v>
      </c>
      <c r="M147" s="90">
        <v>0</v>
      </c>
      <c r="N147" s="90">
        <v>0</v>
      </c>
      <c r="O147" s="102" t="s">
        <v>317</v>
      </c>
      <c r="P147" s="58"/>
    </row>
    <row r="148" spans="1:16" ht="75">
      <c r="A148" s="118"/>
      <c r="B148" s="130"/>
      <c r="C148" s="126"/>
      <c r="D148" s="126"/>
      <c r="E148" s="38" t="s">
        <v>186</v>
      </c>
      <c r="F148" s="90">
        <v>100000</v>
      </c>
      <c r="G148" s="90">
        <v>-95425.5</v>
      </c>
      <c r="H148" s="90">
        <v>4574.5</v>
      </c>
      <c r="I148" s="90">
        <v>0</v>
      </c>
      <c r="J148" s="90">
        <v>0</v>
      </c>
      <c r="K148" s="90">
        <v>0</v>
      </c>
      <c r="L148" s="90">
        <v>0</v>
      </c>
      <c r="M148" s="90">
        <v>0</v>
      </c>
      <c r="N148" s="90">
        <v>0</v>
      </c>
      <c r="O148" s="96" t="s">
        <v>217</v>
      </c>
      <c r="P148" s="1"/>
    </row>
    <row r="149" spans="1:16" ht="12.75" customHeight="1">
      <c r="A149" s="118"/>
      <c r="B149" s="109" t="s">
        <v>97</v>
      </c>
      <c r="C149" s="104"/>
      <c r="D149" s="104"/>
      <c r="E149" s="105"/>
      <c r="F149" s="23">
        <f t="shared" ref="F149:N149" si="19">SUM(F137:F148)</f>
        <v>2495994.4</v>
      </c>
      <c r="G149" s="23">
        <f>SUM(G136:G148)</f>
        <v>-59739.500000000116</v>
      </c>
      <c r="H149" s="23">
        <f>SUM(H136:H148)</f>
        <v>2436254.9</v>
      </c>
      <c r="I149" s="23">
        <f t="shared" si="19"/>
        <v>6307431.2000000002</v>
      </c>
      <c r="J149" s="23">
        <f t="shared" si="19"/>
        <v>118947.09999999998</v>
      </c>
      <c r="K149" s="23">
        <f t="shared" si="19"/>
        <v>6426378.2999999998</v>
      </c>
      <c r="L149" s="23">
        <f t="shared" si="19"/>
        <v>1300000</v>
      </c>
      <c r="M149" s="23">
        <f t="shared" si="19"/>
        <v>0</v>
      </c>
      <c r="N149" s="23">
        <f t="shared" si="19"/>
        <v>1300000</v>
      </c>
      <c r="O149" s="24"/>
      <c r="P149" s="1"/>
    </row>
    <row r="150" spans="1:16" ht="105">
      <c r="A150" s="118"/>
      <c r="B150" s="18" t="s">
        <v>98</v>
      </c>
      <c r="C150" s="21" t="s">
        <v>14</v>
      </c>
      <c r="D150" s="21" t="s">
        <v>50</v>
      </c>
      <c r="E150" s="21" t="s">
        <v>99</v>
      </c>
      <c r="F150" s="10">
        <v>80000</v>
      </c>
      <c r="G150" s="40">
        <v>9704.2000000000007</v>
      </c>
      <c r="H150" s="10">
        <v>89704.2</v>
      </c>
      <c r="I150" s="10">
        <v>45121</v>
      </c>
      <c r="J150" s="40">
        <v>0</v>
      </c>
      <c r="K150" s="10">
        <v>45121</v>
      </c>
      <c r="L150" s="10">
        <v>0</v>
      </c>
      <c r="M150" s="40">
        <v>0</v>
      </c>
      <c r="N150" s="10">
        <v>0</v>
      </c>
      <c r="O150" s="61" t="s">
        <v>248</v>
      </c>
      <c r="P150" s="58"/>
    </row>
    <row r="151" spans="1:16">
      <c r="A151" s="118"/>
      <c r="B151" s="109" t="s">
        <v>100</v>
      </c>
      <c r="C151" s="115"/>
      <c r="D151" s="115"/>
      <c r="E151" s="116"/>
      <c r="F151" s="24">
        <f t="shared" ref="F151:N151" si="20">F150</f>
        <v>80000</v>
      </c>
      <c r="G151" s="24">
        <f t="shared" si="20"/>
        <v>9704.2000000000007</v>
      </c>
      <c r="H151" s="24">
        <f t="shared" si="20"/>
        <v>89704.2</v>
      </c>
      <c r="I151" s="24">
        <f t="shared" si="20"/>
        <v>45121</v>
      </c>
      <c r="J151" s="24">
        <f t="shared" si="20"/>
        <v>0</v>
      </c>
      <c r="K151" s="24">
        <f t="shared" si="20"/>
        <v>45121</v>
      </c>
      <c r="L151" s="24">
        <f t="shared" si="20"/>
        <v>0</v>
      </c>
      <c r="M151" s="24">
        <f t="shared" si="20"/>
        <v>0</v>
      </c>
      <c r="N151" s="24">
        <f t="shared" si="20"/>
        <v>0</v>
      </c>
      <c r="O151" s="24"/>
      <c r="P151" s="59"/>
    </row>
    <row r="152" spans="1:16" s="3" customFormat="1" ht="120">
      <c r="A152" s="118"/>
      <c r="B152" s="21" t="s">
        <v>197</v>
      </c>
      <c r="C152" s="21" t="s">
        <v>113</v>
      </c>
      <c r="D152" s="21" t="s">
        <v>50</v>
      </c>
      <c r="E152" s="21" t="s">
        <v>198</v>
      </c>
      <c r="F152" s="10">
        <v>0</v>
      </c>
      <c r="G152" s="40">
        <v>28564.3</v>
      </c>
      <c r="H152" s="10">
        <v>28564.3</v>
      </c>
      <c r="I152" s="10">
        <v>0</v>
      </c>
      <c r="J152" s="40">
        <v>0</v>
      </c>
      <c r="K152" s="10">
        <v>0</v>
      </c>
      <c r="L152" s="10">
        <v>0</v>
      </c>
      <c r="M152" s="40">
        <v>0</v>
      </c>
      <c r="N152" s="10">
        <v>0</v>
      </c>
      <c r="O152" s="61" t="s">
        <v>286</v>
      </c>
      <c r="P152" s="58"/>
    </row>
    <row r="153" spans="1:16" s="3" customFormat="1" ht="12.75" customHeight="1">
      <c r="A153" s="118"/>
      <c r="B153" s="109" t="s">
        <v>103</v>
      </c>
      <c r="C153" s="115"/>
      <c r="D153" s="115"/>
      <c r="E153" s="116"/>
      <c r="F153" s="24">
        <f t="shared" ref="F153:N153" si="21">F152</f>
        <v>0</v>
      </c>
      <c r="G153" s="24">
        <f t="shared" si="21"/>
        <v>28564.3</v>
      </c>
      <c r="H153" s="24">
        <f t="shared" si="21"/>
        <v>28564.3</v>
      </c>
      <c r="I153" s="24">
        <f t="shared" si="21"/>
        <v>0</v>
      </c>
      <c r="J153" s="24">
        <f t="shared" si="21"/>
        <v>0</v>
      </c>
      <c r="K153" s="24">
        <f t="shared" si="21"/>
        <v>0</v>
      </c>
      <c r="L153" s="24">
        <f t="shared" si="21"/>
        <v>0</v>
      </c>
      <c r="M153" s="24">
        <f t="shared" si="21"/>
        <v>0</v>
      </c>
      <c r="N153" s="24">
        <f t="shared" si="21"/>
        <v>0</v>
      </c>
      <c r="O153" s="24"/>
      <c r="P153" s="60"/>
    </row>
    <row r="154" spans="1:16" ht="165">
      <c r="A154" s="118"/>
      <c r="B154" s="21" t="s">
        <v>101</v>
      </c>
      <c r="C154" s="21" t="s">
        <v>26</v>
      </c>
      <c r="D154" s="21" t="s">
        <v>50</v>
      </c>
      <c r="E154" s="21" t="s">
        <v>102</v>
      </c>
      <c r="F154" s="40">
        <v>205202.8</v>
      </c>
      <c r="G154" s="40">
        <v>6794.5</v>
      </c>
      <c r="H154" s="40">
        <v>211997.30000000002</v>
      </c>
      <c r="I154" s="40">
        <v>175166.1</v>
      </c>
      <c r="J154" s="40">
        <v>30000</v>
      </c>
      <c r="K154" s="40">
        <v>205166.1</v>
      </c>
      <c r="L154" s="40">
        <v>175166.1</v>
      </c>
      <c r="M154" s="40">
        <v>0</v>
      </c>
      <c r="N154" s="40">
        <v>175166.1</v>
      </c>
      <c r="O154" s="61" t="s">
        <v>230</v>
      </c>
      <c r="P154" s="60"/>
    </row>
    <row r="155" spans="1:16" ht="12.75" customHeight="1">
      <c r="A155" s="119"/>
      <c r="B155" s="109" t="s">
        <v>103</v>
      </c>
      <c r="C155" s="115"/>
      <c r="D155" s="115"/>
      <c r="E155" s="116"/>
      <c r="F155" s="24">
        <f t="shared" ref="F155:N155" si="22">F154</f>
        <v>205202.8</v>
      </c>
      <c r="G155" s="24">
        <f t="shared" si="22"/>
        <v>6794.5</v>
      </c>
      <c r="H155" s="24">
        <f t="shared" si="22"/>
        <v>211997.30000000002</v>
      </c>
      <c r="I155" s="24">
        <f t="shared" si="22"/>
        <v>175166.1</v>
      </c>
      <c r="J155" s="24">
        <f t="shared" si="22"/>
        <v>30000</v>
      </c>
      <c r="K155" s="24">
        <f t="shared" si="22"/>
        <v>205166.1</v>
      </c>
      <c r="L155" s="24">
        <f t="shared" si="22"/>
        <v>175166.1</v>
      </c>
      <c r="M155" s="24">
        <f t="shared" si="22"/>
        <v>0</v>
      </c>
      <c r="N155" s="24">
        <f t="shared" si="22"/>
        <v>175166.1</v>
      </c>
      <c r="O155" s="24"/>
      <c r="P155" s="1"/>
    </row>
    <row r="156" spans="1:16" ht="12.75" customHeight="1">
      <c r="A156" s="106" t="s">
        <v>104</v>
      </c>
      <c r="B156" s="124"/>
      <c r="C156" s="124"/>
      <c r="D156" s="124"/>
      <c r="E156" s="125"/>
      <c r="F156" s="35">
        <f t="shared" ref="F156:N156" si="23">F155+F153+F151+F149+F135+F132+F109+F101+F95+F85+F78+F74</f>
        <v>12335636.699999999</v>
      </c>
      <c r="G156" s="35">
        <f t="shared" si="23"/>
        <v>-1311516.3999999997</v>
      </c>
      <c r="H156" s="35">
        <f t="shared" si="23"/>
        <v>11024120.299999999</v>
      </c>
      <c r="I156" s="35">
        <f t="shared" si="23"/>
        <v>11118600.399999999</v>
      </c>
      <c r="J156" s="35">
        <f t="shared" si="23"/>
        <v>1826973.9</v>
      </c>
      <c r="K156" s="35">
        <f t="shared" si="23"/>
        <v>12945574.299999999</v>
      </c>
      <c r="L156" s="35">
        <f t="shared" si="23"/>
        <v>3861204.9000000004</v>
      </c>
      <c r="M156" s="35">
        <f t="shared" si="23"/>
        <v>682068.8</v>
      </c>
      <c r="N156" s="35">
        <f t="shared" si="23"/>
        <v>4543273.7</v>
      </c>
      <c r="O156" s="35"/>
      <c r="P156" s="1"/>
    </row>
    <row r="157" spans="1:16" s="3" customFormat="1" ht="75">
      <c r="A157" s="170" t="s">
        <v>105</v>
      </c>
      <c r="B157" s="123" t="s">
        <v>42</v>
      </c>
      <c r="C157" s="34" t="s">
        <v>82</v>
      </c>
      <c r="D157" s="15" t="s">
        <v>105</v>
      </c>
      <c r="E157" s="21" t="s">
        <v>154</v>
      </c>
      <c r="F157" s="10">
        <v>0</v>
      </c>
      <c r="G157" s="40">
        <v>22126.5</v>
      </c>
      <c r="H157" s="10">
        <f t="shared" ref="H157:H167" si="24">SUM(F157+G157)</f>
        <v>22126.5</v>
      </c>
      <c r="I157" s="10">
        <v>0</v>
      </c>
      <c r="J157" s="40">
        <v>0</v>
      </c>
      <c r="K157" s="10">
        <v>0</v>
      </c>
      <c r="L157" s="10">
        <v>0</v>
      </c>
      <c r="M157" s="40">
        <v>0</v>
      </c>
      <c r="N157" s="10">
        <v>0</v>
      </c>
      <c r="O157" s="55" t="s">
        <v>215</v>
      </c>
      <c r="P157" s="1"/>
    </row>
    <row r="158" spans="1:16" ht="60" customHeight="1">
      <c r="A158" s="171"/>
      <c r="B158" s="123"/>
      <c r="C158" s="174" t="s">
        <v>70</v>
      </c>
      <c r="D158" s="123" t="s">
        <v>106</v>
      </c>
      <c r="E158" s="34" t="s">
        <v>153</v>
      </c>
      <c r="F158" s="10">
        <v>892552.1</v>
      </c>
      <c r="G158" s="40">
        <v>0</v>
      </c>
      <c r="H158" s="10">
        <f t="shared" si="24"/>
        <v>892552.1</v>
      </c>
      <c r="I158" s="10">
        <v>2249088.6</v>
      </c>
      <c r="J158" s="40">
        <v>0</v>
      </c>
      <c r="K158" s="10">
        <v>2249088.6</v>
      </c>
      <c r="L158" s="10">
        <v>0</v>
      </c>
      <c r="M158" s="40">
        <v>0</v>
      </c>
      <c r="N158" s="10">
        <v>0</v>
      </c>
      <c r="O158" s="80"/>
      <c r="P158" s="1"/>
    </row>
    <row r="159" spans="1:16" s="3" customFormat="1" ht="105">
      <c r="A159" s="171"/>
      <c r="B159" s="123"/>
      <c r="C159" s="175"/>
      <c r="D159" s="123"/>
      <c r="E159" s="17" t="s">
        <v>110</v>
      </c>
      <c r="F159" s="10">
        <v>31704.7</v>
      </c>
      <c r="G159" s="40">
        <v>0</v>
      </c>
      <c r="H159" s="10">
        <f t="shared" si="24"/>
        <v>31704.7</v>
      </c>
      <c r="I159" s="10">
        <v>0</v>
      </c>
      <c r="J159" s="40">
        <v>0</v>
      </c>
      <c r="K159" s="10">
        <v>0</v>
      </c>
      <c r="L159" s="10">
        <v>0</v>
      </c>
      <c r="M159" s="40">
        <v>0</v>
      </c>
      <c r="N159" s="10">
        <v>0</v>
      </c>
      <c r="O159" s="80"/>
      <c r="P159" s="1"/>
    </row>
    <row r="160" spans="1:16" s="3" customFormat="1" ht="60">
      <c r="A160" s="171"/>
      <c r="B160" s="123"/>
      <c r="C160" s="175"/>
      <c r="D160" s="123"/>
      <c r="E160" s="9" t="s">
        <v>111</v>
      </c>
      <c r="F160" s="10">
        <v>113064</v>
      </c>
      <c r="G160" s="40">
        <v>-113064</v>
      </c>
      <c r="H160" s="10">
        <f t="shared" si="24"/>
        <v>0</v>
      </c>
      <c r="I160" s="10">
        <v>474777.59999999998</v>
      </c>
      <c r="J160" s="40">
        <v>-379822.1</v>
      </c>
      <c r="K160" s="10">
        <v>94955.5</v>
      </c>
      <c r="L160" s="10">
        <v>33762.9</v>
      </c>
      <c r="M160" s="40">
        <v>492886.1</v>
      </c>
      <c r="N160" s="10">
        <v>526649</v>
      </c>
      <c r="O160" s="39" t="s">
        <v>209</v>
      </c>
      <c r="P160" s="1"/>
    </row>
    <row r="161" spans="1:26" s="3" customFormat="1" ht="60">
      <c r="A161" s="171"/>
      <c r="B161" s="123"/>
      <c r="C161" s="176"/>
      <c r="D161" s="123"/>
      <c r="E161" s="9" t="s">
        <v>112</v>
      </c>
      <c r="F161" s="10">
        <v>75376.5</v>
      </c>
      <c r="G161" s="40">
        <v>-75376.600000000006</v>
      </c>
      <c r="H161" s="10">
        <f t="shared" si="24"/>
        <v>-0.10000000000582077</v>
      </c>
      <c r="I161" s="10">
        <v>316518.40000000002</v>
      </c>
      <c r="J161" s="40">
        <v>-253214.7</v>
      </c>
      <c r="K161" s="10">
        <v>63303.7</v>
      </c>
      <c r="L161" s="10">
        <v>53828.800000000003</v>
      </c>
      <c r="M161" s="40">
        <v>328591.2</v>
      </c>
      <c r="N161" s="10">
        <v>382420</v>
      </c>
      <c r="O161" s="39" t="s">
        <v>209</v>
      </c>
      <c r="P161" s="1"/>
    </row>
    <row r="162" spans="1:26" s="3" customFormat="1" ht="54.75" customHeight="1">
      <c r="A162" s="171"/>
      <c r="B162" s="123"/>
      <c r="C162" s="36" t="s">
        <v>14</v>
      </c>
      <c r="D162" s="123"/>
      <c r="E162" s="9" t="s">
        <v>107</v>
      </c>
      <c r="F162" s="10">
        <v>29541.200000000001</v>
      </c>
      <c r="G162" s="40">
        <v>925.3</v>
      </c>
      <c r="H162" s="10">
        <f t="shared" si="24"/>
        <v>30466.5</v>
      </c>
      <c r="I162" s="10">
        <v>0</v>
      </c>
      <c r="J162" s="40">
        <v>0</v>
      </c>
      <c r="K162" s="10">
        <v>0</v>
      </c>
      <c r="L162" s="10">
        <v>0</v>
      </c>
      <c r="M162" s="40">
        <v>0</v>
      </c>
      <c r="N162" s="10">
        <v>0</v>
      </c>
      <c r="O162" s="39" t="s">
        <v>224</v>
      </c>
      <c r="P162" s="1"/>
    </row>
    <row r="163" spans="1:26" ht="60">
      <c r="A163" s="171"/>
      <c r="B163" s="123"/>
      <c r="C163" s="113" t="s">
        <v>43</v>
      </c>
      <c r="D163" s="123"/>
      <c r="E163" s="9" t="s">
        <v>108</v>
      </c>
      <c r="F163" s="10">
        <v>60988.9</v>
      </c>
      <c r="G163" s="40">
        <v>21781.8</v>
      </c>
      <c r="H163" s="10">
        <f t="shared" si="24"/>
        <v>82770.7</v>
      </c>
      <c r="I163" s="10">
        <v>0</v>
      </c>
      <c r="J163" s="40">
        <v>0</v>
      </c>
      <c r="K163" s="10">
        <v>0</v>
      </c>
      <c r="L163" s="10">
        <v>0</v>
      </c>
      <c r="M163" s="40">
        <v>0</v>
      </c>
      <c r="N163" s="10">
        <v>0</v>
      </c>
      <c r="O163" s="80" t="s">
        <v>225</v>
      </c>
      <c r="P163" s="1"/>
    </row>
    <row r="164" spans="1:26" ht="60">
      <c r="A164" s="171"/>
      <c r="B164" s="123"/>
      <c r="C164" s="114"/>
      <c r="D164" s="123"/>
      <c r="E164" s="15" t="s">
        <v>109</v>
      </c>
      <c r="F164" s="28">
        <v>42000</v>
      </c>
      <c r="G164" s="47">
        <v>11865</v>
      </c>
      <c r="H164" s="10">
        <f t="shared" si="24"/>
        <v>53865</v>
      </c>
      <c r="I164" s="28">
        <v>0</v>
      </c>
      <c r="J164" s="47">
        <v>0</v>
      </c>
      <c r="K164" s="28">
        <v>0</v>
      </c>
      <c r="L164" s="28">
        <v>0</v>
      </c>
      <c r="M164" s="47">
        <v>0</v>
      </c>
      <c r="N164" s="28">
        <v>0</v>
      </c>
      <c r="O164" s="39" t="s">
        <v>226</v>
      </c>
      <c r="P164" s="1"/>
    </row>
    <row r="165" spans="1:26" ht="75">
      <c r="A165" s="171"/>
      <c r="B165" s="123"/>
      <c r="C165" s="29" t="s">
        <v>24</v>
      </c>
      <c r="D165" s="123"/>
      <c r="E165" s="34" t="s">
        <v>155</v>
      </c>
      <c r="F165" s="27">
        <v>0</v>
      </c>
      <c r="G165" s="46">
        <v>25970</v>
      </c>
      <c r="H165" s="10">
        <f t="shared" si="24"/>
        <v>25970</v>
      </c>
      <c r="I165" s="27">
        <v>0</v>
      </c>
      <c r="J165" s="46">
        <v>0</v>
      </c>
      <c r="K165" s="27">
        <v>0</v>
      </c>
      <c r="L165" s="27">
        <v>0</v>
      </c>
      <c r="M165" s="46">
        <v>0</v>
      </c>
      <c r="N165" s="27">
        <v>0</v>
      </c>
      <c r="O165" s="39" t="s">
        <v>226</v>
      </c>
      <c r="P165" s="1"/>
    </row>
    <row r="166" spans="1:26" ht="75">
      <c r="A166" s="171"/>
      <c r="B166" s="123"/>
      <c r="C166" s="29" t="s">
        <v>156</v>
      </c>
      <c r="D166" s="123"/>
      <c r="E166" s="97" t="s">
        <v>157</v>
      </c>
      <c r="F166" s="31">
        <v>0</v>
      </c>
      <c r="G166" s="48">
        <v>27771.7</v>
      </c>
      <c r="H166" s="10">
        <f t="shared" si="24"/>
        <v>27771.7</v>
      </c>
      <c r="I166" s="31">
        <v>0</v>
      </c>
      <c r="J166" s="48">
        <v>0</v>
      </c>
      <c r="K166" s="31">
        <v>0</v>
      </c>
      <c r="L166" s="31">
        <v>0</v>
      </c>
      <c r="M166" s="48">
        <v>0</v>
      </c>
      <c r="N166" s="31">
        <v>0</v>
      </c>
      <c r="O166" s="39" t="s">
        <v>227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55.9" customHeight="1">
      <c r="A167" s="171"/>
      <c r="B167" s="123"/>
      <c r="C167" s="75" t="s">
        <v>113</v>
      </c>
      <c r="D167" s="123"/>
      <c r="E167" s="75" t="s">
        <v>114</v>
      </c>
      <c r="F167" s="16">
        <v>46610</v>
      </c>
      <c r="G167" s="40">
        <v>0</v>
      </c>
      <c r="H167" s="10">
        <f t="shared" si="24"/>
        <v>46610</v>
      </c>
      <c r="I167" s="31">
        <v>0</v>
      </c>
      <c r="J167" s="48">
        <v>0</v>
      </c>
      <c r="K167" s="31">
        <v>0</v>
      </c>
      <c r="L167" s="31">
        <v>0</v>
      </c>
      <c r="M167" s="48">
        <v>0</v>
      </c>
      <c r="N167" s="31">
        <v>0</v>
      </c>
      <c r="O167" s="8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72"/>
      <c r="B168" s="103" t="s">
        <v>46</v>
      </c>
      <c r="C168" s="104"/>
      <c r="D168" s="104"/>
      <c r="E168" s="105"/>
      <c r="F168" s="23">
        <f t="shared" ref="F168:N168" si="25">SUM(F157:F167)</f>
        <v>1291837.3999999997</v>
      </c>
      <c r="G168" s="23">
        <f t="shared" si="25"/>
        <v>-78000.300000000032</v>
      </c>
      <c r="H168" s="23">
        <f t="shared" si="25"/>
        <v>1213837.0999999999</v>
      </c>
      <c r="I168" s="23">
        <f t="shared" si="25"/>
        <v>3040384.6</v>
      </c>
      <c r="J168" s="23">
        <f t="shared" si="25"/>
        <v>-633036.80000000005</v>
      </c>
      <c r="K168" s="23">
        <f t="shared" si="25"/>
        <v>2407347.8000000003</v>
      </c>
      <c r="L168" s="23">
        <f t="shared" si="25"/>
        <v>87591.700000000012</v>
      </c>
      <c r="M168" s="23">
        <f t="shared" si="25"/>
        <v>821477.3</v>
      </c>
      <c r="N168" s="23">
        <f t="shared" si="25"/>
        <v>909069</v>
      </c>
      <c r="O168" s="23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06" t="s">
        <v>115</v>
      </c>
      <c r="B169" s="107"/>
      <c r="C169" s="107"/>
      <c r="D169" s="107"/>
      <c r="E169" s="108"/>
      <c r="F169" s="25">
        <f t="shared" ref="F169:N169" si="26">F168</f>
        <v>1291837.3999999997</v>
      </c>
      <c r="G169" s="25">
        <f t="shared" si="26"/>
        <v>-78000.300000000032</v>
      </c>
      <c r="H169" s="25">
        <f t="shared" si="26"/>
        <v>1213837.0999999999</v>
      </c>
      <c r="I169" s="25">
        <f t="shared" si="26"/>
        <v>3040384.6</v>
      </c>
      <c r="J169" s="25">
        <f t="shared" si="26"/>
        <v>-633036.80000000005</v>
      </c>
      <c r="K169" s="25">
        <f t="shared" si="26"/>
        <v>2407347.8000000003</v>
      </c>
      <c r="L169" s="25">
        <f t="shared" si="26"/>
        <v>87591.700000000012</v>
      </c>
      <c r="M169" s="25">
        <f t="shared" si="26"/>
        <v>821477.3</v>
      </c>
      <c r="N169" s="25">
        <f t="shared" si="26"/>
        <v>909069</v>
      </c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60">
      <c r="A170" s="117" t="s">
        <v>116</v>
      </c>
      <c r="B170" s="21" t="s">
        <v>58</v>
      </c>
      <c r="C170" s="21" t="s">
        <v>44</v>
      </c>
      <c r="D170" s="21" t="s">
        <v>116</v>
      </c>
      <c r="E170" s="21" t="s">
        <v>117</v>
      </c>
      <c r="F170" s="10">
        <v>185700</v>
      </c>
      <c r="G170" s="11">
        <v>204128.7</v>
      </c>
      <c r="H170" s="10">
        <f>SUM(F170:G170)</f>
        <v>389828.7</v>
      </c>
      <c r="I170" s="10">
        <v>185700</v>
      </c>
      <c r="J170" s="11">
        <v>0</v>
      </c>
      <c r="K170" s="10">
        <v>185700</v>
      </c>
      <c r="L170" s="10">
        <v>185700</v>
      </c>
      <c r="M170" s="11">
        <v>0</v>
      </c>
      <c r="N170" s="10">
        <v>185700</v>
      </c>
      <c r="O170" s="39" t="s">
        <v>247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899999999999999" customHeight="1">
      <c r="A171" s="119"/>
      <c r="B171" s="109" t="s">
        <v>63</v>
      </c>
      <c r="C171" s="115"/>
      <c r="D171" s="115"/>
      <c r="E171" s="116"/>
      <c r="F171" s="24">
        <f t="shared" ref="F171:N172" si="27">F170</f>
        <v>185700</v>
      </c>
      <c r="G171" s="24">
        <f t="shared" si="27"/>
        <v>204128.7</v>
      </c>
      <c r="H171" s="24">
        <f t="shared" si="27"/>
        <v>389828.7</v>
      </c>
      <c r="I171" s="24">
        <f t="shared" si="27"/>
        <v>185700</v>
      </c>
      <c r="J171" s="24">
        <f t="shared" si="27"/>
        <v>0</v>
      </c>
      <c r="K171" s="24">
        <f t="shared" si="27"/>
        <v>185700</v>
      </c>
      <c r="L171" s="24">
        <f t="shared" si="27"/>
        <v>185700</v>
      </c>
      <c r="M171" s="24">
        <f t="shared" si="27"/>
        <v>0</v>
      </c>
      <c r="N171" s="24">
        <f t="shared" si="27"/>
        <v>185700</v>
      </c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149999999999999" customHeight="1">
      <c r="A172" s="106" t="s">
        <v>118</v>
      </c>
      <c r="B172" s="107"/>
      <c r="C172" s="107"/>
      <c r="D172" s="107"/>
      <c r="E172" s="108"/>
      <c r="F172" s="25">
        <f t="shared" si="27"/>
        <v>185700</v>
      </c>
      <c r="G172" s="25">
        <f t="shared" si="27"/>
        <v>204128.7</v>
      </c>
      <c r="H172" s="25">
        <f t="shared" si="27"/>
        <v>389828.7</v>
      </c>
      <c r="I172" s="25">
        <f t="shared" si="27"/>
        <v>185700</v>
      </c>
      <c r="J172" s="25">
        <f>J171</f>
        <v>0</v>
      </c>
      <c r="K172" s="25">
        <f>K171</f>
        <v>185700</v>
      </c>
      <c r="L172" s="25">
        <f>L171</f>
        <v>185700</v>
      </c>
      <c r="M172" s="25">
        <f>M171</f>
        <v>0</v>
      </c>
      <c r="N172" s="25">
        <f t="shared" si="27"/>
        <v>185700</v>
      </c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10" t="s">
        <v>119</v>
      </c>
      <c r="B173" s="111"/>
      <c r="C173" s="111"/>
      <c r="D173" s="111"/>
      <c r="E173" s="112"/>
      <c r="F173" s="37">
        <f t="shared" ref="F173:N173" si="28">SUM(F42+F45+F48+F71+F156+F169+F172)</f>
        <v>27490461.899999999</v>
      </c>
      <c r="G173" s="37">
        <f t="shared" si="28"/>
        <v>-6367716.1999999993</v>
      </c>
      <c r="H173" s="37">
        <f t="shared" si="28"/>
        <v>21122745.699999999</v>
      </c>
      <c r="I173" s="37">
        <f t="shared" si="28"/>
        <v>21351713.100000001</v>
      </c>
      <c r="J173" s="98">
        <f t="shared" si="28"/>
        <v>5196938.8999999994</v>
      </c>
      <c r="K173" s="98">
        <f t="shared" si="28"/>
        <v>26548651.999999996</v>
      </c>
      <c r="L173" s="98">
        <f t="shared" si="28"/>
        <v>8266668.9000000004</v>
      </c>
      <c r="M173" s="98">
        <f t="shared" si="28"/>
        <v>1503546.1</v>
      </c>
      <c r="N173" s="37">
        <f t="shared" si="28"/>
        <v>9770215</v>
      </c>
      <c r="O173" s="66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51" customFormat="1" ht="12.75" customHeight="1">
      <c r="A174" s="49"/>
      <c r="B174" s="49"/>
      <c r="C174" s="49"/>
      <c r="F174" s="49"/>
      <c r="G174" s="49"/>
      <c r="H174" s="49"/>
      <c r="I174" s="49"/>
      <c r="J174" s="49"/>
      <c r="K174" s="50"/>
      <c r="L174" s="49"/>
      <c r="M174" s="49"/>
      <c r="N174" s="49"/>
      <c r="O174" s="56"/>
      <c r="P174" s="57"/>
    </row>
    <row r="175" spans="1:26" s="51" customFormat="1" ht="12.75" customHeight="1">
      <c r="A175" s="49"/>
      <c r="B175" s="49"/>
      <c r="C175" s="49"/>
      <c r="F175" s="50"/>
      <c r="G175" s="50"/>
      <c r="H175" s="50"/>
      <c r="I175" s="50"/>
      <c r="K175" s="50"/>
      <c r="L175" s="50"/>
      <c r="M175" s="50"/>
      <c r="N175" s="50"/>
      <c r="O175" s="56"/>
      <c r="P175" s="57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spans="1:26" ht="12.75" customHeight="1">
      <c r="A176" s="2"/>
      <c r="B176" s="2"/>
      <c r="C176" s="2"/>
      <c r="F176" s="2"/>
      <c r="G176" s="49"/>
      <c r="H176" s="2"/>
      <c r="I176" s="2"/>
      <c r="J176" s="49"/>
      <c r="K176" s="2"/>
      <c r="L176" s="2"/>
      <c r="M176" s="49"/>
      <c r="N176" s="2"/>
      <c r="O176" s="56"/>
      <c r="P176" s="1"/>
    </row>
    <row r="177" spans="1:16" ht="12.75" customHeight="1">
      <c r="A177" s="2"/>
      <c r="B177" s="2"/>
      <c r="C177" s="2"/>
      <c r="F177" s="2"/>
      <c r="G177" s="49"/>
      <c r="H177" s="2"/>
      <c r="I177" s="2"/>
      <c r="J177" s="49"/>
      <c r="K177" s="2"/>
      <c r="L177" s="2"/>
      <c r="M177" s="49"/>
      <c r="N177" s="2"/>
      <c r="O177" s="56"/>
      <c r="P177" s="1"/>
    </row>
    <row r="178" spans="1:16" ht="12.75" customHeight="1">
      <c r="A178" s="2"/>
      <c r="B178" s="2"/>
      <c r="C178" s="2"/>
      <c r="F178" s="2"/>
      <c r="G178" s="49"/>
      <c r="H178" s="2"/>
      <c r="I178" s="2"/>
      <c r="J178" s="49"/>
      <c r="K178" s="2"/>
      <c r="L178" s="2"/>
      <c r="M178" s="49"/>
      <c r="N178" s="2"/>
      <c r="O178" s="56"/>
      <c r="P178" s="1"/>
    </row>
    <row r="179" spans="1:16" ht="12.75" customHeight="1">
      <c r="A179" s="2"/>
      <c r="B179" s="2"/>
      <c r="C179" s="2"/>
      <c r="F179" s="2"/>
      <c r="G179" s="49"/>
      <c r="H179" s="2"/>
      <c r="I179" s="2"/>
      <c r="J179" s="49"/>
      <c r="K179" s="2"/>
      <c r="L179" s="2"/>
      <c r="M179" s="49"/>
      <c r="N179" s="2"/>
      <c r="O179" s="56"/>
      <c r="P179" s="1"/>
    </row>
    <row r="180" spans="1:16" ht="12.75" customHeight="1">
      <c r="A180" s="2"/>
      <c r="B180" s="2"/>
      <c r="C180" s="2"/>
      <c r="F180" s="2"/>
      <c r="G180" s="49"/>
      <c r="H180" s="2"/>
      <c r="I180" s="2"/>
      <c r="J180" s="49"/>
      <c r="K180" s="2"/>
      <c r="L180" s="2"/>
      <c r="M180" s="49"/>
      <c r="N180" s="2"/>
      <c r="O180" s="56"/>
      <c r="P180" s="1"/>
    </row>
    <row r="181" spans="1:16" ht="12.75" customHeight="1">
      <c r="A181" s="2"/>
      <c r="B181" s="2"/>
      <c r="C181" s="2"/>
      <c r="F181" s="2"/>
      <c r="G181" s="49"/>
      <c r="H181" s="2"/>
      <c r="I181" s="2"/>
      <c r="J181" s="49"/>
      <c r="K181" s="2"/>
      <c r="L181" s="2"/>
      <c r="M181" s="49"/>
      <c r="N181" s="2"/>
      <c r="O181" s="56"/>
      <c r="P181" s="1"/>
    </row>
    <row r="182" spans="1:16" ht="12.75" customHeight="1">
      <c r="A182" s="2"/>
      <c r="B182" s="2"/>
      <c r="C182" s="2"/>
      <c r="F182" s="2"/>
      <c r="G182" s="49"/>
      <c r="H182" s="2"/>
      <c r="I182" s="2"/>
      <c r="J182" s="49"/>
      <c r="K182" s="2"/>
      <c r="L182" s="2"/>
      <c r="M182" s="49"/>
      <c r="N182" s="2"/>
      <c r="O182" s="56"/>
      <c r="P182" s="1"/>
    </row>
    <row r="183" spans="1:16" ht="12.75" customHeight="1">
      <c r="A183" s="2"/>
      <c r="B183" s="2"/>
      <c r="C183" s="2"/>
      <c r="F183" s="2"/>
      <c r="G183" s="49"/>
      <c r="H183" s="2"/>
      <c r="I183" s="2"/>
      <c r="J183" s="49"/>
      <c r="K183" s="2"/>
      <c r="L183" s="2"/>
      <c r="M183" s="49"/>
      <c r="N183" s="2"/>
      <c r="O183" s="56"/>
      <c r="P183" s="1"/>
    </row>
    <row r="184" spans="1:16" ht="12.75" customHeight="1">
      <c r="A184" s="2"/>
      <c r="B184" s="2"/>
      <c r="C184" s="2"/>
      <c r="F184" s="2"/>
      <c r="G184" s="49"/>
      <c r="H184" s="2"/>
      <c r="I184" s="2"/>
      <c r="J184" s="49"/>
      <c r="K184" s="2"/>
      <c r="L184" s="2"/>
      <c r="M184" s="49"/>
      <c r="N184" s="2"/>
      <c r="O184" s="56"/>
      <c r="P184" s="1"/>
    </row>
    <row r="185" spans="1:16" ht="12.75" customHeight="1">
      <c r="A185" s="2"/>
      <c r="B185" s="2"/>
      <c r="C185" s="2"/>
      <c r="F185" s="2"/>
      <c r="G185" s="49"/>
      <c r="H185" s="2"/>
      <c r="I185" s="2"/>
      <c r="J185" s="49"/>
      <c r="K185" s="2"/>
      <c r="L185" s="2"/>
      <c r="M185" s="49"/>
      <c r="N185" s="2"/>
      <c r="O185" s="56"/>
      <c r="P185" s="1"/>
    </row>
    <row r="186" spans="1:16" ht="12.75" customHeight="1">
      <c r="A186" s="2"/>
      <c r="B186" s="2"/>
      <c r="C186" s="2"/>
      <c r="F186" s="2"/>
      <c r="G186" s="49"/>
      <c r="H186" s="2"/>
      <c r="I186" s="2"/>
      <c r="J186" s="49"/>
      <c r="K186" s="2"/>
      <c r="L186" s="2"/>
      <c r="M186" s="49"/>
      <c r="N186" s="2"/>
      <c r="O186" s="56"/>
      <c r="P186" s="1"/>
    </row>
    <row r="187" spans="1:16" ht="12.75" customHeight="1">
      <c r="A187" s="2"/>
      <c r="B187" s="2"/>
      <c r="C187" s="2"/>
      <c r="F187" s="2"/>
      <c r="G187" s="49"/>
      <c r="H187" s="2"/>
      <c r="I187" s="2"/>
      <c r="J187" s="49"/>
      <c r="K187" s="2"/>
      <c r="L187" s="2"/>
      <c r="M187" s="49"/>
      <c r="N187" s="2"/>
      <c r="O187" s="56"/>
      <c r="P187" s="1"/>
    </row>
    <row r="188" spans="1:16" ht="12.75" customHeight="1">
      <c r="A188" s="2"/>
      <c r="B188" s="2"/>
      <c r="C188" s="2"/>
      <c r="F188" s="2"/>
      <c r="G188" s="49"/>
      <c r="H188" s="2"/>
      <c r="I188" s="2"/>
      <c r="J188" s="49"/>
      <c r="K188" s="2"/>
      <c r="L188" s="2"/>
      <c r="M188" s="49"/>
      <c r="N188" s="2"/>
      <c r="O188" s="56"/>
      <c r="P188" s="1"/>
    </row>
    <row r="189" spans="1:16" ht="12.75" customHeight="1">
      <c r="A189" s="2"/>
      <c r="B189" s="2"/>
      <c r="C189" s="2"/>
      <c r="F189" s="2"/>
      <c r="G189" s="49"/>
      <c r="H189" s="2"/>
      <c r="I189" s="2"/>
      <c r="J189" s="49"/>
      <c r="K189" s="2"/>
      <c r="L189" s="2"/>
      <c r="M189" s="49"/>
      <c r="N189" s="2"/>
      <c r="O189" s="56"/>
      <c r="P189" s="1"/>
    </row>
    <row r="190" spans="1:16" ht="12.75" customHeight="1">
      <c r="A190" s="2"/>
      <c r="B190" s="2"/>
      <c r="C190" s="2"/>
      <c r="F190" s="2"/>
      <c r="G190" s="49"/>
      <c r="H190" s="2"/>
      <c r="I190" s="2"/>
      <c r="J190" s="49"/>
      <c r="K190" s="2"/>
      <c r="L190" s="2"/>
      <c r="M190" s="49"/>
      <c r="N190" s="2"/>
      <c r="O190" s="56"/>
      <c r="P190" s="1"/>
    </row>
    <row r="191" spans="1:16" ht="12.75" customHeight="1">
      <c r="A191" s="2"/>
      <c r="B191" s="2"/>
      <c r="C191" s="2"/>
      <c r="F191" s="2"/>
      <c r="G191" s="49"/>
      <c r="H191" s="2"/>
      <c r="I191" s="2"/>
      <c r="J191" s="49"/>
      <c r="K191" s="2"/>
      <c r="L191" s="2"/>
      <c r="M191" s="49"/>
      <c r="N191" s="2"/>
      <c r="O191" s="56"/>
      <c r="P191" s="1"/>
    </row>
    <row r="192" spans="1:16" ht="12.75" customHeight="1">
      <c r="A192" s="2"/>
      <c r="B192" s="2"/>
      <c r="C192" s="2"/>
      <c r="F192" s="2"/>
      <c r="G192" s="49"/>
      <c r="H192" s="2"/>
      <c r="I192" s="2"/>
      <c r="J192" s="49"/>
      <c r="K192" s="2"/>
      <c r="L192" s="2"/>
      <c r="M192" s="49"/>
      <c r="N192" s="2"/>
      <c r="O192" s="56"/>
      <c r="P192" s="1"/>
    </row>
    <row r="193" spans="1:16" ht="12.75" customHeight="1">
      <c r="A193" s="2"/>
      <c r="B193" s="2"/>
      <c r="C193" s="2"/>
      <c r="F193" s="2"/>
      <c r="G193" s="49"/>
      <c r="H193" s="2"/>
      <c r="I193" s="2"/>
      <c r="J193" s="49"/>
      <c r="K193" s="2"/>
      <c r="L193" s="2"/>
      <c r="M193" s="49"/>
      <c r="N193" s="2"/>
      <c r="O193" s="56"/>
      <c r="P193" s="1"/>
    </row>
    <row r="194" spans="1:16" ht="12.75" customHeight="1">
      <c r="A194" s="2"/>
      <c r="B194" s="2"/>
      <c r="C194" s="2"/>
      <c r="F194" s="2"/>
      <c r="G194" s="49"/>
      <c r="H194" s="2"/>
      <c r="I194" s="2"/>
      <c r="J194" s="49"/>
      <c r="K194" s="2"/>
      <c r="L194" s="2"/>
      <c r="M194" s="49"/>
      <c r="N194" s="2"/>
      <c r="O194" s="56"/>
      <c r="P194" s="1"/>
    </row>
    <row r="195" spans="1:16" ht="12.75" customHeight="1">
      <c r="A195" s="2"/>
      <c r="B195" s="2"/>
      <c r="C195" s="2"/>
      <c r="F195" s="2"/>
      <c r="G195" s="49"/>
      <c r="H195" s="2"/>
      <c r="I195" s="2"/>
      <c r="J195" s="49"/>
      <c r="K195" s="2"/>
      <c r="L195" s="2"/>
      <c r="M195" s="49"/>
      <c r="N195" s="2"/>
      <c r="O195" s="56"/>
      <c r="P195" s="1"/>
    </row>
    <row r="196" spans="1:16" ht="12.75" customHeight="1">
      <c r="A196" s="2"/>
      <c r="B196" s="2"/>
      <c r="C196" s="2"/>
      <c r="F196" s="2"/>
      <c r="G196" s="49"/>
      <c r="H196" s="2"/>
      <c r="I196" s="2"/>
      <c r="J196" s="49"/>
      <c r="K196" s="2"/>
      <c r="L196" s="2"/>
      <c r="M196" s="49"/>
      <c r="N196" s="2"/>
      <c r="O196" s="56"/>
      <c r="P196" s="1"/>
    </row>
    <row r="197" spans="1:16" ht="12.75" customHeight="1">
      <c r="A197" s="2"/>
      <c r="B197" s="2"/>
      <c r="C197" s="2"/>
      <c r="F197" s="2"/>
      <c r="G197" s="49"/>
      <c r="H197" s="2"/>
      <c r="I197" s="2"/>
      <c r="J197" s="49"/>
      <c r="K197" s="2"/>
      <c r="L197" s="2"/>
      <c r="M197" s="49"/>
      <c r="N197" s="2"/>
      <c r="O197" s="56"/>
      <c r="P197" s="1"/>
    </row>
    <row r="198" spans="1:16" ht="12.75" customHeight="1">
      <c r="A198" s="2"/>
      <c r="B198" s="2"/>
      <c r="C198" s="2"/>
      <c r="F198" s="2"/>
      <c r="G198" s="49"/>
      <c r="H198" s="2"/>
      <c r="I198" s="2"/>
      <c r="J198" s="49"/>
      <c r="K198" s="2"/>
      <c r="L198" s="2"/>
      <c r="M198" s="49"/>
      <c r="N198" s="2"/>
      <c r="O198" s="56"/>
      <c r="P198" s="1"/>
    </row>
    <row r="199" spans="1:16" ht="12.75" customHeight="1">
      <c r="A199" s="2"/>
      <c r="B199" s="2"/>
      <c r="C199" s="2"/>
      <c r="F199" s="2"/>
      <c r="G199" s="49"/>
      <c r="H199" s="2"/>
      <c r="I199" s="2"/>
      <c r="J199" s="49"/>
      <c r="K199" s="2"/>
      <c r="L199" s="2"/>
      <c r="M199" s="49"/>
      <c r="N199" s="2"/>
      <c r="O199" s="56"/>
      <c r="P199" s="1"/>
    </row>
    <row r="200" spans="1:16" ht="12.75" customHeight="1">
      <c r="A200" s="2"/>
      <c r="B200" s="2"/>
      <c r="C200" s="2"/>
      <c r="F200" s="2"/>
      <c r="G200" s="49"/>
      <c r="H200" s="2"/>
      <c r="I200" s="2"/>
      <c r="J200" s="49"/>
      <c r="K200" s="2"/>
      <c r="L200" s="2"/>
      <c r="M200" s="49"/>
      <c r="N200" s="2"/>
      <c r="O200" s="56"/>
      <c r="P200" s="1"/>
    </row>
    <row r="201" spans="1:16" ht="12.75" customHeight="1">
      <c r="A201" s="2"/>
      <c r="B201" s="2"/>
      <c r="C201" s="2"/>
      <c r="F201" s="2"/>
      <c r="G201" s="49"/>
      <c r="H201" s="2"/>
      <c r="I201" s="2"/>
      <c r="J201" s="49"/>
      <c r="K201" s="2"/>
      <c r="L201" s="2"/>
      <c r="M201" s="49"/>
      <c r="N201" s="2"/>
      <c r="O201" s="56"/>
      <c r="P201" s="1"/>
    </row>
    <row r="202" spans="1:16" ht="12.75" customHeight="1">
      <c r="A202" s="2"/>
      <c r="B202" s="2"/>
      <c r="C202" s="2"/>
      <c r="F202" s="2"/>
      <c r="G202" s="49"/>
      <c r="H202" s="2"/>
      <c r="I202" s="2"/>
      <c r="J202" s="49"/>
      <c r="K202" s="2"/>
      <c r="L202" s="2"/>
      <c r="M202" s="49"/>
      <c r="N202" s="2"/>
      <c r="O202" s="56"/>
      <c r="P202" s="1"/>
    </row>
    <row r="203" spans="1:16" ht="12.75" customHeight="1">
      <c r="A203" s="2"/>
      <c r="B203" s="2"/>
      <c r="C203" s="2"/>
      <c r="F203" s="2"/>
      <c r="G203" s="49"/>
      <c r="H203" s="2"/>
      <c r="I203" s="2"/>
      <c r="J203" s="49"/>
      <c r="K203" s="2"/>
      <c r="L203" s="2"/>
      <c r="M203" s="49"/>
      <c r="N203" s="2"/>
      <c r="O203" s="56"/>
      <c r="P203" s="1"/>
    </row>
    <row r="204" spans="1:16" ht="12.75" customHeight="1">
      <c r="A204" s="2"/>
      <c r="B204" s="2"/>
      <c r="C204" s="2"/>
      <c r="F204" s="2"/>
      <c r="G204" s="49"/>
      <c r="H204" s="2"/>
      <c r="I204" s="2"/>
      <c r="J204" s="49"/>
      <c r="K204" s="2"/>
      <c r="L204" s="2"/>
      <c r="M204" s="49"/>
      <c r="N204" s="2"/>
      <c r="O204" s="56"/>
      <c r="P204" s="1"/>
    </row>
    <row r="205" spans="1:16" ht="12.75" customHeight="1">
      <c r="A205" s="2"/>
      <c r="B205" s="2"/>
      <c r="C205" s="2"/>
      <c r="F205" s="2"/>
      <c r="G205" s="49"/>
      <c r="H205" s="2"/>
      <c r="I205" s="2"/>
      <c r="J205" s="49"/>
      <c r="K205" s="2"/>
      <c r="L205" s="2"/>
      <c r="M205" s="49"/>
      <c r="N205" s="2"/>
      <c r="O205" s="56"/>
      <c r="P205" s="1"/>
    </row>
    <row r="206" spans="1:16" ht="12.75" customHeight="1">
      <c r="A206" s="2"/>
      <c r="B206" s="2"/>
      <c r="C206" s="2"/>
      <c r="F206" s="2"/>
      <c r="G206" s="49"/>
      <c r="H206" s="2"/>
      <c r="I206" s="2"/>
      <c r="J206" s="49"/>
      <c r="K206" s="2"/>
      <c r="L206" s="2"/>
      <c r="M206" s="49"/>
      <c r="N206" s="2"/>
      <c r="O206" s="56"/>
      <c r="P206" s="1"/>
    </row>
    <row r="207" spans="1:16" ht="12.75" customHeight="1">
      <c r="A207" s="2"/>
      <c r="B207" s="2"/>
      <c r="C207" s="2"/>
      <c r="F207" s="2"/>
      <c r="G207" s="49"/>
      <c r="H207" s="2"/>
      <c r="I207" s="2"/>
      <c r="J207" s="49"/>
      <c r="K207" s="2"/>
      <c r="L207" s="2"/>
      <c r="M207" s="49"/>
      <c r="N207" s="2"/>
      <c r="O207" s="56"/>
      <c r="P207" s="1"/>
    </row>
    <row r="208" spans="1:16" ht="12.75" customHeight="1">
      <c r="A208" s="2"/>
      <c r="B208" s="2"/>
      <c r="C208" s="2"/>
      <c r="F208" s="2"/>
      <c r="G208" s="49"/>
      <c r="H208" s="2"/>
      <c r="I208" s="2"/>
      <c r="J208" s="49"/>
      <c r="K208" s="2"/>
      <c r="L208" s="2"/>
      <c r="M208" s="49"/>
      <c r="N208" s="2"/>
      <c r="O208" s="56"/>
      <c r="P208" s="1"/>
    </row>
    <row r="209" spans="1:16" ht="12.75" customHeight="1">
      <c r="A209" s="2"/>
      <c r="B209" s="2"/>
      <c r="C209" s="2"/>
      <c r="F209" s="2"/>
      <c r="G209" s="49"/>
      <c r="H209" s="2"/>
      <c r="I209" s="2"/>
      <c r="J209" s="49"/>
      <c r="K209" s="2"/>
      <c r="L209" s="2"/>
      <c r="M209" s="49"/>
      <c r="N209" s="2"/>
      <c r="O209" s="56"/>
      <c r="P209" s="1"/>
    </row>
    <row r="210" spans="1:16" ht="12.75" customHeight="1">
      <c r="A210" s="2"/>
      <c r="B210" s="2"/>
      <c r="C210" s="2"/>
      <c r="F210" s="2"/>
      <c r="G210" s="49"/>
      <c r="H210" s="2"/>
      <c r="I210" s="2"/>
      <c r="J210" s="49"/>
      <c r="K210" s="2"/>
      <c r="L210" s="2"/>
      <c r="M210" s="49"/>
      <c r="N210" s="2"/>
      <c r="O210" s="56"/>
      <c r="P210" s="1"/>
    </row>
    <row r="211" spans="1:16" ht="12.75" customHeight="1">
      <c r="A211" s="2"/>
      <c r="B211" s="2"/>
      <c r="C211" s="2"/>
      <c r="F211" s="2"/>
      <c r="G211" s="49"/>
      <c r="H211" s="2"/>
      <c r="I211" s="2"/>
      <c r="J211" s="49"/>
      <c r="K211" s="2"/>
      <c r="L211" s="2"/>
      <c r="M211" s="49"/>
      <c r="N211" s="2"/>
      <c r="O211" s="56"/>
      <c r="P211" s="1"/>
    </row>
    <row r="212" spans="1:16" ht="12.75" customHeight="1">
      <c r="A212" s="2"/>
      <c r="B212" s="2"/>
      <c r="C212" s="2"/>
      <c r="F212" s="2"/>
      <c r="G212" s="49"/>
      <c r="H212" s="2"/>
      <c r="I212" s="2"/>
      <c r="J212" s="49"/>
      <c r="K212" s="2"/>
      <c r="L212" s="2"/>
      <c r="M212" s="49"/>
      <c r="N212" s="2"/>
      <c r="O212" s="56"/>
      <c r="P212" s="1"/>
    </row>
    <row r="213" spans="1:16" ht="12.75" customHeight="1">
      <c r="A213" s="2"/>
      <c r="B213" s="2"/>
      <c r="C213" s="2"/>
      <c r="F213" s="2"/>
      <c r="G213" s="49"/>
      <c r="H213" s="2"/>
      <c r="I213" s="2"/>
      <c r="J213" s="49"/>
      <c r="K213" s="2"/>
      <c r="L213" s="2"/>
      <c r="M213" s="49"/>
      <c r="N213" s="2"/>
      <c r="O213" s="56"/>
      <c r="P213" s="1"/>
    </row>
    <row r="214" spans="1:16" ht="12.75" customHeight="1">
      <c r="A214" s="2"/>
      <c r="B214" s="2"/>
      <c r="C214" s="2"/>
      <c r="F214" s="2"/>
      <c r="G214" s="49"/>
      <c r="H214" s="2"/>
      <c r="I214" s="2"/>
      <c r="J214" s="49"/>
      <c r="K214" s="2"/>
      <c r="L214" s="2"/>
      <c r="M214" s="49"/>
      <c r="N214" s="2"/>
      <c r="O214" s="56"/>
      <c r="P214" s="1"/>
    </row>
    <row r="215" spans="1:16" ht="12.75" customHeight="1">
      <c r="A215" s="2"/>
      <c r="B215" s="2"/>
      <c r="C215" s="2"/>
      <c r="F215" s="2"/>
      <c r="G215" s="49"/>
      <c r="H215" s="2"/>
      <c r="I215" s="2"/>
      <c r="J215" s="49"/>
      <c r="K215" s="2"/>
      <c r="L215" s="2"/>
      <c r="M215" s="49"/>
      <c r="N215" s="2"/>
      <c r="O215" s="56"/>
      <c r="P215" s="1"/>
    </row>
    <row r="216" spans="1:16" ht="12.75" customHeight="1">
      <c r="A216" s="2"/>
      <c r="B216" s="2"/>
      <c r="C216" s="2"/>
      <c r="F216" s="2"/>
      <c r="G216" s="49"/>
      <c r="H216" s="2"/>
      <c r="I216" s="2"/>
      <c r="J216" s="49"/>
      <c r="K216" s="2"/>
      <c r="L216" s="2"/>
      <c r="M216" s="49"/>
      <c r="N216" s="2"/>
      <c r="O216" s="56"/>
      <c r="P216" s="1"/>
    </row>
    <row r="217" spans="1:16" ht="12.75" customHeight="1">
      <c r="A217" s="2"/>
      <c r="B217" s="2"/>
      <c r="C217" s="2"/>
      <c r="F217" s="2"/>
      <c r="G217" s="49"/>
      <c r="H217" s="2"/>
      <c r="I217" s="2"/>
      <c r="J217" s="49"/>
      <c r="K217" s="2"/>
      <c r="L217" s="2"/>
      <c r="M217" s="49"/>
      <c r="N217" s="2"/>
      <c r="O217" s="56"/>
      <c r="P217" s="1"/>
    </row>
    <row r="218" spans="1:16" ht="12.75" customHeight="1">
      <c r="A218" s="2"/>
      <c r="B218" s="2"/>
      <c r="C218" s="2"/>
      <c r="F218" s="2"/>
      <c r="G218" s="49"/>
      <c r="H218" s="2"/>
      <c r="I218" s="2"/>
      <c r="J218" s="49"/>
      <c r="K218" s="2"/>
      <c r="L218" s="2"/>
      <c r="M218" s="49"/>
      <c r="N218" s="2"/>
      <c r="O218" s="56"/>
      <c r="P218" s="1"/>
    </row>
    <row r="219" spans="1:16" ht="12.75" customHeight="1">
      <c r="A219" s="2"/>
      <c r="B219" s="2"/>
      <c r="C219" s="2"/>
      <c r="F219" s="2"/>
      <c r="G219" s="49"/>
      <c r="H219" s="2"/>
      <c r="I219" s="2"/>
      <c r="J219" s="49"/>
      <c r="K219" s="2"/>
      <c r="L219" s="2"/>
      <c r="M219" s="49"/>
      <c r="N219" s="2"/>
      <c r="O219" s="56"/>
      <c r="P219" s="1"/>
    </row>
    <row r="220" spans="1:16" ht="12.75" customHeight="1">
      <c r="A220" s="2"/>
      <c r="B220" s="2"/>
      <c r="C220" s="2"/>
      <c r="F220" s="2"/>
      <c r="G220" s="49"/>
      <c r="H220" s="2"/>
      <c r="I220" s="2"/>
      <c r="J220" s="49"/>
      <c r="K220" s="2"/>
      <c r="L220" s="2"/>
      <c r="M220" s="49"/>
      <c r="N220" s="2"/>
      <c r="O220" s="56"/>
      <c r="P220" s="1"/>
    </row>
    <row r="221" spans="1:16" ht="12.75" customHeight="1">
      <c r="A221" s="2"/>
      <c r="B221" s="2"/>
      <c r="C221" s="2"/>
      <c r="F221" s="2"/>
      <c r="G221" s="49"/>
      <c r="H221" s="2"/>
      <c r="I221" s="2"/>
      <c r="J221" s="49"/>
      <c r="K221" s="2"/>
      <c r="L221" s="2"/>
      <c r="M221" s="49"/>
      <c r="N221" s="2"/>
      <c r="O221" s="56"/>
      <c r="P221" s="1"/>
    </row>
    <row r="222" spans="1:16" ht="12.75" customHeight="1">
      <c r="A222" s="2"/>
      <c r="B222" s="2"/>
      <c r="C222" s="2"/>
      <c r="F222" s="2"/>
      <c r="G222" s="49"/>
      <c r="H222" s="2"/>
      <c r="I222" s="2"/>
      <c r="J222" s="49"/>
      <c r="K222" s="2"/>
      <c r="L222" s="2"/>
      <c r="M222" s="49"/>
      <c r="N222" s="2"/>
      <c r="O222" s="56"/>
      <c r="P222" s="1"/>
    </row>
    <row r="223" spans="1:16" ht="12.75" customHeight="1">
      <c r="A223" s="2"/>
      <c r="B223" s="2"/>
      <c r="C223" s="2"/>
      <c r="F223" s="2"/>
      <c r="G223" s="49"/>
      <c r="H223" s="2"/>
      <c r="I223" s="2"/>
      <c r="J223" s="49"/>
      <c r="K223" s="2"/>
      <c r="L223" s="2"/>
      <c r="M223" s="49"/>
      <c r="N223" s="2"/>
      <c r="O223" s="56"/>
      <c r="P223" s="1"/>
    </row>
    <row r="224" spans="1:16" ht="12.75" customHeight="1">
      <c r="A224" s="2"/>
      <c r="B224" s="2"/>
      <c r="C224" s="2"/>
      <c r="F224" s="2"/>
      <c r="G224" s="49"/>
      <c r="H224" s="2"/>
      <c r="I224" s="2"/>
      <c r="J224" s="49"/>
      <c r="K224" s="2"/>
      <c r="L224" s="2"/>
      <c r="M224" s="49"/>
      <c r="N224" s="2"/>
      <c r="O224" s="56"/>
      <c r="P224" s="1"/>
    </row>
    <row r="225" spans="1:16" ht="12.75" customHeight="1">
      <c r="A225" s="2"/>
      <c r="B225" s="2"/>
      <c r="C225" s="2"/>
      <c r="F225" s="2"/>
      <c r="G225" s="49"/>
      <c r="H225" s="2"/>
      <c r="I225" s="2"/>
      <c r="J225" s="49"/>
      <c r="K225" s="2"/>
      <c r="L225" s="2"/>
      <c r="M225" s="49"/>
      <c r="N225" s="2"/>
      <c r="O225" s="56"/>
      <c r="P225" s="1"/>
    </row>
    <row r="226" spans="1:16" ht="12.75" customHeight="1">
      <c r="A226" s="2"/>
      <c r="B226" s="2"/>
      <c r="C226" s="2"/>
      <c r="F226" s="2"/>
      <c r="G226" s="49"/>
      <c r="H226" s="2"/>
      <c r="I226" s="2"/>
      <c r="J226" s="49"/>
      <c r="K226" s="2"/>
      <c r="L226" s="2"/>
      <c r="M226" s="49"/>
      <c r="N226" s="2"/>
      <c r="O226" s="56"/>
      <c r="P226" s="1"/>
    </row>
    <row r="227" spans="1:16" ht="12.75" customHeight="1">
      <c r="A227" s="2"/>
      <c r="B227" s="2"/>
      <c r="C227" s="2"/>
      <c r="F227" s="2"/>
      <c r="G227" s="49"/>
      <c r="H227" s="2"/>
      <c r="I227" s="2"/>
      <c r="J227" s="49"/>
      <c r="K227" s="2"/>
      <c r="L227" s="2"/>
      <c r="M227" s="49"/>
      <c r="N227" s="2"/>
      <c r="O227" s="56"/>
      <c r="P227" s="1"/>
    </row>
    <row r="228" spans="1:16" ht="12.75" customHeight="1">
      <c r="A228" s="2"/>
      <c r="B228" s="2"/>
      <c r="C228" s="2"/>
      <c r="F228" s="2"/>
      <c r="G228" s="49"/>
      <c r="H228" s="2"/>
      <c r="I228" s="2"/>
      <c r="J228" s="49"/>
      <c r="K228" s="2"/>
      <c r="L228" s="2"/>
      <c r="M228" s="49"/>
      <c r="N228" s="2"/>
      <c r="O228" s="56"/>
      <c r="P228" s="1"/>
    </row>
    <row r="229" spans="1:16" ht="12.75" customHeight="1">
      <c r="A229" s="2"/>
      <c r="B229" s="2"/>
      <c r="C229" s="2"/>
      <c r="F229" s="2"/>
      <c r="G229" s="49"/>
      <c r="H229" s="2"/>
      <c r="I229" s="2"/>
      <c r="J229" s="49"/>
      <c r="K229" s="2"/>
      <c r="L229" s="2"/>
      <c r="M229" s="49"/>
      <c r="N229" s="2"/>
      <c r="O229" s="56"/>
      <c r="P229" s="1"/>
    </row>
    <row r="230" spans="1:16" ht="12.75" customHeight="1">
      <c r="A230" s="2"/>
      <c r="B230" s="2"/>
      <c r="C230" s="2"/>
      <c r="F230" s="2"/>
      <c r="G230" s="49"/>
      <c r="H230" s="2"/>
      <c r="I230" s="2"/>
      <c r="J230" s="49"/>
      <c r="K230" s="2"/>
      <c r="L230" s="2"/>
      <c r="M230" s="49"/>
      <c r="N230" s="2"/>
      <c r="O230" s="56"/>
      <c r="P230" s="1"/>
    </row>
    <row r="231" spans="1:16" ht="12.75" customHeight="1">
      <c r="A231" s="2"/>
      <c r="B231" s="2"/>
      <c r="C231" s="2"/>
      <c r="F231" s="2"/>
      <c r="G231" s="49"/>
      <c r="H231" s="2"/>
      <c r="I231" s="2"/>
      <c r="J231" s="49"/>
      <c r="K231" s="2"/>
      <c r="L231" s="2"/>
      <c r="M231" s="49"/>
      <c r="N231" s="2"/>
      <c r="O231" s="56"/>
      <c r="P231" s="1"/>
    </row>
    <row r="232" spans="1:16" ht="12.75" customHeight="1">
      <c r="A232" s="2"/>
      <c r="B232" s="2"/>
      <c r="C232" s="2"/>
      <c r="F232" s="2"/>
      <c r="G232" s="49"/>
      <c r="H232" s="2"/>
      <c r="I232" s="2"/>
      <c r="J232" s="49"/>
      <c r="K232" s="2"/>
      <c r="L232" s="2"/>
      <c r="M232" s="49"/>
      <c r="N232" s="2"/>
      <c r="O232" s="56"/>
      <c r="P232" s="1"/>
    </row>
    <row r="233" spans="1:16" ht="12.75" customHeight="1">
      <c r="A233" s="2"/>
      <c r="B233" s="2"/>
      <c r="C233" s="2"/>
      <c r="F233" s="2"/>
      <c r="G233" s="49"/>
      <c r="H233" s="2"/>
      <c r="I233" s="2"/>
      <c r="J233" s="49"/>
      <c r="K233" s="2"/>
      <c r="L233" s="2"/>
      <c r="M233" s="49"/>
      <c r="N233" s="2"/>
      <c r="O233" s="56"/>
      <c r="P233" s="1"/>
    </row>
    <row r="234" spans="1:16" ht="12.75" customHeight="1">
      <c r="A234" s="2"/>
      <c r="B234" s="2"/>
      <c r="C234" s="2"/>
      <c r="F234" s="2"/>
      <c r="G234" s="49"/>
      <c r="H234" s="2"/>
      <c r="I234" s="2"/>
      <c r="J234" s="49"/>
      <c r="K234" s="2"/>
      <c r="L234" s="2"/>
      <c r="M234" s="49"/>
      <c r="N234" s="2"/>
      <c r="O234" s="56"/>
      <c r="P234" s="1"/>
    </row>
    <row r="235" spans="1:16" ht="12.75" customHeight="1">
      <c r="A235" s="2"/>
      <c r="B235" s="2"/>
      <c r="C235" s="2"/>
      <c r="F235" s="2"/>
      <c r="G235" s="49"/>
      <c r="H235" s="2"/>
      <c r="I235" s="2"/>
      <c r="J235" s="49"/>
      <c r="K235" s="2"/>
      <c r="L235" s="2"/>
      <c r="M235" s="49"/>
      <c r="N235" s="2"/>
      <c r="O235" s="56"/>
      <c r="P235" s="1"/>
    </row>
    <row r="236" spans="1:16" ht="12.75" customHeight="1">
      <c r="A236" s="2"/>
      <c r="B236" s="2"/>
      <c r="C236" s="2"/>
      <c r="F236" s="2"/>
      <c r="G236" s="49"/>
      <c r="H236" s="2"/>
      <c r="I236" s="2"/>
      <c r="J236" s="49"/>
      <c r="K236" s="2"/>
      <c r="L236" s="2"/>
      <c r="M236" s="49"/>
      <c r="N236" s="2"/>
      <c r="O236" s="56"/>
      <c r="P236" s="1"/>
    </row>
    <row r="237" spans="1:16" ht="12.75" customHeight="1">
      <c r="A237" s="2"/>
      <c r="B237" s="2"/>
      <c r="C237" s="2"/>
      <c r="F237" s="2"/>
      <c r="G237" s="49"/>
      <c r="H237" s="2"/>
      <c r="I237" s="2"/>
      <c r="J237" s="49"/>
      <c r="K237" s="2"/>
      <c r="L237" s="2"/>
      <c r="M237" s="49"/>
      <c r="N237" s="2"/>
      <c r="O237" s="56"/>
      <c r="P237" s="1"/>
    </row>
    <row r="238" spans="1:16" ht="12.75" customHeight="1">
      <c r="A238" s="2"/>
      <c r="B238" s="2"/>
      <c r="C238" s="2"/>
      <c r="F238" s="2"/>
      <c r="G238" s="49"/>
      <c r="H238" s="2"/>
      <c r="I238" s="2"/>
      <c r="J238" s="49"/>
      <c r="K238" s="2"/>
      <c r="L238" s="2"/>
      <c r="M238" s="49"/>
      <c r="N238" s="2"/>
      <c r="O238" s="56"/>
      <c r="P238" s="1"/>
    </row>
    <row r="239" spans="1:16" ht="12.75" customHeight="1">
      <c r="A239" s="2"/>
      <c r="B239" s="2"/>
      <c r="C239" s="2"/>
      <c r="F239" s="2"/>
      <c r="G239" s="49"/>
      <c r="H239" s="2"/>
      <c r="I239" s="2"/>
      <c r="J239" s="49"/>
      <c r="K239" s="2"/>
      <c r="L239" s="2"/>
      <c r="M239" s="49"/>
      <c r="N239" s="2"/>
      <c r="O239" s="56"/>
      <c r="P239" s="1"/>
    </row>
    <row r="240" spans="1:16" ht="12.75" customHeight="1">
      <c r="A240" s="2"/>
      <c r="B240" s="2"/>
      <c r="C240" s="2"/>
      <c r="F240" s="2"/>
      <c r="G240" s="49"/>
      <c r="H240" s="2"/>
      <c r="I240" s="2"/>
      <c r="J240" s="49"/>
      <c r="K240" s="2"/>
      <c r="L240" s="2"/>
      <c r="M240" s="49"/>
      <c r="N240" s="2"/>
      <c r="O240" s="56"/>
      <c r="P240" s="1"/>
    </row>
    <row r="241" spans="1:16" ht="12.75" customHeight="1">
      <c r="A241" s="2"/>
      <c r="B241" s="2"/>
      <c r="C241" s="2"/>
      <c r="F241" s="2"/>
      <c r="G241" s="49"/>
      <c r="H241" s="2"/>
      <c r="I241" s="2"/>
      <c r="J241" s="49"/>
      <c r="K241" s="2"/>
      <c r="L241" s="2"/>
      <c r="M241" s="49"/>
      <c r="N241" s="2"/>
      <c r="O241" s="56"/>
      <c r="P241" s="1"/>
    </row>
    <row r="242" spans="1:16" ht="12.75" customHeight="1">
      <c r="A242" s="2"/>
      <c r="B242" s="2"/>
      <c r="C242" s="2"/>
      <c r="F242" s="2"/>
      <c r="G242" s="49"/>
      <c r="H242" s="2"/>
      <c r="I242" s="2"/>
      <c r="J242" s="49"/>
      <c r="K242" s="2"/>
      <c r="L242" s="2"/>
      <c r="M242" s="49"/>
      <c r="N242" s="2"/>
      <c r="O242" s="56"/>
      <c r="P242" s="1"/>
    </row>
    <row r="243" spans="1:16" ht="12.75" customHeight="1">
      <c r="A243" s="2"/>
      <c r="B243" s="2"/>
      <c r="C243" s="2"/>
      <c r="F243" s="2"/>
      <c r="G243" s="49"/>
      <c r="H243" s="2"/>
      <c r="I243" s="2"/>
      <c r="J243" s="49"/>
      <c r="K243" s="2"/>
      <c r="L243" s="2"/>
      <c r="M243" s="49"/>
      <c r="N243" s="2"/>
      <c r="O243" s="56"/>
      <c r="P243" s="1"/>
    </row>
    <row r="244" spans="1:16" ht="12.75" customHeight="1">
      <c r="A244" s="2"/>
      <c r="B244" s="2"/>
      <c r="C244" s="2"/>
      <c r="F244" s="2"/>
      <c r="G244" s="49"/>
      <c r="H244" s="2"/>
      <c r="I244" s="2"/>
      <c r="J244" s="49"/>
      <c r="K244" s="2"/>
      <c r="L244" s="2"/>
      <c r="M244" s="49"/>
      <c r="N244" s="2"/>
      <c r="O244" s="56"/>
      <c r="P244" s="1"/>
    </row>
    <row r="245" spans="1:16" ht="12.75" customHeight="1">
      <c r="A245" s="2"/>
      <c r="B245" s="2"/>
      <c r="C245" s="2"/>
      <c r="F245" s="2"/>
      <c r="G245" s="49"/>
      <c r="H245" s="2"/>
      <c r="I245" s="2"/>
      <c r="J245" s="49"/>
      <c r="K245" s="2"/>
      <c r="L245" s="2"/>
      <c r="M245" s="49"/>
      <c r="N245" s="2"/>
      <c r="O245" s="56"/>
      <c r="P245" s="1"/>
    </row>
    <row r="246" spans="1:16" ht="12.75" customHeight="1">
      <c r="A246" s="2"/>
      <c r="B246" s="2"/>
      <c r="C246" s="2"/>
      <c r="F246" s="2"/>
      <c r="G246" s="49"/>
      <c r="H246" s="2"/>
      <c r="I246" s="2"/>
      <c r="J246" s="49"/>
      <c r="K246" s="2"/>
      <c r="L246" s="2"/>
      <c r="M246" s="49"/>
      <c r="N246" s="2"/>
      <c r="O246" s="56"/>
      <c r="P246" s="1"/>
    </row>
    <row r="247" spans="1:16" ht="12.75" customHeight="1">
      <c r="A247" s="2"/>
      <c r="B247" s="2"/>
      <c r="C247" s="2"/>
      <c r="F247" s="2"/>
      <c r="G247" s="49"/>
      <c r="H247" s="2"/>
      <c r="I247" s="2"/>
      <c r="J247" s="49"/>
      <c r="K247" s="2"/>
      <c r="L247" s="2"/>
      <c r="M247" s="49"/>
      <c r="N247" s="2"/>
      <c r="O247" s="56"/>
      <c r="P247" s="1"/>
    </row>
    <row r="248" spans="1:16" ht="12.75" customHeight="1">
      <c r="A248" s="2"/>
      <c r="B248" s="2"/>
      <c r="C248" s="2"/>
      <c r="F248" s="2"/>
      <c r="G248" s="49"/>
      <c r="H248" s="2"/>
      <c r="I248" s="2"/>
      <c r="J248" s="49"/>
      <c r="K248" s="2"/>
      <c r="L248" s="2"/>
      <c r="M248" s="49"/>
      <c r="N248" s="2"/>
      <c r="O248" s="56"/>
      <c r="P248" s="1"/>
    </row>
    <row r="249" spans="1:16" ht="12.75" customHeight="1">
      <c r="A249" s="2"/>
      <c r="B249" s="2"/>
      <c r="C249" s="2"/>
      <c r="F249" s="2"/>
      <c r="G249" s="49"/>
      <c r="H249" s="2"/>
      <c r="I249" s="2"/>
      <c r="J249" s="49"/>
      <c r="K249" s="2"/>
      <c r="L249" s="2"/>
      <c r="M249" s="49"/>
      <c r="N249" s="2"/>
      <c r="O249" s="56"/>
      <c r="P249" s="1"/>
    </row>
    <row r="250" spans="1:16" ht="12.75" customHeight="1">
      <c r="A250" s="2"/>
      <c r="B250" s="2"/>
      <c r="C250" s="2"/>
      <c r="F250" s="2"/>
      <c r="G250" s="49"/>
      <c r="H250" s="2"/>
      <c r="I250" s="2"/>
      <c r="J250" s="49"/>
      <c r="K250" s="2"/>
      <c r="L250" s="2"/>
      <c r="M250" s="49"/>
      <c r="N250" s="2"/>
      <c r="O250" s="56"/>
      <c r="P250" s="1"/>
    </row>
    <row r="251" spans="1:16" ht="12.75" customHeight="1">
      <c r="A251" s="2"/>
      <c r="B251" s="2"/>
      <c r="C251" s="2"/>
      <c r="F251" s="2"/>
      <c r="G251" s="49"/>
      <c r="H251" s="2"/>
      <c r="I251" s="2"/>
      <c r="J251" s="49"/>
      <c r="K251" s="2"/>
      <c r="L251" s="2"/>
      <c r="M251" s="49"/>
      <c r="N251" s="2"/>
      <c r="O251" s="56"/>
      <c r="P251" s="1"/>
    </row>
    <row r="252" spans="1:16" ht="12.75" customHeight="1">
      <c r="A252" s="2"/>
      <c r="B252" s="2"/>
      <c r="C252" s="2"/>
      <c r="F252" s="2"/>
      <c r="G252" s="49"/>
      <c r="H252" s="2"/>
      <c r="I252" s="2"/>
      <c r="J252" s="49"/>
      <c r="K252" s="2"/>
      <c r="L252" s="2"/>
      <c r="M252" s="49"/>
      <c r="N252" s="2"/>
      <c r="O252" s="56"/>
      <c r="P252" s="1"/>
    </row>
    <row r="253" spans="1:16" ht="12.75" customHeight="1">
      <c r="A253" s="2"/>
      <c r="B253" s="2"/>
      <c r="C253" s="2"/>
      <c r="F253" s="2"/>
      <c r="G253" s="49"/>
      <c r="H253" s="2"/>
      <c r="I253" s="2"/>
      <c r="J253" s="49"/>
      <c r="K253" s="2"/>
      <c r="L253" s="2"/>
      <c r="M253" s="49"/>
      <c r="N253" s="2"/>
      <c r="O253" s="56"/>
      <c r="P253" s="1"/>
    </row>
    <row r="254" spans="1:16" ht="12.75" customHeight="1">
      <c r="A254" s="2"/>
      <c r="B254" s="2"/>
      <c r="C254" s="2"/>
      <c r="F254" s="2"/>
      <c r="G254" s="49"/>
      <c r="H254" s="2"/>
      <c r="I254" s="2"/>
      <c r="J254" s="49"/>
      <c r="K254" s="2"/>
      <c r="L254" s="2"/>
      <c r="M254" s="49"/>
      <c r="N254" s="2"/>
      <c r="O254" s="56"/>
      <c r="P254" s="1"/>
    </row>
    <row r="255" spans="1:16" ht="12.75" customHeight="1">
      <c r="A255" s="2"/>
      <c r="B255" s="2"/>
      <c r="C255" s="2"/>
      <c r="F255" s="2"/>
      <c r="G255" s="49"/>
      <c r="H255" s="2"/>
      <c r="I255" s="2"/>
      <c r="J255" s="49"/>
      <c r="K255" s="2"/>
      <c r="L255" s="2"/>
      <c r="M255" s="49"/>
      <c r="N255" s="2"/>
      <c r="O255" s="56"/>
      <c r="P255" s="1"/>
    </row>
    <row r="256" spans="1:16" ht="12.75" customHeight="1">
      <c r="A256" s="2"/>
      <c r="B256" s="2"/>
      <c r="C256" s="2"/>
      <c r="F256" s="2"/>
      <c r="G256" s="49"/>
      <c r="H256" s="2"/>
      <c r="I256" s="2"/>
      <c r="J256" s="49"/>
      <c r="K256" s="2"/>
      <c r="L256" s="2"/>
      <c r="M256" s="49"/>
      <c r="N256" s="2"/>
      <c r="O256" s="56"/>
      <c r="P256" s="1"/>
    </row>
    <row r="257" spans="1:16" ht="12.75" customHeight="1">
      <c r="A257" s="2"/>
      <c r="B257" s="2"/>
      <c r="C257" s="2"/>
      <c r="F257" s="2"/>
      <c r="G257" s="49"/>
      <c r="H257" s="2"/>
      <c r="I257" s="2"/>
      <c r="J257" s="49"/>
      <c r="K257" s="2"/>
      <c r="L257" s="2"/>
      <c r="M257" s="49"/>
      <c r="N257" s="2"/>
      <c r="O257" s="56"/>
      <c r="P257" s="1"/>
    </row>
    <row r="258" spans="1:16" ht="12.75" customHeight="1">
      <c r="A258" s="2"/>
      <c r="B258" s="2"/>
      <c r="C258" s="2"/>
      <c r="F258" s="2"/>
      <c r="G258" s="49"/>
      <c r="H258" s="2"/>
      <c r="I258" s="2"/>
      <c r="J258" s="49"/>
      <c r="K258" s="2"/>
      <c r="L258" s="2"/>
      <c r="M258" s="49"/>
      <c r="N258" s="2"/>
      <c r="O258" s="56"/>
      <c r="P258" s="1"/>
    </row>
    <row r="259" spans="1:16" ht="12.75" customHeight="1">
      <c r="A259" s="2"/>
      <c r="B259" s="2"/>
      <c r="C259" s="2"/>
      <c r="F259" s="2"/>
      <c r="G259" s="49"/>
      <c r="H259" s="2"/>
      <c r="I259" s="2"/>
      <c r="J259" s="49"/>
      <c r="K259" s="2"/>
      <c r="L259" s="2"/>
      <c r="M259" s="49"/>
      <c r="N259" s="2"/>
      <c r="O259" s="56"/>
      <c r="P259" s="1"/>
    </row>
    <row r="260" spans="1:16" ht="12.75" customHeight="1">
      <c r="A260" s="2"/>
      <c r="B260" s="2"/>
      <c r="C260" s="2"/>
      <c r="F260" s="2"/>
      <c r="G260" s="49"/>
      <c r="H260" s="2"/>
      <c r="I260" s="2"/>
      <c r="J260" s="49"/>
      <c r="K260" s="2"/>
      <c r="L260" s="2"/>
      <c r="M260" s="49"/>
      <c r="N260" s="2"/>
      <c r="O260" s="56"/>
      <c r="P260" s="1"/>
    </row>
    <row r="261" spans="1:16" ht="12.75" customHeight="1">
      <c r="A261" s="2"/>
      <c r="B261" s="2"/>
      <c r="C261" s="2"/>
      <c r="F261" s="2"/>
      <c r="G261" s="49"/>
      <c r="H261" s="2"/>
      <c r="I261" s="2"/>
      <c r="J261" s="49"/>
      <c r="K261" s="2"/>
      <c r="L261" s="2"/>
      <c r="M261" s="49"/>
      <c r="N261" s="2"/>
      <c r="O261" s="56"/>
      <c r="P261" s="1"/>
    </row>
    <row r="262" spans="1:16" ht="12.75" customHeight="1">
      <c r="A262" s="2"/>
      <c r="B262" s="2"/>
      <c r="C262" s="2"/>
      <c r="F262" s="2"/>
      <c r="G262" s="49"/>
      <c r="H262" s="2"/>
      <c r="I262" s="2"/>
      <c r="J262" s="49"/>
      <c r="K262" s="2"/>
      <c r="L262" s="2"/>
      <c r="M262" s="49"/>
      <c r="N262" s="2"/>
      <c r="O262" s="56"/>
      <c r="P262" s="1"/>
    </row>
    <row r="263" spans="1:16" ht="12.75" customHeight="1">
      <c r="A263" s="2"/>
      <c r="B263" s="2"/>
      <c r="C263" s="2"/>
      <c r="F263" s="2"/>
      <c r="G263" s="49"/>
      <c r="H263" s="2"/>
      <c r="I263" s="2"/>
      <c r="J263" s="49"/>
      <c r="K263" s="2"/>
      <c r="L263" s="2"/>
      <c r="M263" s="49"/>
      <c r="N263" s="2"/>
      <c r="O263" s="56"/>
      <c r="P263" s="1"/>
    </row>
    <row r="264" spans="1:16" ht="12.75" customHeight="1">
      <c r="A264" s="2"/>
      <c r="B264" s="2"/>
      <c r="C264" s="2"/>
      <c r="F264" s="2"/>
      <c r="G264" s="49"/>
      <c r="H264" s="2"/>
      <c r="I264" s="2"/>
      <c r="J264" s="49"/>
      <c r="K264" s="2"/>
      <c r="L264" s="2"/>
      <c r="M264" s="49"/>
      <c r="N264" s="2"/>
      <c r="O264" s="56"/>
      <c r="P264" s="1"/>
    </row>
    <row r="265" spans="1:16" ht="12.75" customHeight="1">
      <c r="A265" s="2"/>
      <c r="B265" s="2"/>
      <c r="C265" s="2"/>
      <c r="F265" s="2"/>
      <c r="G265" s="49"/>
      <c r="H265" s="2"/>
      <c r="I265" s="2"/>
      <c r="J265" s="49"/>
      <c r="K265" s="2"/>
      <c r="L265" s="2"/>
      <c r="M265" s="49"/>
      <c r="N265" s="2"/>
      <c r="O265" s="56"/>
      <c r="P265" s="1"/>
    </row>
    <row r="266" spans="1:16" ht="12.75" customHeight="1">
      <c r="A266" s="2"/>
      <c r="B266" s="2"/>
      <c r="C266" s="2"/>
      <c r="F266" s="2"/>
      <c r="G266" s="49"/>
      <c r="H266" s="2"/>
      <c r="I266" s="2"/>
      <c r="J266" s="49"/>
      <c r="K266" s="2"/>
      <c r="L266" s="2"/>
      <c r="M266" s="49"/>
      <c r="N266" s="2"/>
      <c r="O266" s="56"/>
      <c r="P266" s="1"/>
    </row>
    <row r="267" spans="1:16" ht="12.75" customHeight="1">
      <c r="A267" s="2"/>
      <c r="B267" s="2"/>
      <c r="C267" s="2"/>
      <c r="F267" s="2"/>
      <c r="G267" s="49"/>
      <c r="H267" s="2"/>
      <c r="I267" s="2"/>
      <c r="J267" s="49"/>
      <c r="K267" s="2"/>
      <c r="L267" s="2"/>
      <c r="M267" s="49"/>
      <c r="N267" s="2"/>
      <c r="O267" s="56"/>
      <c r="P267" s="1"/>
    </row>
    <row r="268" spans="1:16" ht="12.75" customHeight="1">
      <c r="A268" s="2"/>
      <c r="B268" s="2"/>
      <c r="C268" s="2"/>
      <c r="F268" s="2"/>
      <c r="G268" s="49"/>
      <c r="H268" s="2"/>
      <c r="I268" s="2"/>
      <c r="J268" s="49"/>
      <c r="K268" s="2"/>
      <c r="L268" s="2"/>
      <c r="M268" s="49"/>
      <c r="N268" s="2"/>
      <c r="O268" s="56"/>
      <c r="P268" s="1"/>
    </row>
    <row r="269" spans="1:16" ht="12.75" customHeight="1">
      <c r="A269" s="2"/>
      <c r="B269" s="2"/>
      <c r="C269" s="2"/>
      <c r="F269" s="2"/>
      <c r="G269" s="49"/>
      <c r="H269" s="2"/>
      <c r="I269" s="2"/>
      <c r="J269" s="49"/>
      <c r="K269" s="2"/>
      <c r="L269" s="2"/>
      <c r="M269" s="49"/>
      <c r="N269" s="2"/>
      <c r="O269" s="56"/>
      <c r="P269" s="1"/>
    </row>
    <row r="270" spans="1:16" ht="12.75" customHeight="1">
      <c r="A270" s="2"/>
      <c r="B270" s="2"/>
      <c r="C270" s="2"/>
      <c r="F270" s="2"/>
      <c r="G270" s="49"/>
      <c r="H270" s="2"/>
      <c r="I270" s="2"/>
      <c r="J270" s="49"/>
      <c r="K270" s="2"/>
      <c r="L270" s="2"/>
      <c r="M270" s="49"/>
      <c r="N270" s="2"/>
      <c r="O270" s="56"/>
      <c r="P270" s="1"/>
    </row>
    <row r="271" spans="1:16" ht="12.75" customHeight="1">
      <c r="A271" s="2"/>
      <c r="B271" s="2"/>
      <c r="C271" s="2"/>
      <c r="F271" s="2"/>
      <c r="G271" s="49"/>
      <c r="H271" s="2"/>
      <c r="I271" s="2"/>
      <c r="J271" s="49"/>
      <c r="K271" s="2"/>
      <c r="L271" s="2"/>
      <c r="M271" s="49"/>
      <c r="N271" s="2"/>
      <c r="O271" s="56"/>
      <c r="P271" s="1"/>
    </row>
    <row r="272" spans="1:16" ht="12.75" customHeight="1">
      <c r="A272" s="2"/>
      <c r="B272" s="2"/>
      <c r="C272" s="2"/>
      <c r="F272" s="2"/>
      <c r="G272" s="49"/>
      <c r="H272" s="2"/>
      <c r="I272" s="2"/>
      <c r="J272" s="49"/>
      <c r="K272" s="2"/>
      <c r="L272" s="2"/>
      <c r="M272" s="49"/>
      <c r="N272" s="2"/>
      <c r="O272" s="56"/>
      <c r="P272" s="1"/>
    </row>
    <row r="273" spans="1:16" ht="12.75" customHeight="1">
      <c r="A273" s="2"/>
      <c r="B273" s="2"/>
      <c r="C273" s="2"/>
      <c r="F273" s="2"/>
      <c r="G273" s="49"/>
      <c r="H273" s="2"/>
      <c r="I273" s="2"/>
      <c r="J273" s="49"/>
      <c r="K273" s="2"/>
      <c r="L273" s="2"/>
      <c r="M273" s="49"/>
      <c r="N273" s="2"/>
      <c r="O273" s="56"/>
      <c r="P273" s="1"/>
    </row>
    <row r="274" spans="1:16" ht="12.75" customHeight="1">
      <c r="A274" s="2"/>
      <c r="B274" s="2"/>
      <c r="C274" s="2"/>
      <c r="F274" s="2"/>
      <c r="G274" s="49"/>
      <c r="H274" s="2"/>
      <c r="I274" s="2"/>
      <c r="J274" s="49"/>
      <c r="K274" s="2"/>
      <c r="L274" s="2"/>
      <c r="M274" s="49"/>
      <c r="N274" s="2"/>
      <c r="O274" s="56"/>
      <c r="P274" s="1"/>
    </row>
    <row r="275" spans="1:16" ht="12.75" customHeight="1">
      <c r="A275" s="2"/>
      <c r="B275" s="2"/>
      <c r="C275" s="2"/>
      <c r="F275" s="2"/>
      <c r="G275" s="49"/>
      <c r="H275" s="2"/>
      <c r="I275" s="2"/>
      <c r="J275" s="49"/>
      <c r="K275" s="2"/>
      <c r="L275" s="2"/>
      <c r="M275" s="49"/>
      <c r="N275" s="2"/>
      <c r="O275" s="56"/>
      <c r="P275" s="1"/>
    </row>
    <row r="276" spans="1:16" ht="12.75" customHeight="1">
      <c r="A276" s="2"/>
      <c r="B276" s="2"/>
      <c r="C276" s="2"/>
      <c r="F276" s="2"/>
      <c r="G276" s="49"/>
      <c r="H276" s="2"/>
      <c r="I276" s="2"/>
      <c r="J276" s="49"/>
      <c r="K276" s="2"/>
      <c r="L276" s="2"/>
      <c r="M276" s="49"/>
      <c r="N276" s="2"/>
      <c r="O276" s="56"/>
      <c r="P276" s="1"/>
    </row>
    <row r="277" spans="1:16" ht="12.75" customHeight="1">
      <c r="A277" s="2"/>
      <c r="B277" s="2"/>
      <c r="C277" s="2"/>
      <c r="F277" s="2"/>
      <c r="G277" s="49"/>
      <c r="H277" s="2"/>
      <c r="I277" s="2"/>
      <c r="J277" s="49"/>
      <c r="K277" s="2"/>
      <c r="L277" s="2"/>
      <c r="M277" s="49"/>
      <c r="N277" s="2"/>
      <c r="O277" s="56"/>
      <c r="P277" s="1"/>
    </row>
    <row r="278" spans="1:16" ht="12.75" customHeight="1">
      <c r="A278" s="2"/>
      <c r="B278" s="2"/>
      <c r="C278" s="2"/>
      <c r="F278" s="2"/>
      <c r="G278" s="49"/>
      <c r="H278" s="2"/>
      <c r="I278" s="2"/>
      <c r="J278" s="49"/>
      <c r="K278" s="2"/>
      <c r="L278" s="2"/>
      <c r="M278" s="49"/>
      <c r="N278" s="2"/>
      <c r="O278" s="56"/>
      <c r="P278" s="1"/>
    </row>
    <row r="279" spans="1:16" ht="12.75" customHeight="1">
      <c r="A279" s="2"/>
      <c r="B279" s="2"/>
      <c r="C279" s="2"/>
      <c r="F279" s="2"/>
      <c r="G279" s="49"/>
      <c r="H279" s="2"/>
      <c r="I279" s="2"/>
      <c r="J279" s="49"/>
      <c r="K279" s="2"/>
      <c r="L279" s="2"/>
      <c r="M279" s="49"/>
      <c r="N279" s="2"/>
      <c r="O279" s="56"/>
      <c r="P279" s="1"/>
    </row>
    <row r="280" spans="1:16" ht="12.75" customHeight="1">
      <c r="A280" s="2"/>
      <c r="B280" s="2"/>
      <c r="C280" s="2"/>
      <c r="F280" s="2"/>
      <c r="G280" s="49"/>
      <c r="H280" s="2"/>
      <c r="I280" s="2"/>
      <c r="J280" s="49"/>
      <c r="K280" s="2"/>
      <c r="L280" s="2"/>
      <c r="M280" s="49"/>
      <c r="N280" s="2"/>
      <c r="O280" s="56"/>
      <c r="P280" s="1"/>
    </row>
    <row r="281" spans="1:16" ht="12.75" customHeight="1">
      <c r="A281" s="2"/>
      <c r="B281" s="2"/>
      <c r="C281" s="2"/>
      <c r="F281" s="2"/>
      <c r="G281" s="49"/>
      <c r="H281" s="2"/>
      <c r="I281" s="2"/>
      <c r="J281" s="49"/>
      <c r="K281" s="2"/>
      <c r="L281" s="2"/>
      <c r="M281" s="49"/>
      <c r="N281" s="2"/>
      <c r="O281" s="56"/>
      <c r="P281" s="1"/>
    </row>
    <row r="282" spans="1:16" ht="12.75" customHeight="1">
      <c r="A282" s="2"/>
      <c r="B282" s="2"/>
      <c r="C282" s="2"/>
      <c r="F282" s="2"/>
      <c r="G282" s="49"/>
      <c r="H282" s="2"/>
      <c r="I282" s="2"/>
      <c r="J282" s="49"/>
      <c r="K282" s="2"/>
      <c r="L282" s="2"/>
      <c r="M282" s="49"/>
      <c r="N282" s="2"/>
      <c r="O282" s="56"/>
      <c r="P282" s="1"/>
    </row>
    <row r="283" spans="1:16" ht="12.75" customHeight="1">
      <c r="A283" s="2"/>
      <c r="B283" s="2"/>
      <c r="C283" s="2"/>
      <c r="F283" s="2"/>
      <c r="G283" s="49"/>
      <c r="H283" s="2"/>
      <c r="I283" s="2"/>
      <c r="J283" s="49"/>
      <c r="K283" s="2"/>
      <c r="L283" s="2"/>
      <c r="M283" s="49"/>
      <c r="N283" s="2"/>
      <c r="O283" s="56"/>
      <c r="P283" s="1"/>
    </row>
    <row r="284" spans="1:16" ht="12.75" customHeight="1">
      <c r="A284" s="2"/>
      <c r="B284" s="2"/>
      <c r="C284" s="2"/>
      <c r="F284" s="2"/>
      <c r="G284" s="49"/>
      <c r="H284" s="2"/>
      <c r="I284" s="2"/>
      <c r="J284" s="49"/>
      <c r="K284" s="2"/>
      <c r="L284" s="2"/>
      <c r="M284" s="49"/>
      <c r="N284" s="2"/>
      <c r="O284" s="56"/>
      <c r="P284" s="1"/>
    </row>
    <row r="285" spans="1:16" ht="12.75" customHeight="1">
      <c r="A285" s="2"/>
      <c r="B285" s="2"/>
      <c r="C285" s="2"/>
      <c r="F285" s="2"/>
      <c r="G285" s="49"/>
      <c r="H285" s="2"/>
      <c r="I285" s="2"/>
      <c r="J285" s="49"/>
      <c r="K285" s="2"/>
      <c r="L285" s="2"/>
      <c r="M285" s="49"/>
      <c r="N285" s="2"/>
      <c r="O285" s="56"/>
      <c r="P285" s="1"/>
    </row>
    <row r="286" spans="1:16" ht="12.75" customHeight="1">
      <c r="A286" s="2"/>
      <c r="B286" s="2"/>
      <c r="C286" s="2"/>
      <c r="F286" s="2"/>
      <c r="G286" s="49"/>
      <c r="H286" s="2"/>
      <c r="I286" s="2"/>
      <c r="J286" s="49"/>
      <c r="K286" s="2"/>
      <c r="L286" s="2"/>
      <c r="M286" s="49"/>
      <c r="N286" s="2"/>
      <c r="O286" s="56"/>
      <c r="P286" s="1"/>
    </row>
    <row r="287" spans="1:16" ht="12.75" customHeight="1">
      <c r="A287" s="2"/>
      <c r="B287" s="2"/>
      <c r="C287" s="2"/>
      <c r="F287" s="2"/>
      <c r="G287" s="49"/>
      <c r="H287" s="2"/>
      <c r="I287" s="2"/>
      <c r="J287" s="49"/>
      <c r="K287" s="2"/>
      <c r="L287" s="2"/>
      <c r="M287" s="49"/>
      <c r="N287" s="2"/>
      <c r="O287" s="56"/>
      <c r="P287" s="1"/>
    </row>
    <row r="288" spans="1:16" ht="12.75" customHeight="1">
      <c r="A288" s="2"/>
      <c r="B288" s="2"/>
      <c r="C288" s="2"/>
      <c r="F288" s="2"/>
      <c r="G288" s="49"/>
      <c r="H288" s="2"/>
      <c r="I288" s="2"/>
      <c r="J288" s="49"/>
      <c r="K288" s="2"/>
      <c r="L288" s="2"/>
      <c r="M288" s="49"/>
      <c r="N288" s="2"/>
      <c r="O288" s="56"/>
      <c r="P288" s="1"/>
    </row>
    <row r="289" spans="1:16" ht="12.75" customHeight="1">
      <c r="A289" s="2"/>
      <c r="B289" s="2"/>
      <c r="C289" s="2"/>
      <c r="F289" s="2"/>
      <c r="G289" s="49"/>
      <c r="H289" s="2"/>
      <c r="I289" s="2"/>
      <c r="J289" s="49"/>
      <c r="K289" s="2"/>
      <c r="L289" s="2"/>
      <c r="M289" s="49"/>
      <c r="N289" s="2"/>
      <c r="O289" s="56"/>
      <c r="P289" s="1"/>
    </row>
    <row r="290" spans="1:16" ht="12.75" customHeight="1">
      <c r="A290" s="2"/>
      <c r="B290" s="2"/>
      <c r="C290" s="2"/>
      <c r="F290" s="2"/>
      <c r="G290" s="49"/>
      <c r="H290" s="2"/>
      <c r="I290" s="2"/>
      <c r="J290" s="49"/>
      <c r="K290" s="2"/>
      <c r="L290" s="2"/>
      <c r="M290" s="49"/>
      <c r="N290" s="2"/>
      <c r="O290" s="56"/>
      <c r="P290" s="1"/>
    </row>
    <row r="291" spans="1:16" ht="12.75" customHeight="1">
      <c r="A291" s="2"/>
      <c r="B291" s="2"/>
      <c r="C291" s="2"/>
      <c r="F291" s="2"/>
      <c r="G291" s="49"/>
      <c r="H291" s="2"/>
      <c r="I291" s="2"/>
      <c r="J291" s="49"/>
      <c r="K291" s="2"/>
      <c r="L291" s="2"/>
      <c r="M291" s="49"/>
      <c r="N291" s="2"/>
      <c r="O291" s="56"/>
      <c r="P291" s="1"/>
    </row>
    <row r="292" spans="1:16" ht="12.75" customHeight="1">
      <c r="A292" s="2"/>
      <c r="B292" s="2"/>
      <c r="C292" s="2"/>
      <c r="F292" s="2"/>
      <c r="G292" s="49"/>
      <c r="H292" s="2"/>
      <c r="I292" s="2"/>
      <c r="J292" s="49"/>
      <c r="K292" s="2"/>
      <c r="L292" s="2"/>
      <c r="M292" s="49"/>
      <c r="N292" s="2"/>
      <c r="O292" s="56"/>
      <c r="P292" s="1"/>
    </row>
    <row r="293" spans="1:16" ht="12.75" customHeight="1">
      <c r="A293" s="2"/>
      <c r="B293" s="2"/>
      <c r="C293" s="2"/>
      <c r="F293" s="2"/>
      <c r="G293" s="49"/>
      <c r="H293" s="2"/>
      <c r="I293" s="2"/>
      <c r="J293" s="49"/>
      <c r="K293" s="2"/>
      <c r="L293" s="2"/>
      <c r="M293" s="49"/>
      <c r="N293" s="2"/>
      <c r="O293" s="56"/>
      <c r="P293" s="1"/>
    </row>
    <row r="294" spans="1:16" ht="12.75" customHeight="1">
      <c r="A294" s="2"/>
      <c r="B294" s="2"/>
      <c r="C294" s="2"/>
      <c r="F294" s="2"/>
      <c r="G294" s="49"/>
      <c r="H294" s="2"/>
      <c r="I294" s="2"/>
      <c r="J294" s="49"/>
      <c r="K294" s="2"/>
      <c r="L294" s="2"/>
      <c r="M294" s="49"/>
      <c r="N294" s="2"/>
      <c r="O294" s="56"/>
      <c r="P294" s="1"/>
    </row>
    <row r="295" spans="1:16" ht="12.75" customHeight="1">
      <c r="A295" s="2"/>
      <c r="B295" s="2"/>
      <c r="C295" s="2"/>
      <c r="F295" s="2"/>
      <c r="G295" s="49"/>
      <c r="H295" s="2"/>
      <c r="I295" s="2"/>
      <c r="J295" s="49"/>
      <c r="K295" s="2"/>
      <c r="L295" s="2"/>
      <c r="M295" s="49"/>
      <c r="N295" s="2"/>
      <c r="O295" s="56"/>
      <c r="P295" s="1"/>
    </row>
    <row r="296" spans="1:16" ht="12.75" customHeight="1">
      <c r="A296" s="2"/>
      <c r="B296" s="2"/>
      <c r="C296" s="2"/>
      <c r="F296" s="2"/>
      <c r="G296" s="49"/>
      <c r="H296" s="2"/>
      <c r="I296" s="2"/>
      <c r="J296" s="49"/>
      <c r="K296" s="2"/>
      <c r="L296" s="2"/>
      <c r="M296" s="49"/>
      <c r="N296" s="2"/>
      <c r="O296" s="56"/>
      <c r="P296" s="1"/>
    </row>
    <row r="297" spans="1:16" ht="12.75" customHeight="1">
      <c r="A297" s="2"/>
      <c r="B297" s="2"/>
      <c r="C297" s="2"/>
      <c r="F297" s="2"/>
      <c r="G297" s="49"/>
      <c r="H297" s="2"/>
      <c r="I297" s="2"/>
      <c r="J297" s="49"/>
      <c r="K297" s="2"/>
      <c r="L297" s="2"/>
      <c r="M297" s="49"/>
      <c r="N297" s="2"/>
      <c r="O297" s="56"/>
      <c r="P297" s="1"/>
    </row>
    <row r="298" spans="1:16" ht="12.75" customHeight="1">
      <c r="A298" s="2"/>
      <c r="B298" s="2"/>
      <c r="C298" s="2"/>
      <c r="F298" s="2"/>
      <c r="G298" s="49"/>
      <c r="H298" s="2"/>
      <c r="I298" s="2"/>
      <c r="J298" s="49"/>
      <c r="K298" s="2"/>
      <c r="L298" s="2"/>
      <c r="M298" s="49"/>
      <c r="N298" s="2"/>
      <c r="O298" s="56"/>
      <c r="P298" s="1"/>
    </row>
    <row r="299" spans="1:16" ht="12.75" customHeight="1">
      <c r="A299" s="2"/>
      <c r="B299" s="2"/>
      <c r="C299" s="2"/>
      <c r="F299" s="2"/>
      <c r="G299" s="49"/>
      <c r="H299" s="2"/>
      <c r="I299" s="2"/>
      <c r="J299" s="49"/>
      <c r="K299" s="2"/>
      <c r="L299" s="2"/>
      <c r="M299" s="49"/>
      <c r="N299" s="2"/>
      <c r="O299" s="56"/>
      <c r="P299" s="1"/>
    </row>
    <row r="300" spans="1:16" ht="12.75" customHeight="1">
      <c r="A300" s="2"/>
      <c r="B300" s="2"/>
      <c r="C300" s="2"/>
      <c r="F300" s="2"/>
      <c r="G300" s="49"/>
      <c r="H300" s="2"/>
      <c r="I300" s="2"/>
      <c r="J300" s="49"/>
      <c r="K300" s="2"/>
      <c r="L300" s="2"/>
      <c r="M300" s="49"/>
      <c r="N300" s="2"/>
      <c r="O300" s="56"/>
      <c r="P300" s="1"/>
    </row>
    <row r="301" spans="1:16" ht="12.75" customHeight="1">
      <c r="A301" s="2"/>
      <c r="B301" s="2"/>
      <c r="C301" s="2"/>
      <c r="F301" s="2"/>
      <c r="G301" s="49"/>
      <c r="H301" s="2"/>
      <c r="I301" s="2"/>
      <c r="J301" s="49"/>
      <c r="K301" s="2"/>
      <c r="L301" s="2"/>
      <c r="M301" s="49"/>
      <c r="N301" s="2"/>
      <c r="O301" s="56"/>
      <c r="P301" s="1"/>
    </row>
    <row r="302" spans="1:16" ht="12.75" customHeight="1">
      <c r="A302" s="2"/>
      <c r="B302" s="2"/>
      <c r="C302" s="2"/>
      <c r="F302" s="2"/>
      <c r="G302" s="49"/>
      <c r="H302" s="2"/>
      <c r="I302" s="2"/>
      <c r="J302" s="49"/>
      <c r="K302" s="2"/>
      <c r="L302" s="2"/>
      <c r="M302" s="49"/>
      <c r="N302" s="2"/>
      <c r="O302" s="56"/>
      <c r="P302" s="1"/>
    </row>
    <row r="303" spans="1:16" ht="12.75" customHeight="1">
      <c r="A303" s="2"/>
      <c r="B303" s="2"/>
      <c r="C303" s="2"/>
      <c r="F303" s="2"/>
      <c r="G303" s="49"/>
      <c r="H303" s="2"/>
      <c r="I303" s="2"/>
      <c r="J303" s="49"/>
      <c r="K303" s="2"/>
      <c r="L303" s="2"/>
      <c r="M303" s="49"/>
      <c r="N303" s="2"/>
      <c r="O303" s="56"/>
      <c r="P303" s="1"/>
    </row>
    <row r="304" spans="1:16" ht="12.75" customHeight="1">
      <c r="A304" s="2"/>
      <c r="B304" s="2"/>
      <c r="C304" s="2"/>
      <c r="F304" s="2"/>
      <c r="G304" s="49"/>
      <c r="H304" s="2"/>
      <c r="I304" s="2"/>
      <c r="J304" s="49"/>
      <c r="K304" s="2"/>
      <c r="L304" s="2"/>
      <c r="M304" s="49"/>
      <c r="N304" s="2"/>
      <c r="O304" s="56"/>
      <c r="P304" s="1"/>
    </row>
    <row r="305" spans="1:16" ht="12.75" customHeight="1">
      <c r="A305" s="2"/>
      <c r="B305" s="2"/>
      <c r="C305" s="2"/>
      <c r="F305" s="2"/>
      <c r="G305" s="49"/>
      <c r="H305" s="2"/>
      <c r="I305" s="2"/>
      <c r="J305" s="49"/>
      <c r="K305" s="2"/>
      <c r="L305" s="2"/>
      <c r="M305" s="49"/>
      <c r="N305" s="2"/>
      <c r="O305" s="56"/>
      <c r="P305" s="1"/>
    </row>
    <row r="306" spans="1:16" ht="12.75" customHeight="1">
      <c r="A306" s="2"/>
      <c r="B306" s="2"/>
      <c r="C306" s="2"/>
      <c r="F306" s="2"/>
      <c r="G306" s="49"/>
      <c r="H306" s="2"/>
      <c r="I306" s="2"/>
      <c r="J306" s="49"/>
      <c r="K306" s="2"/>
      <c r="L306" s="2"/>
      <c r="M306" s="49"/>
      <c r="N306" s="2"/>
      <c r="O306" s="56"/>
      <c r="P306" s="1"/>
    </row>
    <row r="307" spans="1:16" ht="12.75" customHeight="1">
      <c r="A307" s="2"/>
      <c r="B307" s="2"/>
      <c r="C307" s="2"/>
      <c r="F307" s="2"/>
      <c r="G307" s="49"/>
      <c r="H307" s="2"/>
      <c r="I307" s="2"/>
      <c r="J307" s="49"/>
      <c r="K307" s="2"/>
      <c r="L307" s="2"/>
      <c r="M307" s="49"/>
      <c r="N307" s="2"/>
      <c r="O307" s="56"/>
      <c r="P307" s="1"/>
    </row>
    <row r="308" spans="1:16" ht="12.75" customHeight="1">
      <c r="A308" s="2"/>
      <c r="B308" s="2"/>
      <c r="C308" s="2"/>
      <c r="F308" s="2"/>
      <c r="G308" s="49"/>
      <c r="H308" s="2"/>
      <c r="I308" s="2"/>
      <c r="J308" s="49"/>
      <c r="K308" s="2"/>
      <c r="L308" s="2"/>
      <c r="M308" s="49"/>
      <c r="N308" s="2"/>
      <c r="O308" s="56"/>
      <c r="P308" s="1"/>
    </row>
    <row r="309" spans="1:16" ht="12.75" customHeight="1">
      <c r="A309" s="2"/>
      <c r="B309" s="2"/>
      <c r="C309" s="2"/>
      <c r="F309" s="2"/>
      <c r="G309" s="49"/>
      <c r="H309" s="2"/>
      <c r="I309" s="2"/>
      <c r="J309" s="49"/>
      <c r="K309" s="2"/>
      <c r="L309" s="2"/>
      <c r="M309" s="49"/>
      <c r="N309" s="2"/>
      <c r="O309" s="56"/>
      <c r="P309" s="1"/>
    </row>
    <row r="310" spans="1:16" ht="12.75" customHeight="1">
      <c r="A310" s="2"/>
      <c r="B310" s="2"/>
      <c r="C310" s="2"/>
      <c r="F310" s="2"/>
      <c r="G310" s="49"/>
      <c r="H310" s="2"/>
      <c r="I310" s="2"/>
      <c r="J310" s="49"/>
      <c r="K310" s="2"/>
      <c r="L310" s="2"/>
      <c r="M310" s="49"/>
      <c r="N310" s="2"/>
      <c r="O310" s="56"/>
      <c r="P310" s="1"/>
    </row>
    <row r="311" spans="1:16" ht="12.75" customHeight="1">
      <c r="A311" s="2"/>
      <c r="B311" s="2"/>
      <c r="C311" s="2"/>
      <c r="F311" s="2"/>
      <c r="G311" s="49"/>
      <c r="H311" s="2"/>
      <c r="I311" s="2"/>
      <c r="J311" s="49"/>
      <c r="K311" s="2"/>
      <c r="L311" s="2"/>
      <c r="M311" s="49"/>
      <c r="N311" s="2"/>
      <c r="O311" s="56"/>
      <c r="P311" s="1"/>
    </row>
    <row r="312" spans="1:16" ht="12.75" customHeight="1">
      <c r="A312" s="2"/>
      <c r="B312" s="2"/>
      <c r="C312" s="2"/>
      <c r="F312" s="2"/>
      <c r="G312" s="49"/>
      <c r="H312" s="2"/>
      <c r="I312" s="2"/>
      <c r="J312" s="49"/>
      <c r="K312" s="2"/>
      <c r="L312" s="2"/>
      <c r="M312" s="49"/>
      <c r="N312" s="2"/>
      <c r="O312" s="56"/>
      <c r="P312" s="1"/>
    </row>
    <row r="313" spans="1:16" ht="12.75" customHeight="1">
      <c r="A313" s="2"/>
      <c r="B313" s="2"/>
      <c r="C313" s="2"/>
      <c r="F313" s="2"/>
      <c r="G313" s="49"/>
      <c r="H313" s="2"/>
      <c r="I313" s="2"/>
      <c r="J313" s="49"/>
      <c r="K313" s="2"/>
      <c r="L313" s="2"/>
      <c r="M313" s="49"/>
      <c r="N313" s="2"/>
      <c r="O313" s="56"/>
      <c r="P313" s="1"/>
    </row>
    <row r="314" spans="1:16" ht="12.75" customHeight="1">
      <c r="A314" s="2"/>
      <c r="B314" s="2"/>
      <c r="C314" s="2"/>
      <c r="F314" s="2"/>
      <c r="G314" s="49"/>
      <c r="H314" s="2"/>
      <c r="I314" s="2"/>
      <c r="J314" s="49"/>
      <c r="K314" s="2"/>
      <c r="L314" s="2"/>
      <c r="M314" s="49"/>
      <c r="N314" s="2"/>
      <c r="O314" s="56"/>
      <c r="P314" s="1"/>
    </row>
    <row r="315" spans="1:16" ht="12.75" customHeight="1">
      <c r="A315" s="2"/>
      <c r="B315" s="2"/>
      <c r="C315" s="2"/>
      <c r="F315" s="2"/>
      <c r="G315" s="49"/>
      <c r="H315" s="2"/>
      <c r="I315" s="2"/>
      <c r="J315" s="49"/>
      <c r="K315" s="2"/>
      <c r="L315" s="2"/>
      <c r="M315" s="49"/>
      <c r="N315" s="2"/>
      <c r="O315" s="56"/>
      <c r="P315" s="1"/>
    </row>
    <row r="316" spans="1:16" ht="12.75" customHeight="1">
      <c r="A316" s="2"/>
      <c r="B316" s="2"/>
      <c r="C316" s="2"/>
      <c r="F316" s="2"/>
      <c r="G316" s="49"/>
      <c r="H316" s="2"/>
      <c r="I316" s="2"/>
      <c r="J316" s="49"/>
      <c r="K316" s="2"/>
      <c r="L316" s="2"/>
      <c r="M316" s="49"/>
      <c r="N316" s="2"/>
      <c r="O316" s="56"/>
      <c r="P316" s="1"/>
    </row>
    <row r="317" spans="1:16" ht="12.75" customHeight="1">
      <c r="A317" s="2"/>
      <c r="B317" s="2"/>
      <c r="C317" s="2"/>
      <c r="F317" s="2"/>
      <c r="G317" s="49"/>
      <c r="H317" s="2"/>
      <c r="I317" s="2"/>
      <c r="J317" s="49"/>
      <c r="K317" s="2"/>
      <c r="L317" s="2"/>
      <c r="M317" s="49"/>
      <c r="N317" s="2"/>
      <c r="O317" s="56"/>
      <c r="P317" s="1"/>
    </row>
    <row r="318" spans="1:16" ht="12.75" customHeight="1">
      <c r="A318" s="2"/>
      <c r="B318" s="2"/>
      <c r="C318" s="2"/>
      <c r="F318" s="2"/>
      <c r="G318" s="49"/>
      <c r="H318" s="2"/>
      <c r="I318" s="2"/>
      <c r="J318" s="49"/>
      <c r="K318" s="2"/>
      <c r="L318" s="2"/>
      <c r="M318" s="49"/>
      <c r="N318" s="2"/>
      <c r="O318" s="56"/>
      <c r="P318" s="1"/>
    </row>
    <row r="319" spans="1:16" ht="12.75" customHeight="1">
      <c r="A319" s="2"/>
      <c r="B319" s="2"/>
      <c r="C319" s="2"/>
      <c r="F319" s="2"/>
      <c r="G319" s="49"/>
      <c r="H319" s="2"/>
      <c r="I319" s="2"/>
      <c r="J319" s="49"/>
      <c r="K319" s="2"/>
      <c r="L319" s="2"/>
      <c r="M319" s="49"/>
      <c r="N319" s="2"/>
      <c r="O319" s="56"/>
      <c r="P319" s="1"/>
    </row>
    <row r="320" spans="1:16" ht="12.75" customHeight="1">
      <c r="A320" s="2"/>
      <c r="B320" s="2"/>
      <c r="C320" s="2"/>
      <c r="F320" s="2"/>
      <c r="G320" s="49"/>
      <c r="H320" s="2"/>
      <c r="I320" s="2"/>
      <c r="J320" s="49"/>
      <c r="K320" s="2"/>
      <c r="L320" s="2"/>
      <c r="M320" s="49"/>
      <c r="N320" s="2"/>
      <c r="O320" s="56"/>
      <c r="P320" s="1"/>
    </row>
    <row r="321" spans="1:16" ht="12.75" customHeight="1">
      <c r="A321" s="2"/>
      <c r="B321" s="2"/>
      <c r="C321" s="2"/>
      <c r="F321" s="2"/>
      <c r="G321" s="49"/>
      <c r="H321" s="2"/>
      <c r="I321" s="2"/>
      <c r="J321" s="49"/>
      <c r="K321" s="2"/>
      <c r="L321" s="2"/>
      <c r="M321" s="49"/>
      <c r="N321" s="2"/>
      <c r="O321" s="56"/>
      <c r="P321" s="1"/>
    </row>
    <row r="322" spans="1:16" ht="12.75" customHeight="1">
      <c r="A322" s="2"/>
      <c r="B322" s="2"/>
      <c r="C322" s="2"/>
      <c r="F322" s="2"/>
      <c r="G322" s="49"/>
      <c r="H322" s="2"/>
      <c r="I322" s="2"/>
      <c r="J322" s="49"/>
      <c r="K322" s="2"/>
      <c r="L322" s="2"/>
      <c r="M322" s="49"/>
      <c r="N322" s="2"/>
      <c r="O322" s="56"/>
      <c r="P322" s="1"/>
    </row>
    <row r="323" spans="1:16" ht="12.75" customHeight="1">
      <c r="A323" s="2"/>
      <c r="B323" s="2"/>
      <c r="C323" s="2"/>
      <c r="F323" s="2"/>
      <c r="G323" s="49"/>
      <c r="H323" s="2"/>
      <c r="I323" s="2"/>
      <c r="J323" s="49"/>
      <c r="K323" s="2"/>
      <c r="L323" s="2"/>
      <c r="M323" s="49"/>
      <c r="N323" s="2"/>
      <c r="O323" s="56"/>
      <c r="P323" s="1"/>
    </row>
    <row r="324" spans="1:16" ht="12.75" customHeight="1">
      <c r="A324" s="2"/>
      <c r="B324" s="2"/>
      <c r="C324" s="2"/>
      <c r="F324" s="2"/>
      <c r="G324" s="49"/>
      <c r="H324" s="2"/>
      <c r="I324" s="2"/>
      <c r="J324" s="49"/>
      <c r="K324" s="2"/>
      <c r="L324" s="2"/>
      <c r="M324" s="49"/>
      <c r="N324" s="2"/>
      <c r="O324" s="56"/>
      <c r="P324" s="1"/>
    </row>
    <row r="325" spans="1:16" ht="12.75" customHeight="1">
      <c r="A325" s="2"/>
      <c r="B325" s="2"/>
      <c r="C325" s="2"/>
      <c r="F325" s="2"/>
      <c r="G325" s="49"/>
      <c r="H325" s="2"/>
      <c r="I325" s="2"/>
      <c r="J325" s="49"/>
      <c r="K325" s="2"/>
      <c r="L325" s="2"/>
      <c r="M325" s="49"/>
      <c r="N325" s="2"/>
      <c r="O325" s="56"/>
      <c r="P325" s="1"/>
    </row>
    <row r="326" spans="1:16" ht="12.75" customHeight="1">
      <c r="A326" s="2"/>
      <c r="B326" s="2"/>
      <c r="C326" s="2"/>
      <c r="F326" s="2"/>
      <c r="G326" s="49"/>
      <c r="H326" s="2"/>
      <c r="I326" s="2"/>
      <c r="J326" s="49"/>
      <c r="K326" s="2"/>
      <c r="L326" s="2"/>
      <c r="M326" s="49"/>
      <c r="N326" s="2"/>
      <c r="O326" s="56"/>
      <c r="P326" s="1"/>
    </row>
    <row r="327" spans="1:16" ht="12.75" customHeight="1">
      <c r="A327" s="2"/>
      <c r="B327" s="2"/>
      <c r="C327" s="2"/>
      <c r="F327" s="2"/>
      <c r="G327" s="49"/>
      <c r="H327" s="2"/>
      <c r="I327" s="2"/>
      <c r="J327" s="49"/>
      <c r="K327" s="2"/>
      <c r="L327" s="2"/>
      <c r="M327" s="49"/>
      <c r="N327" s="2"/>
      <c r="O327" s="56"/>
      <c r="P327" s="1"/>
    </row>
    <row r="328" spans="1:16" ht="12.75" customHeight="1">
      <c r="A328" s="2"/>
      <c r="B328" s="2"/>
      <c r="C328" s="2"/>
      <c r="F328" s="2"/>
      <c r="G328" s="49"/>
      <c r="H328" s="2"/>
      <c r="I328" s="2"/>
      <c r="J328" s="49"/>
      <c r="K328" s="2"/>
      <c r="L328" s="2"/>
      <c r="M328" s="49"/>
      <c r="N328" s="2"/>
      <c r="O328" s="56"/>
      <c r="P328" s="1"/>
    </row>
    <row r="329" spans="1:16" ht="12.75" customHeight="1">
      <c r="A329" s="2"/>
      <c r="B329" s="2"/>
      <c r="C329" s="2"/>
      <c r="F329" s="2"/>
      <c r="G329" s="49"/>
      <c r="H329" s="2"/>
      <c r="I329" s="2"/>
      <c r="J329" s="49"/>
      <c r="K329" s="2"/>
      <c r="L329" s="2"/>
      <c r="M329" s="49"/>
      <c r="N329" s="2"/>
      <c r="O329" s="56"/>
      <c r="P329" s="1"/>
    </row>
    <row r="330" spans="1:16" ht="12.75" customHeight="1">
      <c r="A330" s="2"/>
      <c r="B330" s="2"/>
      <c r="C330" s="2"/>
      <c r="F330" s="2"/>
      <c r="G330" s="49"/>
      <c r="H330" s="2"/>
      <c r="I330" s="2"/>
      <c r="J330" s="49"/>
      <c r="K330" s="2"/>
      <c r="L330" s="2"/>
      <c r="M330" s="49"/>
      <c r="N330" s="2"/>
      <c r="O330" s="56"/>
      <c r="P330" s="1"/>
    </row>
    <row r="331" spans="1:16" ht="12.75" customHeight="1">
      <c r="A331" s="2"/>
      <c r="B331" s="2"/>
      <c r="C331" s="2"/>
      <c r="F331" s="2"/>
      <c r="G331" s="49"/>
      <c r="H331" s="2"/>
      <c r="I331" s="2"/>
      <c r="J331" s="49"/>
      <c r="K331" s="2"/>
      <c r="L331" s="2"/>
      <c r="M331" s="49"/>
      <c r="N331" s="2"/>
      <c r="O331" s="56"/>
      <c r="P331" s="1"/>
    </row>
    <row r="332" spans="1:16" ht="12.75" customHeight="1">
      <c r="A332" s="2"/>
      <c r="B332" s="2"/>
      <c r="C332" s="2"/>
      <c r="F332" s="2"/>
      <c r="G332" s="49"/>
      <c r="H332" s="2"/>
      <c r="I332" s="2"/>
      <c r="J332" s="49"/>
      <c r="K332" s="2"/>
      <c r="L332" s="2"/>
      <c r="M332" s="49"/>
      <c r="N332" s="2"/>
      <c r="O332" s="56"/>
      <c r="P332" s="1"/>
    </row>
    <row r="333" spans="1:16" ht="12.75" customHeight="1">
      <c r="A333" s="2"/>
      <c r="B333" s="2"/>
      <c r="C333" s="2"/>
      <c r="F333" s="2"/>
      <c r="G333" s="49"/>
      <c r="H333" s="2"/>
      <c r="I333" s="2"/>
      <c r="J333" s="49"/>
      <c r="K333" s="2"/>
      <c r="L333" s="2"/>
      <c r="M333" s="49"/>
      <c r="N333" s="2"/>
      <c r="O333" s="56"/>
      <c r="P333" s="1"/>
    </row>
    <row r="334" spans="1:16" ht="12.75" customHeight="1">
      <c r="A334" s="2"/>
      <c r="B334" s="2"/>
      <c r="C334" s="2"/>
      <c r="F334" s="2"/>
      <c r="G334" s="49"/>
      <c r="H334" s="2"/>
      <c r="I334" s="2"/>
      <c r="J334" s="49"/>
      <c r="K334" s="2"/>
      <c r="L334" s="2"/>
      <c r="M334" s="49"/>
      <c r="N334" s="2"/>
      <c r="O334" s="56"/>
      <c r="P334" s="1"/>
    </row>
    <row r="335" spans="1:16" ht="12.75" customHeight="1">
      <c r="A335" s="2"/>
      <c r="B335" s="2"/>
      <c r="C335" s="2"/>
      <c r="F335" s="2"/>
      <c r="G335" s="49"/>
      <c r="H335" s="2"/>
      <c r="I335" s="2"/>
      <c r="J335" s="49"/>
      <c r="K335" s="2"/>
      <c r="L335" s="2"/>
      <c r="M335" s="49"/>
      <c r="N335" s="2"/>
      <c r="O335" s="56"/>
      <c r="P335" s="1"/>
    </row>
    <row r="336" spans="1:16" ht="12.75" customHeight="1">
      <c r="A336" s="2"/>
      <c r="B336" s="2"/>
      <c r="C336" s="2"/>
      <c r="F336" s="2"/>
      <c r="G336" s="49"/>
      <c r="H336" s="2"/>
      <c r="I336" s="2"/>
      <c r="J336" s="49"/>
      <c r="K336" s="2"/>
      <c r="L336" s="2"/>
      <c r="M336" s="49"/>
      <c r="N336" s="2"/>
      <c r="O336" s="56"/>
      <c r="P336" s="1"/>
    </row>
    <row r="337" spans="1:16" ht="12.75" customHeight="1">
      <c r="A337" s="2"/>
      <c r="B337" s="2"/>
      <c r="C337" s="2"/>
      <c r="F337" s="2"/>
      <c r="G337" s="49"/>
      <c r="H337" s="2"/>
      <c r="I337" s="2"/>
      <c r="J337" s="49"/>
      <c r="K337" s="2"/>
      <c r="L337" s="2"/>
      <c r="M337" s="49"/>
      <c r="N337" s="2"/>
      <c r="O337" s="56"/>
      <c r="P337" s="1"/>
    </row>
    <row r="338" spans="1:16" ht="12.75" customHeight="1">
      <c r="A338" s="2"/>
      <c r="B338" s="2"/>
      <c r="C338" s="2"/>
      <c r="F338" s="2"/>
      <c r="G338" s="49"/>
      <c r="H338" s="2"/>
      <c r="I338" s="2"/>
      <c r="J338" s="49"/>
      <c r="K338" s="2"/>
      <c r="L338" s="2"/>
      <c r="M338" s="49"/>
      <c r="N338" s="2"/>
      <c r="O338" s="56"/>
      <c r="P338" s="1"/>
    </row>
    <row r="339" spans="1:16" ht="12.75" customHeight="1">
      <c r="A339" s="2"/>
      <c r="B339" s="2"/>
      <c r="C339" s="2"/>
      <c r="F339" s="2"/>
      <c r="G339" s="49"/>
      <c r="H339" s="2"/>
      <c r="I339" s="2"/>
      <c r="J339" s="49"/>
      <c r="K339" s="2"/>
      <c r="L339" s="2"/>
      <c r="M339" s="49"/>
      <c r="N339" s="2"/>
      <c r="O339" s="56"/>
      <c r="P339" s="1"/>
    </row>
    <row r="340" spans="1:16" ht="12.75" customHeight="1">
      <c r="A340" s="2"/>
      <c r="B340" s="2"/>
      <c r="C340" s="2"/>
      <c r="F340" s="2"/>
      <c r="G340" s="49"/>
      <c r="H340" s="2"/>
      <c r="I340" s="2"/>
      <c r="J340" s="49"/>
      <c r="K340" s="2"/>
      <c r="L340" s="2"/>
      <c r="M340" s="49"/>
      <c r="N340" s="2"/>
      <c r="O340" s="56"/>
      <c r="P340" s="1"/>
    </row>
    <row r="341" spans="1:16" ht="12.75" customHeight="1">
      <c r="A341" s="2"/>
      <c r="B341" s="2"/>
      <c r="C341" s="2"/>
      <c r="F341" s="2"/>
      <c r="G341" s="49"/>
      <c r="H341" s="2"/>
      <c r="I341" s="2"/>
      <c r="J341" s="49"/>
      <c r="K341" s="2"/>
      <c r="L341" s="2"/>
      <c r="M341" s="49"/>
      <c r="N341" s="2"/>
      <c r="O341" s="56"/>
      <c r="P341" s="1"/>
    </row>
    <row r="342" spans="1:16" ht="12.75" customHeight="1">
      <c r="A342" s="2"/>
      <c r="B342" s="2"/>
      <c r="C342" s="2"/>
      <c r="F342" s="2"/>
      <c r="G342" s="49"/>
      <c r="H342" s="2"/>
      <c r="I342" s="2"/>
      <c r="J342" s="49"/>
      <c r="K342" s="2"/>
      <c r="L342" s="2"/>
      <c r="M342" s="49"/>
      <c r="N342" s="2"/>
      <c r="O342" s="56"/>
      <c r="P342" s="1"/>
    </row>
    <row r="343" spans="1:16" ht="12.75" customHeight="1">
      <c r="A343" s="2"/>
      <c r="B343" s="2"/>
      <c r="C343" s="2"/>
      <c r="F343" s="2"/>
      <c r="G343" s="49"/>
      <c r="H343" s="2"/>
      <c r="I343" s="2"/>
      <c r="J343" s="49"/>
      <c r="K343" s="2"/>
      <c r="L343" s="2"/>
      <c r="M343" s="49"/>
      <c r="N343" s="2"/>
      <c r="O343" s="56"/>
      <c r="P343" s="1"/>
    </row>
    <row r="344" spans="1:16" ht="12.75" customHeight="1">
      <c r="A344" s="2"/>
      <c r="B344" s="2"/>
      <c r="C344" s="2"/>
      <c r="F344" s="2"/>
      <c r="G344" s="49"/>
      <c r="H344" s="2"/>
      <c r="I344" s="2"/>
      <c r="J344" s="49"/>
      <c r="K344" s="2"/>
      <c r="L344" s="2"/>
      <c r="M344" s="49"/>
      <c r="N344" s="2"/>
      <c r="O344" s="56"/>
      <c r="P344" s="1"/>
    </row>
    <row r="345" spans="1:16" ht="12.75" customHeight="1">
      <c r="A345" s="2"/>
      <c r="B345" s="2"/>
      <c r="C345" s="2"/>
      <c r="F345" s="2"/>
      <c r="G345" s="49"/>
      <c r="H345" s="2"/>
      <c r="I345" s="2"/>
      <c r="J345" s="49"/>
      <c r="K345" s="2"/>
      <c r="L345" s="2"/>
      <c r="M345" s="49"/>
      <c r="N345" s="2"/>
      <c r="O345" s="56"/>
      <c r="P345" s="1"/>
    </row>
    <row r="346" spans="1:16" ht="12.75" customHeight="1">
      <c r="A346" s="2"/>
      <c r="B346" s="2"/>
      <c r="C346" s="2"/>
      <c r="F346" s="2"/>
      <c r="G346" s="49"/>
      <c r="H346" s="2"/>
      <c r="I346" s="2"/>
      <c r="J346" s="49"/>
      <c r="K346" s="2"/>
      <c r="L346" s="2"/>
      <c r="M346" s="49"/>
      <c r="N346" s="2"/>
      <c r="O346" s="56"/>
      <c r="P346" s="1"/>
    </row>
    <row r="347" spans="1:16" ht="12.75" customHeight="1">
      <c r="A347" s="2"/>
      <c r="B347" s="2"/>
      <c r="C347" s="2"/>
      <c r="F347" s="2"/>
      <c r="G347" s="49"/>
      <c r="H347" s="2"/>
      <c r="I347" s="2"/>
      <c r="J347" s="49"/>
      <c r="K347" s="2"/>
      <c r="L347" s="2"/>
      <c r="M347" s="49"/>
      <c r="N347" s="2"/>
      <c r="O347" s="56"/>
      <c r="P347" s="1"/>
    </row>
    <row r="348" spans="1:16" ht="12.75" customHeight="1">
      <c r="A348" s="2"/>
      <c r="B348" s="2"/>
      <c r="C348" s="2"/>
      <c r="F348" s="2"/>
      <c r="G348" s="49"/>
      <c r="H348" s="2"/>
      <c r="I348" s="2"/>
      <c r="J348" s="49"/>
      <c r="K348" s="2"/>
      <c r="L348" s="2"/>
      <c r="M348" s="49"/>
      <c r="N348" s="2"/>
      <c r="O348" s="56"/>
      <c r="P348" s="1"/>
    </row>
    <row r="349" spans="1:16" ht="12.75" customHeight="1">
      <c r="A349" s="2"/>
      <c r="B349" s="2"/>
      <c r="C349" s="2"/>
      <c r="F349" s="2"/>
      <c r="G349" s="49"/>
      <c r="H349" s="2"/>
      <c r="I349" s="2"/>
      <c r="J349" s="49"/>
      <c r="K349" s="2"/>
      <c r="L349" s="2"/>
      <c r="M349" s="49"/>
      <c r="N349" s="2"/>
      <c r="O349" s="56"/>
      <c r="P349" s="1"/>
    </row>
    <row r="350" spans="1:16" ht="12.75" customHeight="1">
      <c r="A350" s="2"/>
      <c r="B350" s="2"/>
      <c r="C350" s="2"/>
      <c r="F350" s="2"/>
      <c r="G350" s="49"/>
      <c r="H350" s="2"/>
      <c r="I350" s="2"/>
      <c r="J350" s="49"/>
      <c r="K350" s="2"/>
      <c r="L350" s="2"/>
      <c r="M350" s="49"/>
      <c r="N350" s="2"/>
      <c r="O350" s="56"/>
      <c r="P350" s="1"/>
    </row>
    <row r="351" spans="1:16" ht="12.75" customHeight="1">
      <c r="A351" s="2"/>
      <c r="B351" s="2"/>
      <c r="C351" s="2"/>
      <c r="F351" s="2"/>
      <c r="G351" s="49"/>
      <c r="H351" s="2"/>
      <c r="I351" s="2"/>
      <c r="J351" s="49"/>
      <c r="K351" s="2"/>
      <c r="L351" s="2"/>
      <c r="M351" s="49"/>
      <c r="N351" s="2"/>
      <c r="O351" s="56"/>
      <c r="P351" s="1"/>
    </row>
    <row r="352" spans="1:16" ht="12.75" customHeight="1">
      <c r="A352" s="2"/>
      <c r="B352" s="2"/>
      <c r="C352" s="2"/>
      <c r="F352" s="2"/>
      <c r="G352" s="49"/>
      <c r="H352" s="2"/>
      <c r="I352" s="2"/>
      <c r="J352" s="49"/>
      <c r="K352" s="2"/>
      <c r="L352" s="2"/>
      <c r="M352" s="49"/>
      <c r="N352" s="2"/>
      <c r="O352" s="56"/>
      <c r="P352" s="1"/>
    </row>
    <row r="353" spans="1:16" ht="12.75" customHeight="1">
      <c r="A353" s="2"/>
      <c r="B353" s="2"/>
      <c r="C353" s="2"/>
      <c r="F353" s="2"/>
      <c r="G353" s="49"/>
      <c r="H353" s="2"/>
      <c r="I353" s="2"/>
      <c r="J353" s="49"/>
      <c r="K353" s="2"/>
      <c r="L353" s="2"/>
      <c r="M353" s="49"/>
      <c r="N353" s="2"/>
      <c r="O353" s="56"/>
      <c r="P353" s="1"/>
    </row>
    <row r="354" spans="1:16" ht="12.75" customHeight="1">
      <c r="A354" s="2"/>
      <c r="B354" s="2"/>
      <c r="C354" s="2"/>
      <c r="F354" s="2"/>
      <c r="G354" s="49"/>
      <c r="H354" s="2"/>
      <c r="I354" s="2"/>
      <c r="J354" s="49"/>
      <c r="K354" s="2"/>
      <c r="L354" s="2"/>
      <c r="M354" s="49"/>
      <c r="N354" s="2"/>
      <c r="O354" s="56"/>
      <c r="P354" s="1"/>
    </row>
    <row r="355" spans="1:16" ht="12.75" customHeight="1">
      <c r="A355" s="2"/>
      <c r="B355" s="2"/>
      <c r="C355" s="2"/>
      <c r="F355" s="2"/>
      <c r="G355" s="49"/>
      <c r="H355" s="2"/>
      <c r="I355" s="2"/>
      <c r="J355" s="49"/>
      <c r="K355" s="2"/>
      <c r="L355" s="2"/>
      <c r="M355" s="49"/>
      <c r="N355" s="2"/>
      <c r="O355" s="56"/>
      <c r="P355" s="1"/>
    </row>
    <row r="356" spans="1:16" ht="12.75" customHeight="1">
      <c r="A356" s="2"/>
      <c r="B356" s="2"/>
      <c r="C356" s="2"/>
      <c r="F356" s="2"/>
      <c r="G356" s="49"/>
      <c r="H356" s="2"/>
      <c r="I356" s="2"/>
      <c r="J356" s="49"/>
      <c r="K356" s="2"/>
      <c r="L356" s="2"/>
      <c r="M356" s="49"/>
      <c r="N356" s="2"/>
      <c r="O356" s="56"/>
      <c r="P356" s="1"/>
    </row>
    <row r="357" spans="1:16" ht="12.75" customHeight="1">
      <c r="A357" s="2"/>
      <c r="B357" s="2"/>
      <c r="C357" s="2"/>
      <c r="F357" s="2"/>
      <c r="G357" s="49"/>
      <c r="H357" s="2"/>
      <c r="I357" s="2"/>
      <c r="J357" s="49"/>
      <c r="K357" s="2"/>
      <c r="L357" s="2"/>
      <c r="M357" s="49"/>
      <c r="N357" s="2"/>
      <c r="O357" s="56"/>
      <c r="P357" s="1"/>
    </row>
    <row r="358" spans="1:16" ht="12.75" customHeight="1">
      <c r="A358" s="2"/>
      <c r="B358" s="2"/>
      <c r="C358" s="2"/>
      <c r="F358" s="2"/>
      <c r="G358" s="49"/>
      <c r="H358" s="2"/>
      <c r="I358" s="2"/>
      <c r="J358" s="49"/>
      <c r="K358" s="2"/>
      <c r="L358" s="2"/>
      <c r="M358" s="49"/>
      <c r="N358" s="2"/>
      <c r="O358" s="56"/>
      <c r="P358" s="1"/>
    </row>
    <row r="359" spans="1:16" ht="12.75" customHeight="1">
      <c r="A359" s="2"/>
      <c r="B359" s="2"/>
      <c r="C359" s="2"/>
      <c r="F359" s="2"/>
      <c r="G359" s="49"/>
      <c r="H359" s="2"/>
      <c r="I359" s="2"/>
      <c r="J359" s="49"/>
      <c r="K359" s="2"/>
      <c r="L359" s="2"/>
      <c r="M359" s="49"/>
      <c r="N359" s="2"/>
      <c r="O359" s="56"/>
      <c r="P359" s="1"/>
    </row>
    <row r="360" spans="1:16" ht="12.75" customHeight="1">
      <c r="A360" s="2"/>
      <c r="B360" s="2"/>
      <c r="C360" s="2"/>
      <c r="F360" s="2"/>
      <c r="G360" s="49"/>
      <c r="H360" s="2"/>
      <c r="I360" s="2"/>
      <c r="J360" s="49"/>
      <c r="K360" s="2"/>
      <c r="L360" s="2"/>
      <c r="M360" s="49"/>
      <c r="N360" s="2"/>
      <c r="O360" s="56"/>
      <c r="P360" s="1"/>
    </row>
    <row r="361" spans="1:16" ht="12.75" customHeight="1">
      <c r="A361" s="2"/>
      <c r="B361" s="2"/>
      <c r="C361" s="2"/>
      <c r="F361" s="2"/>
      <c r="G361" s="49"/>
      <c r="H361" s="2"/>
      <c r="I361" s="2"/>
      <c r="J361" s="49"/>
      <c r="K361" s="2"/>
      <c r="L361" s="2"/>
      <c r="M361" s="49"/>
      <c r="N361" s="2"/>
      <c r="O361" s="56"/>
      <c r="P361" s="1"/>
    </row>
    <row r="362" spans="1:16" ht="12.75" customHeight="1">
      <c r="A362" s="2"/>
      <c r="B362" s="2"/>
      <c r="C362" s="2"/>
      <c r="F362" s="2"/>
      <c r="G362" s="49"/>
      <c r="H362" s="2"/>
      <c r="I362" s="2"/>
      <c r="J362" s="49"/>
      <c r="K362" s="2"/>
      <c r="L362" s="2"/>
      <c r="M362" s="49"/>
      <c r="N362" s="2"/>
      <c r="O362" s="56"/>
      <c r="P362" s="1"/>
    </row>
    <row r="363" spans="1:16" ht="12.75" customHeight="1">
      <c r="A363" s="2"/>
      <c r="B363" s="2"/>
      <c r="C363" s="2"/>
      <c r="F363" s="2"/>
      <c r="G363" s="49"/>
      <c r="H363" s="2"/>
      <c r="I363" s="2"/>
      <c r="J363" s="49"/>
      <c r="K363" s="2"/>
      <c r="L363" s="2"/>
      <c r="M363" s="49"/>
      <c r="N363" s="2"/>
      <c r="O363" s="56"/>
      <c r="P363" s="1"/>
    </row>
    <row r="364" spans="1:16" ht="12.75" customHeight="1">
      <c r="A364" s="2"/>
      <c r="B364" s="2"/>
      <c r="C364" s="2"/>
      <c r="F364" s="2"/>
      <c r="G364" s="49"/>
      <c r="H364" s="2"/>
      <c r="I364" s="2"/>
      <c r="J364" s="49"/>
      <c r="K364" s="2"/>
      <c r="L364" s="2"/>
      <c r="M364" s="49"/>
      <c r="N364" s="2"/>
      <c r="O364" s="56"/>
      <c r="P364" s="1"/>
    </row>
    <row r="365" spans="1:16" ht="12.75" customHeight="1">
      <c r="A365" s="2"/>
      <c r="B365" s="2"/>
      <c r="C365" s="2"/>
      <c r="F365" s="2"/>
      <c r="G365" s="49"/>
      <c r="H365" s="2"/>
      <c r="I365" s="2"/>
      <c r="J365" s="49"/>
      <c r="K365" s="2"/>
      <c r="L365" s="2"/>
      <c r="M365" s="49"/>
      <c r="N365" s="2"/>
      <c r="O365" s="56"/>
      <c r="P365" s="1"/>
    </row>
    <row r="366" spans="1:16" ht="12.75" customHeight="1">
      <c r="A366" s="2"/>
      <c r="B366" s="2"/>
      <c r="C366" s="2"/>
      <c r="F366" s="2"/>
      <c r="G366" s="49"/>
      <c r="H366" s="2"/>
      <c r="I366" s="2"/>
      <c r="J366" s="49"/>
      <c r="K366" s="2"/>
      <c r="L366" s="2"/>
      <c r="M366" s="49"/>
      <c r="N366" s="2"/>
      <c r="O366" s="56"/>
      <c r="P366" s="1"/>
    </row>
    <row r="367" spans="1:16" ht="12.75" customHeight="1">
      <c r="A367" s="2"/>
      <c r="B367" s="2"/>
      <c r="C367" s="2"/>
      <c r="F367" s="2"/>
      <c r="G367" s="49"/>
      <c r="H367" s="2"/>
      <c r="I367" s="2"/>
      <c r="J367" s="49"/>
      <c r="K367" s="2"/>
      <c r="L367" s="2"/>
      <c r="M367" s="49"/>
      <c r="N367" s="2"/>
      <c r="O367" s="56"/>
      <c r="P367" s="1"/>
    </row>
    <row r="368" spans="1:16" ht="12.75" customHeight="1">
      <c r="A368" s="2"/>
      <c r="B368" s="2"/>
      <c r="C368" s="2"/>
      <c r="F368" s="2"/>
      <c r="G368" s="49"/>
      <c r="H368" s="2"/>
      <c r="I368" s="2"/>
      <c r="J368" s="49"/>
      <c r="K368" s="2"/>
      <c r="L368" s="2"/>
      <c r="M368" s="49"/>
      <c r="N368" s="2"/>
      <c r="O368" s="56"/>
      <c r="P368" s="1"/>
    </row>
    <row r="369" spans="1:16" ht="12.75" customHeight="1">
      <c r="A369" s="2"/>
      <c r="B369" s="2"/>
      <c r="C369" s="2"/>
      <c r="F369" s="2"/>
      <c r="G369" s="49"/>
      <c r="H369" s="2"/>
      <c r="I369" s="2"/>
      <c r="J369" s="49"/>
      <c r="K369" s="2"/>
      <c r="L369" s="2"/>
      <c r="M369" s="49"/>
      <c r="N369" s="2"/>
      <c r="O369" s="56"/>
      <c r="P369" s="1"/>
    </row>
    <row r="370" spans="1:16" ht="12.75" customHeight="1">
      <c r="A370" s="2"/>
      <c r="B370" s="2"/>
      <c r="C370" s="2"/>
      <c r="F370" s="2"/>
      <c r="G370" s="49"/>
      <c r="H370" s="2"/>
      <c r="I370" s="2"/>
      <c r="J370" s="49"/>
      <c r="K370" s="2"/>
      <c r="L370" s="2"/>
      <c r="M370" s="49"/>
      <c r="N370" s="2"/>
      <c r="O370" s="56"/>
      <c r="P370" s="1"/>
    </row>
    <row r="371" spans="1:16" ht="12.75" customHeight="1">
      <c r="A371" s="2"/>
      <c r="B371" s="2"/>
      <c r="C371" s="2"/>
      <c r="F371" s="2"/>
      <c r="G371" s="49"/>
      <c r="H371" s="2"/>
      <c r="I371" s="2"/>
      <c r="J371" s="49"/>
      <c r="K371" s="2"/>
      <c r="L371" s="2"/>
      <c r="M371" s="49"/>
      <c r="N371" s="2"/>
      <c r="O371" s="56"/>
      <c r="P371" s="1"/>
    </row>
    <row r="372" spans="1:16" ht="12.75" customHeight="1">
      <c r="A372" s="2"/>
      <c r="B372" s="2"/>
      <c r="C372" s="2"/>
      <c r="F372" s="2"/>
      <c r="G372" s="49"/>
      <c r="H372" s="2"/>
      <c r="I372" s="2"/>
      <c r="J372" s="49"/>
      <c r="K372" s="2"/>
      <c r="L372" s="2"/>
      <c r="M372" s="49"/>
      <c r="N372" s="2"/>
      <c r="O372" s="56"/>
      <c r="P372" s="1"/>
    </row>
    <row r="373" spans="1:16" ht="12.75" customHeight="1">
      <c r="A373" s="2"/>
      <c r="B373" s="2"/>
      <c r="C373" s="2"/>
      <c r="F373" s="2"/>
      <c r="G373" s="49"/>
      <c r="H373" s="2"/>
      <c r="I373" s="2"/>
      <c r="J373" s="49"/>
      <c r="K373" s="2"/>
      <c r="L373" s="2"/>
      <c r="M373" s="49"/>
      <c r="N373" s="2"/>
      <c r="O373" s="56"/>
      <c r="P373" s="1"/>
    </row>
    <row r="374" spans="1:16" ht="12.75" customHeight="1">
      <c r="A374" s="2"/>
      <c r="B374" s="2"/>
      <c r="C374" s="2"/>
      <c r="F374" s="2"/>
      <c r="G374" s="49"/>
      <c r="H374" s="2"/>
      <c r="I374" s="2"/>
      <c r="J374" s="49"/>
      <c r="K374" s="2"/>
      <c r="L374" s="2"/>
      <c r="M374" s="49"/>
      <c r="N374" s="2"/>
      <c r="O374" s="56"/>
      <c r="P374" s="1"/>
    </row>
    <row r="375" spans="1:16" ht="12.75" customHeight="1">
      <c r="A375" s="2"/>
      <c r="B375" s="2"/>
      <c r="C375" s="2"/>
      <c r="F375" s="2"/>
      <c r="G375" s="49"/>
      <c r="H375" s="2"/>
      <c r="I375" s="2"/>
      <c r="J375" s="49"/>
      <c r="K375" s="2"/>
      <c r="L375" s="2"/>
      <c r="M375" s="49"/>
      <c r="N375" s="2"/>
      <c r="O375" s="56"/>
      <c r="P375" s="1"/>
    </row>
    <row r="376" spans="1:16" ht="12.75" customHeight="1">
      <c r="A376" s="2"/>
      <c r="B376" s="2"/>
      <c r="C376" s="2"/>
      <c r="F376" s="2"/>
      <c r="G376" s="49"/>
      <c r="H376" s="2"/>
      <c r="I376" s="2"/>
      <c r="J376" s="49"/>
      <c r="K376" s="2"/>
      <c r="L376" s="2"/>
      <c r="M376" s="49"/>
      <c r="N376" s="2"/>
      <c r="O376" s="56"/>
      <c r="P376" s="1"/>
    </row>
    <row r="377" spans="1:16" ht="12.75" customHeight="1">
      <c r="A377" s="2"/>
      <c r="B377" s="2"/>
      <c r="C377" s="2"/>
      <c r="F377" s="2"/>
      <c r="G377" s="49"/>
      <c r="H377" s="2"/>
      <c r="I377" s="2"/>
      <c r="J377" s="49"/>
      <c r="K377" s="2"/>
      <c r="L377" s="2"/>
      <c r="M377" s="49"/>
      <c r="N377" s="2"/>
      <c r="O377" s="56"/>
      <c r="P377" s="1"/>
    </row>
    <row r="378" spans="1:16" ht="12.75" customHeight="1">
      <c r="A378" s="2"/>
      <c r="B378" s="2"/>
      <c r="C378" s="2"/>
      <c r="F378" s="2"/>
      <c r="G378" s="49"/>
      <c r="H378" s="2"/>
      <c r="I378" s="2"/>
      <c r="J378" s="49"/>
      <c r="K378" s="2"/>
      <c r="L378" s="2"/>
      <c r="M378" s="49"/>
      <c r="N378" s="2"/>
      <c r="O378" s="56"/>
      <c r="P378" s="1"/>
    </row>
    <row r="379" spans="1:16" ht="12.75" customHeight="1">
      <c r="A379" s="2"/>
      <c r="B379" s="2"/>
      <c r="C379" s="2"/>
      <c r="F379" s="2"/>
      <c r="G379" s="49"/>
      <c r="H379" s="2"/>
      <c r="I379" s="2"/>
      <c r="J379" s="49"/>
      <c r="K379" s="2"/>
      <c r="L379" s="2"/>
      <c r="M379" s="49"/>
      <c r="N379" s="2"/>
      <c r="O379" s="56"/>
      <c r="P379" s="1"/>
    </row>
    <row r="380" spans="1:16" ht="12.75" customHeight="1">
      <c r="A380" s="2"/>
      <c r="B380" s="2"/>
      <c r="C380" s="2"/>
      <c r="F380" s="2"/>
      <c r="G380" s="49"/>
      <c r="H380" s="2"/>
      <c r="I380" s="2"/>
      <c r="J380" s="49"/>
      <c r="K380" s="2"/>
      <c r="L380" s="2"/>
      <c r="M380" s="49"/>
      <c r="N380" s="2"/>
      <c r="O380" s="56"/>
      <c r="P380" s="1"/>
    </row>
    <row r="381" spans="1:16" ht="12.75" customHeight="1">
      <c r="A381" s="2"/>
      <c r="B381" s="2"/>
      <c r="C381" s="2"/>
      <c r="F381" s="2"/>
      <c r="G381" s="49"/>
      <c r="H381" s="2"/>
      <c r="I381" s="2"/>
      <c r="J381" s="49"/>
      <c r="K381" s="2"/>
      <c r="L381" s="2"/>
      <c r="M381" s="49"/>
      <c r="N381" s="2"/>
      <c r="O381" s="56"/>
      <c r="P381" s="1"/>
    </row>
    <row r="382" spans="1:16" ht="12.75" customHeight="1">
      <c r="A382" s="2"/>
      <c r="B382" s="2"/>
      <c r="C382" s="2"/>
      <c r="F382" s="2"/>
      <c r="G382" s="49"/>
      <c r="H382" s="2"/>
      <c r="I382" s="2"/>
      <c r="J382" s="49"/>
      <c r="K382" s="2"/>
      <c r="L382" s="2"/>
      <c r="M382" s="49"/>
      <c r="N382" s="2"/>
      <c r="O382" s="56"/>
      <c r="P382" s="1"/>
    </row>
    <row r="383" spans="1:16" ht="12.75" customHeight="1">
      <c r="A383" s="2"/>
      <c r="B383" s="2"/>
      <c r="C383" s="2"/>
      <c r="F383" s="2"/>
      <c r="G383" s="49"/>
      <c r="H383" s="2"/>
      <c r="I383" s="2"/>
      <c r="J383" s="49"/>
      <c r="K383" s="2"/>
      <c r="L383" s="2"/>
      <c r="M383" s="49"/>
      <c r="N383" s="2"/>
      <c r="O383" s="56"/>
      <c r="P383" s="1"/>
    </row>
    <row r="384" spans="1:16" ht="12.75" customHeight="1">
      <c r="A384" s="2"/>
      <c r="B384" s="2"/>
      <c r="C384" s="2"/>
      <c r="F384" s="2"/>
      <c r="G384" s="49"/>
      <c r="H384" s="2"/>
      <c r="I384" s="2"/>
      <c r="J384" s="49"/>
      <c r="K384" s="2"/>
      <c r="L384" s="2"/>
      <c r="M384" s="49"/>
      <c r="N384" s="2"/>
      <c r="O384" s="56"/>
      <c r="P384" s="1"/>
    </row>
    <row r="385" spans="1:16" ht="12.75" customHeight="1">
      <c r="A385" s="2"/>
      <c r="B385" s="2"/>
      <c r="C385" s="2"/>
      <c r="F385" s="2"/>
      <c r="G385" s="49"/>
      <c r="H385" s="2"/>
      <c r="I385" s="2"/>
      <c r="J385" s="49"/>
      <c r="K385" s="2"/>
      <c r="L385" s="2"/>
      <c r="M385" s="49"/>
      <c r="N385" s="2"/>
      <c r="O385" s="56"/>
      <c r="P385" s="1"/>
    </row>
    <row r="386" spans="1:16" ht="12.75" customHeight="1">
      <c r="A386" s="2"/>
      <c r="B386" s="2"/>
      <c r="C386" s="2"/>
      <c r="F386" s="2"/>
      <c r="G386" s="49"/>
      <c r="H386" s="2"/>
      <c r="I386" s="2"/>
      <c r="J386" s="49"/>
      <c r="K386" s="2"/>
      <c r="L386" s="2"/>
      <c r="M386" s="49"/>
      <c r="N386" s="2"/>
      <c r="O386" s="56"/>
      <c r="P386" s="1"/>
    </row>
    <row r="387" spans="1:16" ht="12.75" customHeight="1">
      <c r="A387" s="2"/>
      <c r="B387" s="2"/>
      <c r="C387" s="2"/>
      <c r="F387" s="2"/>
      <c r="G387" s="49"/>
      <c r="H387" s="2"/>
      <c r="I387" s="2"/>
      <c r="J387" s="49"/>
      <c r="K387" s="2"/>
      <c r="L387" s="2"/>
      <c r="M387" s="49"/>
      <c r="N387" s="2"/>
      <c r="O387" s="56"/>
      <c r="P387" s="1"/>
    </row>
    <row r="388" spans="1:16" ht="12.75" customHeight="1">
      <c r="A388" s="2"/>
      <c r="B388" s="2"/>
      <c r="C388" s="2"/>
      <c r="F388" s="2"/>
      <c r="G388" s="49"/>
      <c r="H388" s="2"/>
      <c r="I388" s="2"/>
      <c r="J388" s="49"/>
      <c r="K388" s="2"/>
      <c r="L388" s="2"/>
      <c r="M388" s="49"/>
      <c r="N388" s="2"/>
      <c r="O388" s="56"/>
      <c r="P388" s="1"/>
    </row>
    <row r="389" spans="1:16" ht="12.75" customHeight="1">
      <c r="A389" s="2"/>
      <c r="B389" s="2"/>
      <c r="C389" s="2"/>
      <c r="F389" s="2"/>
      <c r="G389" s="49"/>
      <c r="H389" s="2"/>
      <c r="I389" s="2"/>
      <c r="J389" s="49"/>
      <c r="K389" s="2"/>
      <c r="L389" s="2"/>
      <c r="M389" s="49"/>
      <c r="N389" s="2"/>
      <c r="O389" s="56"/>
      <c r="P389" s="1"/>
    </row>
    <row r="390" spans="1:16" ht="12.75" customHeight="1">
      <c r="A390" s="2"/>
      <c r="B390" s="2"/>
      <c r="C390" s="2"/>
      <c r="F390" s="2"/>
      <c r="G390" s="49"/>
      <c r="H390" s="2"/>
      <c r="I390" s="2"/>
      <c r="J390" s="49"/>
      <c r="K390" s="2"/>
      <c r="L390" s="2"/>
      <c r="M390" s="49"/>
      <c r="N390" s="2"/>
      <c r="O390" s="56"/>
      <c r="P390" s="1"/>
    </row>
    <row r="391" spans="1:16" ht="12.75" customHeight="1">
      <c r="A391" s="2"/>
      <c r="B391" s="2"/>
      <c r="C391" s="2"/>
      <c r="F391" s="2"/>
      <c r="G391" s="49"/>
      <c r="H391" s="2"/>
      <c r="I391" s="2"/>
      <c r="J391" s="49"/>
      <c r="K391" s="2"/>
      <c r="L391" s="2"/>
      <c r="M391" s="49"/>
      <c r="N391" s="2"/>
      <c r="O391" s="56"/>
      <c r="P391" s="1"/>
    </row>
    <row r="392" spans="1:16" ht="12.75" customHeight="1">
      <c r="A392" s="2"/>
      <c r="B392" s="2"/>
      <c r="C392" s="2"/>
      <c r="F392" s="2"/>
      <c r="G392" s="49"/>
      <c r="H392" s="2"/>
      <c r="I392" s="2"/>
      <c r="J392" s="49"/>
      <c r="K392" s="2"/>
      <c r="L392" s="2"/>
      <c r="M392" s="49"/>
      <c r="N392" s="2"/>
      <c r="O392" s="56"/>
      <c r="P392" s="1"/>
    </row>
    <row r="393" spans="1:16" ht="12.75" customHeight="1">
      <c r="A393" s="2"/>
      <c r="B393" s="2"/>
      <c r="C393" s="2"/>
      <c r="F393" s="2"/>
      <c r="G393" s="49"/>
      <c r="H393" s="2"/>
      <c r="I393" s="2"/>
      <c r="J393" s="49"/>
      <c r="K393" s="2"/>
      <c r="L393" s="2"/>
      <c r="M393" s="49"/>
      <c r="N393" s="2"/>
      <c r="O393" s="56"/>
      <c r="P393" s="1"/>
    </row>
    <row r="394" spans="1:16" ht="12.75" customHeight="1">
      <c r="A394" s="2"/>
      <c r="B394" s="2"/>
      <c r="C394" s="2"/>
      <c r="F394" s="2"/>
      <c r="G394" s="49"/>
      <c r="H394" s="2"/>
      <c r="I394" s="2"/>
      <c r="J394" s="49"/>
      <c r="K394" s="2"/>
      <c r="L394" s="2"/>
      <c r="M394" s="49"/>
      <c r="N394" s="2"/>
      <c r="O394" s="56"/>
      <c r="P394" s="1"/>
    </row>
    <row r="395" spans="1:16" ht="12.75" customHeight="1">
      <c r="A395" s="2"/>
      <c r="B395" s="2"/>
      <c r="C395" s="2"/>
      <c r="F395" s="2"/>
      <c r="G395" s="49"/>
      <c r="H395" s="2"/>
      <c r="I395" s="2"/>
      <c r="J395" s="49"/>
      <c r="K395" s="2"/>
      <c r="L395" s="2"/>
      <c r="M395" s="49"/>
      <c r="N395" s="2"/>
      <c r="O395" s="56"/>
      <c r="P395" s="1"/>
    </row>
    <row r="396" spans="1:16" ht="12.75" customHeight="1">
      <c r="A396" s="2"/>
      <c r="B396" s="2"/>
      <c r="C396" s="2"/>
      <c r="F396" s="2"/>
      <c r="G396" s="49"/>
      <c r="H396" s="2"/>
      <c r="I396" s="2"/>
      <c r="J396" s="49"/>
      <c r="K396" s="2"/>
      <c r="L396" s="2"/>
      <c r="M396" s="49"/>
      <c r="N396" s="2"/>
      <c r="O396" s="56"/>
      <c r="P396" s="1"/>
    </row>
    <row r="397" spans="1:16" ht="12.75" customHeight="1">
      <c r="A397" s="2"/>
      <c r="B397" s="2"/>
      <c r="C397" s="2"/>
      <c r="F397" s="2"/>
      <c r="G397" s="49"/>
      <c r="H397" s="2"/>
      <c r="I397" s="2"/>
      <c r="J397" s="49"/>
      <c r="K397" s="2"/>
      <c r="L397" s="2"/>
      <c r="M397" s="49"/>
      <c r="N397" s="2"/>
      <c r="O397" s="56"/>
      <c r="P397" s="1"/>
    </row>
    <row r="398" spans="1:16" ht="12.75" customHeight="1">
      <c r="A398" s="2"/>
      <c r="B398" s="2"/>
      <c r="C398" s="2"/>
      <c r="F398" s="2"/>
      <c r="G398" s="49"/>
      <c r="H398" s="2"/>
      <c r="I398" s="2"/>
      <c r="J398" s="49"/>
      <c r="K398" s="2"/>
      <c r="L398" s="2"/>
      <c r="M398" s="49"/>
      <c r="N398" s="2"/>
      <c r="O398" s="56"/>
      <c r="P398" s="1"/>
    </row>
    <row r="399" spans="1:16" ht="12.75" customHeight="1">
      <c r="A399" s="2"/>
      <c r="B399" s="2"/>
      <c r="C399" s="2"/>
      <c r="F399" s="2"/>
      <c r="G399" s="49"/>
      <c r="H399" s="2"/>
      <c r="I399" s="2"/>
      <c r="J399" s="49"/>
      <c r="K399" s="2"/>
      <c r="L399" s="2"/>
      <c r="M399" s="49"/>
      <c r="N399" s="2"/>
      <c r="O399" s="56"/>
      <c r="P399" s="1"/>
    </row>
    <row r="400" spans="1:16" ht="12.75" customHeight="1">
      <c r="A400" s="2"/>
      <c r="B400" s="2"/>
      <c r="C400" s="2"/>
      <c r="F400" s="2"/>
      <c r="G400" s="49"/>
      <c r="H400" s="2"/>
      <c r="I400" s="2"/>
      <c r="J400" s="49"/>
      <c r="K400" s="2"/>
      <c r="L400" s="2"/>
      <c r="M400" s="49"/>
      <c r="N400" s="2"/>
      <c r="O400" s="56"/>
      <c r="P400" s="1"/>
    </row>
    <row r="401" spans="1:16" ht="12.75" customHeight="1">
      <c r="A401" s="2"/>
      <c r="B401" s="2"/>
      <c r="C401" s="2"/>
      <c r="F401" s="2"/>
      <c r="G401" s="49"/>
      <c r="H401" s="2"/>
      <c r="I401" s="2"/>
      <c r="J401" s="49"/>
      <c r="K401" s="2"/>
      <c r="L401" s="2"/>
      <c r="M401" s="49"/>
      <c r="N401" s="2"/>
      <c r="O401" s="56"/>
      <c r="P401" s="1"/>
    </row>
    <row r="402" spans="1:16" ht="12.75" customHeight="1">
      <c r="A402" s="2"/>
      <c r="B402" s="2"/>
      <c r="C402" s="2"/>
      <c r="F402" s="2"/>
      <c r="G402" s="49"/>
      <c r="H402" s="2"/>
      <c r="I402" s="2"/>
      <c r="J402" s="49"/>
      <c r="K402" s="2"/>
      <c r="L402" s="2"/>
      <c r="M402" s="49"/>
      <c r="N402" s="2"/>
      <c r="O402" s="56"/>
      <c r="P402" s="1"/>
    </row>
    <row r="403" spans="1:16" ht="12.75" customHeight="1">
      <c r="A403" s="2"/>
      <c r="B403" s="2"/>
      <c r="C403" s="2"/>
      <c r="F403" s="2"/>
      <c r="G403" s="49"/>
      <c r="H403" s="2"/>
      <c r="I403" s="2"/>
      <c r="J403" s="49"/>
      <c r="K403" s="2"/>
      <c r="L403" s="2"/>
      <c r="M403" s="49"/>
      <c r="N403" s="2"/>
      <c r="O403" s="56"/>
      <c r="P403" s="1"/>
    </row>
    <row r="404" spans="1:16" ht="12.75" customHeight="1">
      <c r="A404" s="2"/>
      <c r="B404" s="2"/>
      <c r="C404" s="2"/>
      <c r="F404" s="2"/>
      <c r="G404" s="49"/>
      <c r="H404" s="2"/>
      <c r="I404" s="2"/>
      <c r="J404" s="49"/>
      <c r="K404" s="2"/>
      <c r="L404" s="2"/>
      <c r="M404" s="49"/>
      <c r="N404" s="2"/>
      <c r="O404" s="56"/>
      <c r="P404" s="1"/>
    </row>
    <row r="405" spans="1:16" ht="12.75" customHeight="1">
      <c r="A405" s="2"/>
      <c r="B405" s="2"/>
      <c r="C405" s="2"/>
      <c r="F405" s="2"/>
      <c r="G405" s="49"/>
      <c r="H405" s="2"/>
      <c r="I405" s="2"/>
      <c r="J405" s="49"/>
      <c r="K405" s="2"/>
      <c r="L405" s="2"/>
      <c r="M405" s="49"/>
      <c r="N405" s="2"/>
      <c r="O405" s="56"/>
      <c r="P405" s="1"/>
    </row>
    <row r="406" spans="1:16" ht="12.75" customHeight="1">
      <c r="A406" s="2"/>
      <c r="B406" s="2"/>
      <c r="C406" s="2"/>
      <c r="F406" s="2"/>
      <c r="G406" s="49"/>
      <c r="H406" s="2"/>
      <c r="I406" s="2"/>
      <c r="J406" s="49"/>
      <c r="K406" s="2"/>
      <c r="L406" s="2"/>
      <c r="M406" s="49"/>
      <c r="N406" s="2"/>
      <c r="O406" s="56"/>
      <c r="P406" s="1"/>
    </row>
    <row r="407" spans="1:16" ht="12.75" customHeight="1">
      <c r="A407" s="2"/>
      <c r="B407" s="2"/>
      <c r="C407" s="2"/>
      <c r="F407" s="2"/>
      <c r="G407" s="49"/>
      <c r="H407" s="2"/>
      <c r="I407" s="2"/>
      <c r="J407" s="49"/>
      <c r="K407" s="2"/>
      <c r="L407" s="2"/>
      <c r="M407" s="49"/>
      <c r="N407" s="2"/>
      <c r="O407" s="56"/>
      <c r="P407" s="1"/>
    </row>
    <row r="408" spans="1:16" ht="12.75" customHeight="1">
      <c r="A408" s="2"/>
      <c r="B408" s="2"/>
      <c r="C408" s="2"/>
      <c r="F408" s="2"/>
      <c r="G408" s="49"/>
      <c r="H408" s="2"/>
      <c r="I408" s="2"/>
      <c r="J408" s="49"/>
      <c r="K408" s="2"/>
      <c r="L408" s="2"/>
      <c r="M408" s="49"/>
      <c r="N408" s="2"/>
      <c r="O408" s="56"/>
      <c r="P408" s="1"/>
    </row>
    <row r="409" spans="1:16" ht="12.75" customHeight="1">
      <c r="A409" s="2"/>
      <c r="B409" s="2"/>
      <c r="C409" s="2"/>
      <c r="F409" s="2"/>
      <c r="G409" s="49"/>
      <c r="H409" s="2"/>
      <c r="I409" s="2"/>
      <c r="J409" s="49"/>
      <c r="K409" s="2"/>
      <c r="L409" s="2"/>
      <c r="M409" s="49"/>
      <c r="N409" s="2"/>
      <c r="O409" s="56"/>
      <c r="P409" s="1"/>
    </row>
    <row r="410" spans="1:16" ht="12.75" customHeight="1">
      <c r="A410" s="2"/>
      <c r="B410" s="2"/>
      <c r="C410" s="2"/>
      <c r="F410" s="2"/>
      <c r="G410" s="49"/>
      <c r="H410" s="2"/>
      <c r="I410" s="2"/>
      <c r="J410" s="49"/>
      <c r="K410" s="2"/>
      <c r="L410" s="2"/>
      <c r="M410" s="49"/>
      <c r="N410" s="2"/>
      <c r="O410" s="56"/>
      <c r="P410" s="1"/>
    </row>
    <row r="411" spans="1:16" ht="12.75" customHeight="1">
      <c r="A411" s="2"/>
      <c r="B411" s="2"/>
      <c r="C411" s="2"/>
      <c r="F411" s="2"/>
      <c r="G411" s="49"/>
      <c r="H411" s="2"/>
      <c r="I411" s="2"/>
      <c r="J411" s="49"/>
      <c r="K411" s="2"/>
      <c r="L411" s="2"/>
      <c r="M411" s="49"/>
      <c r="N411" s="2"/>
      <c r="O411" s="56"/>
      <c r="P411" s="1"/>
    </row>
    <row r="412" spans="1:16" ht="12.75" customHeight="1">
      <c r="A412" s="2"/>
      <c r="B412" s="2"/>
      <c r="C412" s="2"/>
      <c r="F412" s="2"/>
      <c r="G412" s="49"/>
      <c r="H412" s="2"/>
      <c r="I412" s="2"/>
      <c r="J412" s="49"/>
      <c r="K412" s="2"/>
      <c r="L412" s="2"/>
      <c r="M412" s="49"/>
      <c r="N412" s="2"/>
      <c r="O412" s="56"/>
      <c r="P412" s="1"/>
    </row>
    <row r="413" spans="1:16" ht="12.75" customHeight="1">
      <c r="A413" s="2"/>
      <c r="B413" s="2"/>
      <c r="C413" s="2"/>
      <c r="F413" s="2"/>
      <c r="G413" s="49"/>
      <c r="H413" s="2"/>
      <c r="I413" s="2"/>
      <c r="J413" s="49"/>
      <c r="K413" s="2"/>
      <c r="L413" s="2"/>
      <c r="M413" s="49"/>
      <c r="N413" s="2"/>
      <c r="O413" s="56"/>
      <c r="P413" s="1"/>
    </row>
    <row r="414" spans="1:16" ht="12.75" customHeight="1">
      <c r="A414" s="2"/>
      <c r="B414" s="2"/>
      <c r="C414" s="2"/>
      <c r="F414" s="2"/>
      <c r="G414" s="49"/>
      <c r="H414" s="2"/>
      <c r="I414" s="2"/>
      <c r="J414" s="49"/>
      <c r="K414" s="2"/>
      <c r="L414" s="2"/>
      <c r="M414" s="49"/>
      <c r="N414" s="2"/>
      <c r="O414" s="56"/>
      <c r="P414" s="1"/>
    </row>
    <row r="415" spans="1:16" ht="12.75" customHeight="1">
      <c r="A415" s="2"/>
      <c r="B415" s="2"/>
      <c r="C415" s="2"/>
      <c r="F415" s="2"/>
      <c r="G415" s="49"/>
      <c r="H415" s="2"/>
      <c r="I415" s="2"/>
      <c r="J415" s="49"/>
      <c r="K415" s="2"/>
      <c r="L415" s="2"/>
      <c r="M415" s="49"/>
      <c r="N415" s="2"/>
      <c r="O415" s="56"/>
      <c r="P415" s="1"/>
    </row>
    <row r="416" spans="1:16" ht="12.75" customHeight="1">
      <c r="A416" s="2"/>
      <c r="B416" s="2"/>
      <c r="C416" s="2"/>
      <c r="F416" s="2"/>
      <c r="G416" s="49"/>
      <c r="H416" s="2"/>
      <c r="I416" s="2"/>
      <c r="J416" s="49"/>
      <c r="K416" s="2"/>
      <c r="L416" s="2"/>
      <c r="M416" s="49"/>
      <c r="N416" s="2"/>
      <c r="O416" s="56"/>
      <c r="P416" s="1"/>
    </row>
    <row r="417" spans="1:16" ht="12.75" customHeight="1">
      <c r="A417" s="2"/>
      <c r="B417" s="2"/>
      <c r="C417" s="2"/>
      <c r="F417" s="2"/>
      <c r="G417" s="49"/>
      <c r="H417" s="2"/>
      <c r="I417" s="2"/>
      <c r="J417" s="49"/>
      <c r="K417" s="2"/>
      <c r="L417" s="2"/>
      <c r="M417" s="49"/>
      <c r="N417" s="2"/>
      <c r="O417" s="56"/>
      <c r="P417" s="1"/>
    </row>
    <row r="418" spans="1:16" ht="12.75" customHeight="1">
      <c r="A418" s="2"/>
      <c r="B418" s="2"/>
      <c r="C418" s="2"/>
      <c r="F418" s="2"/>
      <c r="G418" s="49"/>
      <c r="H418" s="2"/>
      <c r="I418" s="2"/>
      <c r="J418" s="49"/>
      <c r="K418" s="2"/>
      <c r="L418" s="2"/>
      <c r="M418" s="49"/>
      <c r="N418" s="2"/>
      <c r="O418" s="56"/>
      <c r="P418" s="1"/>
    </row>
    <row r="419" spans="1:16" ht="12.75" customHeight="1">
      <c r="A419" s="2"/>
      <c r="B419" s="2"/>
      <c r="C419" s="2"/>
      <c r="F419" s="2"/>
      <c r="G419" s="49"/>
      <c r="H419" s="2"/>
      <c r="I419" s="2"/>
      <c r="J419" s="49"/>
      <c r="K419" s="2"/>
      <c r="L419" s="2"/>
      <c r="M419" s="49"/>
      <c r="N419" s="2"/>
      <c r="O419" s="56"/>
      <c r="P419" s="1"/>
    </row>
    <row r="420" spans="1:16" ht="12.75" customHeight="1">
      <c r="A420" s="2"/>
      <c r="B420" s="2"/>
      <c r="C420" s="2"/>
      <c r="F420" s="2"/>
      <c r="G420" s="49"/>
      <c r="H420" s="2"/>
      <c r="I420" s="2"/>
      <c r="J420" s="49"/>
      <c r="K420" s="2"/>
      <c r="L420" s="2"/>
      <c r="M420" s="49"/>
      <c r="N420" s="2"/>
      <c r="O420" s="56"/>
      <c r="P420" s="1"/>
    </row>
    <row r="421" spans="1:16" ht="12.75" customHeight="1">
      <c r="A421" s="2"/>
      <c r="B421" s="2"/>
      <c r="C421" s="2"/>
      <c r="F421" s="2"/>
      <c r="G421" s="49"/>
      <c r="H421" s="2"/>
      <c r="I421" s="2"/>
      <c r="J421" s="49"/>
      <c r="K421" s="2"/>
      <c r="L421" s="2"/>
      <c r="M421" s="49"/>
      <c r="N421" s="2"/>
      <c r="O421" s="56"/>
      <c r="P421" s="1"/>
    </row>
    <row r="422" spans="1:16" ht="12.75" customHeight="1">
      <c r="A422" s="2"/>
      <c r="B422" s="2"/>
      <c r="C422" s="2"/>
      <c r="F422" s="2"/>
      <c r="G422" s="49"/>
      <c r="H422" s="2"/>
      <c r="I422" s="2"/>
      <c r="J422" s="49"/>
      <c r="K422" s="2"/>
      <c r="L422" s="2"/>
      <c r="M422" s="49"/>
      <c r="N422" s="2"/>
      <c r="O422" s="56"/>
      <c r="P422" s="1"/>
    </row>
    <row r="423" spans="1:16" ht="12.75" customHeight="1">
      <c r="A423" s="2"/>
      <c r="B423" s="2"/>
      <c r="C423" s="2"/>
      <c r="F423" s="2"/>
      <c r="G423" s="49"/>
      <c r="H423" s="2"/>
      <c r="I423" s="2"/>
      <c r="J423" s="49"/>
      <c r="K423" s="2"/>
      <c r="L423" s="2"/>
      <c r="M423" s="49"/>
      <c r="N423" s="2"/>
      <c r="O423" s="56"/>
      <c r="P423" s="1"/>
    </row>
    <row r="424" spans="1:16" ht="12.75" customHeight="1">
      <c r="A424" s="2"/>
      <c r="B424" s="2"/>
      <c r="C424" s="2"/>
      <c r="F424" s="2"/>
      <c r="G424" s="49"/>
      <c r="H424" s="2"/>
      <c r="I424" s="2"/>
      <c r="J424" s="49"/>
      <c r="K424" s="2"/>
      <c r="L424" s="2"/>
      <c r="M424" s="49"/>
      <c r="N424" s="2"/>
      <c r="O424" s="56"/>
      <c r="P424" s="1"/>
    </row>
    <row r="425" spans="1:16" ht="12.75" customHeight="1">
      <c r="A425" s="2"/>
      <c r="B425" s="2"/>
      <c r="C425" s="2"/>
      <c r="F425" s="2"/>
      <c r="G425" s="49"/>
      <c r="H425" s="2"/>
      <c r="I425" s="2"/>
      <c r="J425" s="49"/>
      <c r="K425" s="2"/>
      <c r="L425" s="2"/>
      <c r="M425" s="49"/>
      <c r="N425" s="2"/>
      <c r="O425" s="56"/>
      <c r="P425" s="1"/>
    </row>
    <row r="426" spans="1:16" ht="12.75" customHeight="1">
      <c r="A426" s="2"/>
      <c r="B426" s="2"/>
      <c r="C426" s="2"/>
      <c r="F426" s="2"/>
      <c r="G426" s="49"/>
      <c r="H426" s="2"/>
      <c r="I426" s="2"/>
      <c r="J426" s="49"/>
      <c r="K426" s="2"/>
      <c r="L426" s="2"/>
      <c r="M426" s="49"/>
      <c r="N426" s="2"/>
      <c r="O426" s="56"/>
      <c r="P426" s="1"/>
    </row>
    <row r="427" spans="1:16" ht="12.75" customHeight="1">
      <c r="A427" s="2"/>
      <c r="B427" s="2"/>
      <c r="C427" s="2"/>
      <c r="F427" s="2"/>
      <c r="G427" s="49"/>
      <c r="H427" s="2"/>
      <c r="I427" s="2"/>
      <c r="J427" s="49"/>
      <c r="K427" s="2"/>
      <c r="L427" s="2"/>
      <c r="M427" s="49"/>
      <c r="N427" s="2"/>
      <c r="O427" s="56"/>
      <c r="P427" s="1"/>
    </row>
    <row r="428" spans="1:16" ht="12.75" customHeight="1">
      <c r="A428" s="2"/>
      <c r="B428" s="2"/>
      <c r="C428" s="2"/>
      <c r="F428" s="2"/>
      <c r="G428" s="49"/>
      <c r="H428" s="2"/>
      <c r="I428" s="2"/>
      <c r="J428" s="49"/>
      <c r="K428" s="2"/>
      <c r="L428" s="2"/>
      <c r="M428" s="49"/>
      <c r="N428" s="2"/>
      <c r="O428" s="56"/>
      <c r="P428" s="1"/>
    </row>
    <row r="429" spans="1:16" ht="12.75" customHeight="1">
      <c r="A429" s="2"/>
      <c r="B429" s="2"/>
      <c r="C429" s="2"/>
      <c r="F429" s="2"/>
      <c r="G429" s="49"/>
      <c r="H429" s="2"/>
      <c r="I429" s="2"/>
      <c r="J429" s="49"/>
      <c r="K429" s="2"/>
      <c r="L429" s="2"/>
      <c r="M429" s="49"/>
      <c r="N429" s="2"/>
      <c r="O429" s="56"/>
      <c r="P429" s="1"/>
    </row>
  </sheetData>
  <autoFilter ref="A5:O173"/>
  <customSheetViews>
    <customSheetView guid="{3266E51F-014B-47AF-B25B-E8628980EF07}" scale="60" showPageBreaks="1" fitToPage="1" printArea="1" showAutoFilter="1" view="pageBreakPreview">
      <selection activeCell="G172" sqref="G172"/>
      <pageMargins left="0.78740157480314965" right="0.39370078740157483" top="0.78740157480314965" bottom="0.78740157480314965" header="0.31496062992125984" footer="0.31496062992125984"/>
      <pageSetup paperSize="9" scale="39" fitToHeight="0" orientation="landscape" r:id="rId1"/>
      <headerFooter>
        <oddHeader>&amp;R&amp;P</oddHeader>
      </headerFooter>
      <autoFilter ref="A5:O173"/>
    </customSheetView>
    <customSheetView guid="{5B862933-CC7F-4353-8230-123571C114CD}" scale="71" showAutoFilter="1" topLeftCell="B124">
      <selection activeCell="E131" sqref="E131"/>
      <pageMargins left="0.78740157480314965" right="0.39370078740157483" top="0.78740157480314965" bottom="0.78740157480314965" header="0" footer="0"/>
      <pageSetup paperSize="9" orientation="landscape"/>
      <headerFooter>
        <oddHeader>&amp;R&amp;P</oddHeader>
      </headerFooter>
      <autoFilter ref="A5:O173"/>
    </customSheetView>
    <customSheetView guid="{6BB40F47-25E1-4A2A-B812-E03407BD5856}" filter="1" showAutoFilter="1">
      <pageMargins left="0.7" right="0.7" top="0.75" bottom="0.75" header="0.3" footer="0.3"/>
      <autoFilter ref="A5:O110"/>
    </customSheetView>
    <customSheetView guid="{F6FB285B-88D5-45C6-81EA-13AA01243809}" scale="60" showAutoFilter="1" topLeftCell="A34">
      <selection activeCell="O50" sqref="O50"/>
      <pageMargins left="0.78740157480314965" right="0.39370078740157483" top="0.78740157480314965" bottom="0.78740157480314965" header="0" footer="0"/>
      <pageSetup paperSize="9" orientation="landscape"/>
      <headerFooter>
        <oddHeader>&amp;R&amp;P</oddHeader>
      </headerFooter>
      <autoFilter ref="A5:O149"/>
    </customSheetView>
    <customSheetView guid="{F30D7FF2-DB43-436D-898D-0846BE2D54C4}" scale="60" showAutoFilter="1" topLeftCell="A64">
      <selection activeCell="O71" sqref="O71"/>
      <pageMargins left="0.78740157480314965" right="0.39370078740157483" top="0.78740157480314965" bottom="0.78740157480314965" header="0" footer="0"/>
      <pageSetup paperSize="9" orientation="landscape" r:id="rId2"/>
      <headerFooter>
        <oddHeader>&amp;R&amp;P</oddHeader>
      </headerFooter>
      <autoFilter ref="A5:O148"/>
    </customSheetView>
    <customSheetView guid="{86893A1E-51A5-4EDA-A9A8-962C193E2028}" scale="60" showPageBreaks="1" showAutoFilter="1" topLeftCell="A101">
      <selection activeCell="Q160" sqref="Q160"/>
      <pageMargins left="0.78740157480314965" right="0.39370078740157483" top="0.78740157480314965" bottom="0.78740157480314965" header="0" footer="0"/>
      <pageSetup paperSize="9" orientation="landscape" r:id="rId3"/>
      <headerFooter>
        <oddHeader>&amp;R&amp;P</oddHeader>
      </headerFooter>
      <autoFilter ref="A5:O173"/>
    </customSheetView>
    <customSheetView guid="{8BB67BFA-4E68-4F5B-87AF-F3E2E183E262}" scale="60" showAutoFilter="1" topLeftCell="B130">
      <selection activeCell="I138" sqref="I138"/>
      <pageMargins left="0.78740157480314965" right="0.39370078740157483" top="0.78740157480314965" bottom="0.78740157480314965" header="0" footer="0"/>
      <pageSetup paperSize="9" orientation="landscape"/>
      <headerFooter>
        <oddHeader>&amp;R&amp;P</oddHeader>
      </headerFooter>
      <autoFilter ref="A5:O173"/>
    </customSheetView>
    <customSheetView guid="{653C2DCB-76AB-4FE3-8066-A7E224119561}" scale="70" showPageBreaks="1" printArea="1" showAutoFilter="1">
      <selection activeCell="E138" sqref="E138"/>
      <pageMargins left="0.78740157480314965" right="0.39370078740157483" top="0.78740157480314965" bottom="0.78740157480314965" header="0" footer="0"/>
      <pageSetup paperSize="9" scale="35" fitToHeight="0" orientation="landscape" r:id="rId4"/>
      <headerFooter>
        <oddHeader>&amp;R&amp;P</oddHeader>
      </headerFooter>
      <autoFilter ref="A5:O173"/>
    </customSheetView>
  </customSheetViews>
  <mergeCells count="95">
    <mergeCell ref="C52:C53"/>
    <mergeCell ref="D52:D53"/>
    <mergeCell ref="C62:C67"/>
    <mergeCell ref="D62:D67"/>
    <mergeCell ref="A157:A168"/>
    <mergeCell ref="B157:B167"/>
    <mergeCell ref="D158:D167"/>
    <mergeCell ref="C88:C89"/>
    <mergeCell ref="C92:C93"/>
    <mergeCell ref="C96:C97"/>
    <mergeCell ref="C158:C161"/>
    <mergeCell ref="D72:D73"/>
    <mergeCell ref="C56:C57"/>
    <mergeCell ref="D56:D57"/>
    <mergeCell ref="C58:C61"/>
    <mergeCell ref="B133:B134"/>
    <mergeCell ref="A6:A41"/>
    <mergeCell ref="B85:E85"/>
    <mergeCell ref="B86:B94"/>
    <mergeCell ref="D86:D94"/>
    <mergeCell ref="B135:E135"/>
    <mergeCell ref="C112:C120"/>
    <mergeCell ref="C124:C125"/>
    <mergeCell ref="B132:E132"/>
    <mergeCell ref="D112:D120"/>
    <mergeCell ref="B72:B73"/>
    <mergeCell ref="C72:C73"/>
    <mergeCell ref="A49:A70"/>
    <mergeCell ref="B49:B69"/>
    <mergeCell ref="D6:D7"/>
    <mergeCell ref="C33:C34"/>
    <mergeCell ref="C86:C87"/>
    <mergeCell ref="C6:C8"/>
    <mergeCell ref="C9:C12"/>
    <mergeCell ref="B74:E74"/>
    <mergeCell ref="C82:C83"/>
    <mergeCell ref="D82:D83"/>
    <mergeCell ref="B75:B77"/>
    <mergeCell ref="D75:D77"/>
    <mergeCell ref="B78:E78"/>
    <mergeCell ref="B79:B84"/>
    <mergeCell ref="B70:E70"/>
    <mergeCell ref="A71:E71"/>
    <mergeCell ref="A45:E45"/>
    <mergeCell ref="A46:A47"/>
    <mergeCell ref="B47:E47"/>
    <mergeCell ref="A48:E48"/>
    <mergeCell ref="D58:D61"/>
    <mergeCell ref="A1:O3"/>
    <mergeCell ref="B6:B36"/>
    <mergeCell ref="B37:E37"/>
    <mergeCell ref="A42:E42"/>
    <mergeCell ref="A43:A44"/>
    <mergeCell ref="B44:E44"/>
    <mergeCell ref="O38:O40"/>
    <mergeCell ref="B41:E41"/>
    <mergeCell ref="C27:C28"/>
    <mergeCell ref="D27:D28"/>
    <mergeCell ref="C29:C30"/>
    <mergeCell ref="B38:B40"/>
    <mergeCell ref="C38:C40"/>
    <mergeCell ref="D38:D40"/>
    <mergeCell ref="C14:C26"/>
    <mergeCell ref="D9:D22"/>
    <mergeCell ref="C133:C134"/>
    <mergeCell ref="B153:E153"/>
    <mergeCell ref="B109:E109"/>
    <mergeCell ref="A156:E156"/>
    <mergeCell ref="D121:D122"/>
    <mergeCell ref="C145:C148"/>
    <mergeCell ref="D145:D148"/>
    <mergeCell ref="C141:C142"/>
    <mergeCell ref="C121:C123"/>
    <mergeCell ref="C126:C127"/>
    <mergeCell ref="D126:D127"/>
    <mergeCell ref="C139:C140"/>
    <mergeCell ref="C137:C138"/>
    <mergeCell ref="D137:D138"/>
    <mergeCell ref="B136:B148"/>
    <mergeCell ref="B168:E168"/>
    <mergeCell ref="A169:E169"/>
    <mergeCell ref="B149:E149"/>
    <mergeCell ref="A172:E172"/>
    <mergeCell ref="A173:E173"/>
    <mergeCell ref="C163:C164"/>
    <mergeCell ref="B151:E151"/>
    <mergeCell ref="B155:E155"/>
    <mergeCell ref="A72:A155"/>
    <mergeCell ref="A170:A171"/>
    <mergeCell ref="B171:E171"/>
    <mergeCell ref="B95:E95"/>
    <mergeCell ref="B96:B100"/>
    <mergeCell ref="B101:E101"/>
    <mergeCell ref="B102:B108"/>
    <mergeCell ref="B110:B131"/>
  </mergeCells>
  <pageMargins left="0.78740157480314965" right="0.39370078740157483" top="0.78740157480314965" bottom="0.78740157480314965" header="0.31496062992125984" footer="0.31496062992125984"/>
  <pageSetup paperSize="9" scale="39" fitToHeight="0" orientation="landscape" r:id="rId5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ПРИЛОЖЕНИЕ 5</vt:lpstr>
      <vt:lpstr>'ПРИЛОЖЕНИЕ 5'!Z_815A5459_D9AD_4499_B005_A99171756881_.wvu.PrintTitles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Маргарита Алексеевна</dc:creator>
  <cp:lastModifiedBy>Рыженкова Елена Николаевна</cp:lastModifiedBy>
  <cp:lastPrinted>2026-09-23T06:27:32Z</cp:lastPrinted>
  <dcterms:created xsi:type="dcterms:W3CDTF">2026-09-16T09:14:14Z</dcterms:created>
  <dcterms:modified xsi:type="dcterms:W3CDTF">2026-09-23T06:27:53Z</dcterms:modified>
</cp:coreProperties>
</file>