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65" yWindow="4320" windowWidth="15465" windowHeight="7335"/>
  </bookViews>
  <sheets>
    <sheet name="ДОХОДЫ" sheetId="7" r:id="rId1"/>
    <sheet name="увеличение" sheetId="5" state="hidden" r:id="rId2"/>
    <sheet name="уменьшение" sheetId="6" state="hidden" r:id="rId3"/>
    <sheet name="перераспределение" sheetId="3" state="hidden" r:id="rId4"/>
    <sheet name="Лист1" sheetId="8" r:id="rId5"/>
  </sheets>
  <definedNames>
    <definedName name="_xlnm._FilterDatabase" localSheetId="0" hidden="1">ДОХОДЫ!$A$7:$F$7</definedName>
    <definedName name="_xlnm._FilterDatabase" localSheetId="3" hidden="1">перераспределение!$A$7:$K$13</definedName>
    <definedName name="_xlnm._FilterDatabase" localSheetId="1" hidden="1">увеличение!$A$6:$G$8</definedName>
    <definedName name="Z_0199ACBD_3190_4B84_AFFB_81CAEBB7CB5B_.wvu.FilterData" localSheetId="3" hidden="1">перераспределение!$A$7:$K$13</definedName>
    <definedName name="Z_0199ACBD_3190_4B84_AFFB_81CAEBB7CB5B_.wvu.FilterData" localSheetId="1" hidden="1">увеличение!$A$6:$G$8</definedName>
    <definedName name="Z_0199ACBD_3190_4B84_AFFB_81CAEBB7CB5B_.wvu.PrintTitles" localSheetId="3" hidden="1">перераспределение!$6:$6</definedName>
    <definedName name="Z_0199ACBD_3190_4B84_AFFB_81CAEBB7CB5B_.wvu.PrintTitles" localSheetId="1" hidden="1">увеличение!$5:$5</definedName>
    <definedName name="Z_140009A1_8033_4DF3_B576_4A3F45C76564_.wvu.FilterData" localSheetId="3" hidden="1">перераспределение!$A$7:$K$13</definedName>
    <definedName name="Z_140009A1_8033_4DF3_B576_4A3F45C76564_.wvu.FilterData" localSheetId="1" hidden="1">увеличение!$A$6:$G$8</definedName>
    <definedName name="Z_26045A6D_7489_4306_BB4B_4F381D09B6D6_.wvu.FilterData" localSheetId="3" hidden="1">перераспределение!$A$7:$K$13</definedName>
    <definedName name="Z_2D34D568_2E61_442C_A2EE_31449C207875_.wvu.FilterData" localSheetId="3" hidden="1">перераспределение!$A$7:$K$13</definedName>
    <definedName name="Z_3F047309_29B8_4634_8EEA_501EDBA688CE_.wvu.FilterData" localSheetId="3" hidden="1">перераспределение!$A$7:$K$13</definedName>
    <definedName name="Z_5B4F10C4_550C_4D0E_8428_4C04148E7DDC_.wvu.FilterData" localSheetId="3" hidden="1">перераспределение!$A$7:$K$13</definedName>
    <definedName name="Z_5F54D95F_4F33_4413_A60B_0FC8AC402EC2_.wvu.FilterData" localSheetId="3" hidden="1">перераспределение!$A$7:$K$13</definedName>
    <definedName name="Z_63398F5F_8607_48AB_8B89_F93D796EDE84_.wvu.FilterData" localSheetId="3" hidden="1">перераспределение!$A$7:$K$13</definedName>
    <definedName name="Z_63398F5F_8607_48AB_8B89_F93D796EDE84_.wvu.FilterData" localSheetId="1" hidden="1">увеличение!$A$6:$G$8</definedName>
    <definedName name="Z_63398F5F_8607_48AB_8B89_F93D796EDE84_.wvu.PrintTitles" localSheetId="3" hidden="1">перераспределение!$6:$6</definedName>
    <definedName name="Z_63398F5F_8607_48AB_8B89_F93D796EDE84_.wvu.PrintTitles" localSheetId="1" hidden="1">увеличение!$5:$5</definedName>
    <definedName name="Z_72A4D64E_B497_4069_832F_05D9E42A0FB2_.wvu.FilterData" localSheetId="3" hidden="1">перераспределение!$A$7:$K$13</definedName>
    <definedName name="Z_80DA7438_9A26_4D67_99F5_E21B3EB7BDF2_.wvu.FilterData" localSheetId="3" hidden="1">перераспределение!$A$7:$K$13</definedName>
    <definedName name="Z_941FF28C_F191_4DAB_8C4B_9127DEFBD217_.wvu.FilterData" localSheetId="3" hidden="1">перераспределение!$A$7:$K$13</definedName>
    <definedName name="Z_941FF28C_F191_4DAB_8C4B_9127DEFBD217_.wvu.FilterData" localSheetId="1" hidden="1">увеличение!$A$6:$G$8</definedName>
    <definedName name="Z_941FF28C_F191_4DAB_8C4B_9127DEFBD217_.wvu.PrintTitles" localSheetId="3" hidden="1">перераспределение!$6:$6</definedName>
    <definedName name="Z_941FF28C_F191_4DAB_8C4B_9127DEFBD217_.wvu.PrintTitles" localSheetId="1" hidden="1">увеличение!$5:$5</definedName>
    <definedName name="Z_9C6C3F82_61E7_44FC_90B6_E0FE337C4528_.wvu.FilterData" localSheetId="3" hidden="1">перераспределение!$A$7:$K$13</definedName>
    <definedName name="Z_9C6C3F82_61E7_44FC_90B6_E0FE337C4528_.wvu.FilterData" localSheetId="1" hidden="1">увеличение!$A$6:$G$8</definedName>
    <definedName name="Z_9C6C3F82_61E7_44FC_90B6_E0FE337C4528_.wvu.PrintTitles" localSheetId="3" hidden="1">перераспределение!$6:$6</definedName>
    <definedName name="Z_9C6C3F82_61E7_44FC_90B6_E0FE337C4528_.wvu.PrintTitles" localSheetId="1" hidden="1">увеличение!$5:$5</definedName>
    <definedName name="Z_A0EAB98D_C05D_4B7E_9EB2_E1F06D80C78D_.wvu.FilterData" localSheetId="3" hidden="1">перераспределение!$A$7:$K$13</definedName>
    <definedName name="Z_A25538CD_E4AC_4849_9572_146191B48082_.wvu.FilterData" localSheetId="3" hidden="1">перераспределение!$A$7:$K$13</definedName>
    <definedName name="Z_A25538CD_E4AC_4849_9572_146191B48082_.wvu.FilterData" localSheetId="1" hidden="1">увеличение!$A$6:$G$8</definedName>
    <definedName name="Z_A25538CD_E4AC_4849_9572_146191B48082_.wvu.PrintTitles" localSheetId="3" hidden="1">перераспределение!$6:$6</definedName>
    <definedName name="Z_A25538CD_E4AC_4849_9572_146191B48082_.wvu.PrintTitles" localSheetId="1" hidden="1">увеличение!$5:$5</definedName>
    <definedName name="Z_B2D2FD78_0908_4575_BBE6_686AD8AE7FD3_.wvu.FilterData" localSheetId="3" hidden="1">перераспределение!$A$7:$K$13</definedName>
    <definedName name="Z_B2D2FD78_0908_4575_BBE6_686AD8AE7FD3_.wvu.FilterData" localSheetId="1" hidden="1">увеличение!$A$6:$G$8</definedName>
    <definedName name="Z_B5ADE779_8713_493E_BBEA_67A1BCFE4BC7_.wvu.FilterData" localSheetId="3" hidden="1">перераспределение!$A$7:$K$13</definedName>
    <definedName name="Z_C3614EF6_ECF3_4A69_A7B4_D2797D287027_.wvu.FilterData" localSheetId="3" hidden="1">перераспределение!$A$7:$K$13</definedName>
    <definedName name="Z_CF406469_9D96_471D_96C5_96E50C52E8A5_.wvu.FilterData" localSheetId="3" hidden="1">перераспределение!$A$7:$K$13</definedName>
    <definedName name="Z_D17FA9DB_E354_438D_9978_F4396B508459_.wvu.FilterData" localSheetId="3" hidden="1">перераспределение!$A$7:$K$13</definedName>
    <definedName name="Z_E8A8D950_44BE_419C_918E_6546E52F5FCD_.wvu.FilterData" localSheetId="3" hidden="1">перераспределение!$A$7:$K$13</definedName>
    <definedName name="Z_E8A8D950_44BE_419C_918E_6546E52F5FCD_.wvu.FilterData" localSheetId="1" hidden="1">увеличение!$A$6:$G$8</definedName>
    <definedName name="Z_E8A8D950_44BE_419C_918E_6546E52F5FCD_.wvu.PrintTitles" localSheetId="3" hidden="1">перераспределение!$6:$6</definedName>
    <definedName name="Z_E8A8D950_44BE_419C_918E_6546E52F5FCD_.wvu.PrintTitles" localSheetId="1" hidden="1">увеличение!$5:$5</definedName>
    <definedName name="Z_FC8F0A51_E8DA_42F9_82D5_8B87E13EF38D_.wvu.FilterData" localSheetId="3" hidden="1">перераспределение!$A$7:$K$13</definedName>
    <definedName name="Z_FFDD62F7_1BD9_4E0B_A20C_5017D3987BDF_.wvu.FilterData" localSheetId="3" hidden="1">перераспределение!$A$7:$K$13</definedName>
    <definedName name="_xlnm.Print_Titles" localSheetId="0">ДОХОДЫ!$5:$5</definedName>
    <definedName name="_xlnm.Print_Titles" localSheetId="3">перераспределение!$6:$6</definedName>
    <definedName name="_xlnm.Print_Titles" localSheetId="1">увеличение!$5:$5</definedName>
    <definedName name="_xlnm.Print_Area" localSheetId="3">перераспределение!$A$1:$K$13</definedName>
  </definedNames>
  <calcPr calcId="145621"/>
  <customWorkbookViews>
    <customWorkbookView name="Рыженкова Елена Николаевна - Личное представление" guid="{E8A8D950-44BE-419C-918E-6546E52F5FCD}" mergeInterval="0" personalView="1" maximized="1" windowWidth="1676" windowHeight="773" activeSheetId="5"/>
    <customWorkbookView name="Брызгало Вера Геннадьевна - Личное представление" guid="{941FF28C-F191-4DAB-8C4B-9127DEFBD217}" mergeInterval="0" personalView="1" maximized="1" windowWidth="1436" windowHeight="623" activeSheetId="3"/>
    <customWorkbookView name="Мирожниченко Елена Александровна - Личное представление" guid="{A25538CD-E4AC-4849-9572-146191B48082}" mergeInterval="0" personalView="1" maximized="1" windowWidth="1916" windowHeight="851" activeSheetId="3"/>
    <customWorkbookView name="aleksandrova-ni - Личное представление" guid="{664F2A9D-6E06-460E-9FB5-4A254F3B71D0}" mergeInterval="0" personalView="1" maximized="1" windowWidth="1436" windowHeight="707" activeSheetId="5" showComments="commIndAndComment"/>
    <customWorkbookView name="KravchenkoI - Личное представление" guid="{EBDCA1E9-8598-424C-AB42-F6132D0F9F26}" mergeInterval="0" personalView="1" maximized="1" windowWidth="1436" windowHeight="709" activeSheetId="5"/>
    <customWorkbookView name="DruzhininD - Личное представление" guid="{86857627-DF0E-48A2-9ED3-601372B9BFF5}" mergeInterval="0" personalView="1" maximized="1" windowWidth="1276" windowHeight="576" activeSheetId="2"/>
    <customWorkbookView name="ZavyalovaA - Личное представление" guid="{0979B4CC-E6EE-4C25-82AF-4FD04DE75CD9}" mergeInterval="0" personalView="1" maximized="1" windowWidth="1276" windowHeight="836" activeSheetId="5"/>
    <customWorkbookView name="SokolovaM - Личное представление" guid="{13C44802-5C86-462B-8187-B6E2F1E4868D}" mergeInterval="0" personalView="1" maximized="1" windowWidth="1276" windowHeight="629" activeSheetId="5"/>
    <customWorkbookView name="MihailovV - Личное представление" guid="{F23B1C84-3B52-4228-AA4E-2C0E59E50752}" mergeInterval="0" personalView="1" maximized="1" windowWidth="1020" windowHeight="580" activeSheetId="2"/>
    <customWorkbookView name="ShitakovV - Личное представление" guid="{224810FF-AB0C-4D6C-95E5-96E0C4A36336}" mergeInterval="0" personalView="1" maximized="1" windowWidth="1276" windowHeight="580" activeSheetId="5"/>
    <customWorkbookView name="Kalinina-EV - Личное представление" guid="{D842BAE9-6487-455A-9718-D3EDF0856A78}" mergeInterval="0" personalView="1" maximized="1" windowWidth="1276" windowHeight="602" activeSheetId="5"/>
    <customWorkbookView name="MishkinaS - Личное представление" guid="{E8EFA7C9-7280-48C8-8CC9-0AAC90E0D3B8}" mergeInterval="0" personalView="1" maximized="1" windowWidth="1020" windowHeight="603" activeSheetId="5"/>
    <customWorkbookView name="MaykovaM - Личное представление" guid="{5D37B7B7-CB61-4D51-B460-290A7C7E83ED}" mergeInterval="0" personalView="1" maximized="1" windowWidth="1020" windowHeight="603" activeSheetId="5"/>
    <customWorkbookView name="TsvetkovaE - Личное представление" guid="{2392BDC3-D9BC-4973-A19F-EFC41DE35268}" mergeInterval="0" personalView="1" maximized="1" windowWidth="1276" windowHeight="609" activeSheetId="5"/>
    <customWorkbookView name="MolchanovaG - Личное представление" guid="{CB2598FB-DEF3-4371-A86D-341C56BB249D}" mergeInterval="0" personalView="1" maximized="1" windowWidth="1276" windowHeight="603" activeSheetId="5"/>
    <customWorkbookView name="Киселёв Алексей Сергеевич - Личное представление" guid="{F24F0D26-0F26-488D-B914-DB00AB52DAB6}" mergeInterval="0" personalView="1" maximized="1" windowWidth="1916" windowHeight="775" activeSheetId="5"/>
    <customWorkbookView name="server - Личное представление" guid="{FAA80415-42E6-431C-9D0B-997E21563C4F}" mergeInterval="0" personalView="1" maximized="1" windowWidth="1020" windowHeight="553" activeSheetId="5"/>
    <customWorkbookView name="MihailovaE - Личное представление" guid="{8B3D0C43-4D21-4747-99A2-D3985CFB75B7}" mergeInterval="0" personalView="1" maximized="1" windowWidth="1276" windowHeight="661" activeSheetId="5"/>
    <customWorkbookView name="FilippovaS - Личное представление" guid="{82AD0AAD-6AB6-4C38-9553-FE438261EF4D}" mergeInterval="0" personalView="1" maximized="1" windowWidth="1276" windowHeight="608" activeSheetId="2"/>
    <customWorkbookView name="user - Личное представление" guid="{6A009A9D-7854-4145-9458-794D4AEEAA2D}" autoUpdate="1" mergeInterval="5" personalView="1" maximized="1" windowWidth="1020" windowHeight="605" activeSheetId="2"/>
    <customWorkbookView name="Соколова Маргарита Эйновна - Личное представление" guid="{9C6C3F82-61E7-44FC-90B6-E0FE337C4528}" mergeInterval="0" personalView="1" maximized="1" windowWidth="1034" windowHeight="525" activeSheetId="3" showComments="commIndAndComment"/>
    <customWorkbookView name="Молчанова Галина Михайловна - Личное представление" guid="{63398F5F-8607-48AB-8B89-F93D796EDE84}" mergeInterval="0" personalView="1" maximized="1" windowWidth="1276" windowHeight="513" activeSheetId="4"/>
    <customWorkbookView name="Павленко Ирина Викторовна - Личное представление" guid="{0199ACBD-3190-4B84-AFFB-81CAEBB7CB5B}" mergeInterval="0" personalView="1" maximized="1" windowWidth="1276" windowHeight="565" activeSheetId="1"/>
  </customWorkbookViews>
</workbook>
</file>

<file path=xl/calcChain.xml><?xml version="1.0" encoding="utf-8"?>
<calcChain xmlns="http://schemas.openxmlformats.org/spreadsheetml/2006/main">
  <c r="E62" i="7" l="1"/>
  <c r="F62" i="7"/>
  <c r="D62" i="7"/>
  <c r="E37" i="7"/>
  <c r="F37" i="7"/>
  <c r="D37" i="7"/>
  <c r="E26" i="7"/>
  <c r="F26" i="7"/>
  <c r="D26" i="7"/>
  <c r="E13" i="7"/>
  <c r="F13" i="7"/>
  <c r="D13" i="7"/>
  <c r="E11" i="7"/>
  <c r="F11" i="7"/>
  <c r="D11" i="7"/>
  <c r="F56" i="7" l="1"/>
  <c r="E56" i="7"/>
  <c r="D56" i="7"/>
  <c r="F47" i="7"/>
  <c r="E47" i="7"/>
  <c r="D47" i="7"/>
  <c r="F22" i="7"/>
  <c r="E22" i="7"/>
  <c r="F19" i="7"/>
  <c r="E19" i="7"/>
  <c r="D49" i="7"/>
  <c r="D44" i="7"/>
  <c r="D41" i="7"/>
  <c r="D30" i="7"/>
  <c r="D22" i="7"/>
  <c r="D19" i="7"/>
  <c r="E17" i="7"/>
  <c r="F17" i="7"/>
  <c r="D17" i="7"/>
  <c r="F8" i="7" l="1"/>
  <c r="F7" i="7" s="1"/>
  <c r="E8" i="7"/>
  <c r="E7" i="7" s="1"/>
  <c r="D8" i="7"/>
  <c r="D7" i="7" s="1"/>
  <c r="F60" i="7" l="1"/>
  <c r="E60" i="7"/>
  <c r="D60" i="7"/>
  <c r="F75" i="7"/>
  <c r="E75" i="7"/>
  <c r="D75" i="7"/>
  <c r="F80" i="7"/>
  <c r="E80" i="7"/>
  <c r="D80" i="7"/>
  <c r="F87" i="7"/>
  <c r="E87" i="7"/>
  <c r="D87" i="7"/>
  <c r="F89" i="7"/>
  <c r="E89" i="7"/>
  <c r="D89" i="7"/>
  <c r="F91" i="7"/>
  <c r="E91" i="7"/>
  <c r="D91" i="7"/>
  <c r="D59" i="7" l="1"/>
  <c r="D58" i="7" s="1"/>
  <c r="D6" i="7" s="1"/>
  <c r="E59" i="7"/>
  <c r="E58" i="7" s="1"/>
  <c r="F59" i="7"/>
  <c r="F58" i="7" s="1"/>
  <c r="D7" i="5"/>
  <c r="D6" i="5" s="1"/>
  <c r="I8" i="3"/>
  <c r="I7" i="3"/>
  <c r="D8" i="3"/>
  <c r="D7" i="3"/>
  <c r="D7" i="6"/>
  <c r="D6" i="6"/>
  <c r="J8" i="3"/>
  <c r="J7" i="3"/>
  <c r="K8" i="3"/>
  <c r="K7" i="3"/>
  <c r="E8" i="3"/>
  <c r="E7" i="3"/>
  <c r="F8" i="3"/>
  <c r="F7" i="3"/>
  <c r="E7" i="6"/>
  <c r="E6" i="6"/>
  <c r="F7" i="6"/>
  <c r="F6" i="6" s="1"/>
  <c r="F7" i="5"/>
  <c r="F6" i="5"/>
  <c r="E7" i="5"/>
  <c r="E6" i="5"/>
  <c r="E6" i="7" l="1"/>
  <c r="F6" i="7"/>
</calcChain>
</file>

<file path=xl/sharedStrings.xml><?xml version="1.0" encoding="utf-8"?>
<sst xmlns="http://schemas.openxmlformats.org/spreadsheetml/2006/main" count="426" uniqueCount="362">
  <si>
    <t>Увеличение</t>
  </si>
  <si>
    <t>Уменьшение (источник)</t>
  </si>
  <si>
    <t>направление</t>
  </si>
  <si>
    <t>код бюджетной классификации расходов</t>
  </si>
  <si>
    <t>№ п.п.</t>
  </si>
  <si>
    <t>ИТОГО</t>
  </si>
  <si>
    <t>Изменения по доходам</t>
  </si>
  <si>
    <t>Сумма
(тысяч рублей)</t>
  </si>
  <si>
    <t>Увеличение по расходам</t>
  </si>
  <si>
    <t>Код бюджетной классификации расходов</t>
  </si>
  <si>
    <t>Обоснование</t>
  </si>
  <si>
    <t>2021 год</t>
  </si>
  <si>
    <t>2022 год</t>
  </si>
  <si>
    <t>Комитет по социальной защите населения Ленинградской области</t>
  </si>
  <si>
    <t>Социальные выплаты семьям с детьми, направленные на стимулирование роста рождаемости</t>
  </si>
  <si>
    <t>Приложение 4 к Пояснительной записке. Таблица поправок по уменьшению</t>
  </si>
  <si>
    <t>Уменьшение по расходам</t>
  </si>
  <si>
    <t>Субсидии на организацию отдыха детей, находящихся в трудной жизненной ситуации, в каникулярное время</t>
  </si>
  <si>
    <t>Мероприятия и проекты</t>
  </si>
  <si>
    <t>Государственная поддержка деятельности социально ориентированных некоммерческих организаций</t>
  </si>
  <si>
    <t>Обеспечение деятельности (услуги, работы) государственных учреждений</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</si>
  <si>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</si>
  <si>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Меры социальной поддержки лиц, страдающих заболеваниями, и иных лиц, нуждающихся в лекарственном обеспечении</t>
  </si>
  <si>
    <t>Социальные выплаты и меры стимулирующего характера, связанные с профессиональной деятельностью</t>
  </si>
  <si>
    <t>Ежемесячная выплата в связи с рождением первого ребенка</t>
  </si>
  <si>
    <t>Единовременная выплата, предоставляемая при награждении почетным знаком Ленинградской области "Слава Матери"</t>
  </si>
  <si>
    <t>Предоставление земельного капитала в Ленинградской области</t>
  </si>
  <si>
    <t>Социальная поддержка пенсионеров</t>
  </si>
  <si>
    <t>Ежемесячная денежная компенсация на уплату взносов на капитальный ремонт лицам, достигшим возраста 70 и 80 лет</t>
  </si>
  <si>
    <t>Ежемесячная денежная компенсация части расходов на оплату коммунальной услуги по обращению с твердыми коммунальными отходами</t>
  </si>
  <si>
    <t>Обеспечение протезами и протезно-ортопедическими изделиями тружеников тыла и жертв политических репрессий</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</si>
  <si>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</si>
  <si>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Единовременное пособие членам семьи пожарных, в случае их гибели (смерти), а также возмещение расходов, связанных с их погребением</t>
  </si>
  <si>
    <t>Единовременная денежная выплата отдельным категориям граждан, проживающим в Ленинградской области, в связи с 75-летием Победы в Великой Отечественной Войне 1941-1945 годов</t>
  </si>
  <si>
    <t>Организация перевозки ветеранов и инвалидов Великой Отечественной войны к месту лечения</t>
  </si>
  <si>
    <t>Субсидии Адвокатской палате Ленинградской области на оказание бесплатной юридической помощи на территории Ленинградской области</t>
  </si>
  <si>
    <t>Апробация методик и технологий по организации социального обслуживания граждан</t>
  </si>
  <si>
    <t>Осуществление ежемесячных выплат на детей в возрасте от трех до семи лет включительно</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</si>
  <si>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</si>
  <si>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2023 год</t>
  </si>
  <si>
    <t>Приложение 1 к Пояснительной записке. Таблица поправок по изменению доходов</t>
  </si>
  <si>
    <t>Безвозмездные поступления</t>
  </si>
  <si>
    <t>Приложение 2 к Пояснительной записке. Таблица поправок по увеличению</t>
  </si>
  <si>
    <t>Приложение 5 к Пояснительной записке. Таблица поправок по перераспределению</t>
  </si>
  <si>
    <t>Социальная выплата работникам медицинских организаций государственной системы здравоохранения Ленинградской области и организаций, осуществляющих на территории Ленинградской области предоставление транспортных услуг при оказании скорой медицинской помощи,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контактирующим с пациентами с установленным диагнозом новой коронавирусной инфекции (COVID-19)</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</si>
  <si>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</si>
  <si>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</si>
  <si>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Доплаты к пенсиям лицам, замещавшим государственные должности Ленинградской области и должности государственной гражданской службы</t>
  </si>
  <si>
    <t>Субсидии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социальных услуг в Ленинградской области</t>
  </si>
  <si>
    <t>987 1002 5320106530 600</t>
  </si>
  <si>
    <t>Единовременная выплата, предоставляемая при награждении знаком отличия Ленинградской области "Отцовская доблесть"</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</si>
  <si>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</si>
  <si>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</si>
  <si>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Обеспечение бесплатного изготовления и ремонта зубных протезов ветеранам труда, труженикам тыла, жертвам политических репрессий</t>
  </si>
  <si>
    <t>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</si>
  <si>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Оплата банковских услуг (услуг почтовой связи) по перечислению (пересылке) региональных социальных доплат к пенсии</t>
  </si>
  <si>
    <t>Выплата региональных социальных доплат к пенсии</t>
  </si>
  <si>
    <t>Ежемесячное пособие семье умершего члена Правительства Ленинградской области или депутата Законодательного собрания Ленинградской области</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</si>
  <si>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</si>
  <si>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</si>
  <si>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</si>
  <si>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987 1004 5310153800 200</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</si>
  <si>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</si>
  <si>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Единовременная денежная выплата в связи с 35-летием катастрофы на Чернобыльской АЭС</t>
  </si>
  <si>
    <t>Поддержка отдельных категорий граждан в связи с распространением новой коронавирусной инфекции COVID-19 в Ленинградcкой области</t>
  </si>
  <si>
    <t>Изготовление (приобретение) бланков, сертификатов, удостоверений в целях реализации мероприятий, направленных на борьбу с бедностью</t>
  </si>
  <si>
    <t>987 1003 53 1 04 15140 300</t>
  </si>
  <si>
    <t>987 1003 53 1 01 03710 300</t>
  </si>
  <si>
    <t>987 1003 53 1 01 14760 300</t>
  </si>
  <si>
    <t xml:space="preserve">987 1002 53 2 01 00160 600 </t>
  </si>
  <si>
    <t>987 1003 53 1 02 03160 200</t>
  </si>
  <si>
    <t>987 1003 53 1 02 03650 300</t>
  </si>
  <si>
    <t>987 1003 53 1 02 03640 200</t>
  </si>
  <si>
    <t>987 1003 53 1 02 03640 300</t>
  </si>
  <si>
    <t>987 1003 53 1 02 03690 300</t>
  </si>
  <si>
    <t>987 1003 53 1 02 03690 200</t>
  </si>
  <si>
    <t>987 1003 53 1 02 14130 300</t>
  </si>
  <si>
    <t>987 1003 53 1 02 R0070 300</t>
  </si>
  <si>
    <t>987 1003 53 1 04 03830 300</t>
  </si>
  <si>
    <t>987 1003 53 1 P1 03710 300</t>
  </si>
  <si>
    <t>987 1006 53 2 02 06470 600</t>
  </si>
  <si>
    <t>987 1004 53 1 P1 50840 300</t>
  </si>
  <si>
    <t>987 1004 53 1 01 14770 200</t>
  </si>
  <si>
    <t>987 1004 53 1 01 R3020 300</t>
  </si>
  <si>
    <t>987 1003 53 1 P1 03860 300</t>
  </si>
  <si>
    <t>987 1003 53 1 05 03980 200</t>
  </si>
  <si>
    <t>987 1003 53 1 05 03980 300</t>
  </si>
  <si>
    <t>987 1003 53 1 02 03940 200</t>
  </si>
  <si>
    <t>987 1003 53 1 05 03920 200</t>
  </si>
  <si>
    <t>987 1006 53 1 02 ХХХХХ 200</t>
  </si>
  <si>
    <t>987 1006 53 1 05 12860 200</t>
  </si>
  <si>
    <t>987 0707 52 5 01 74410 500</t>
  </si>
  <si>
    <t>987 1001 53 1 04 03080 300</t>
  </si>
  <si>
    <t>987 1002 53 2 01 14140 600</t>
  </si>
  <si>
    <t>987 1002 53 2 05 13760 600</t>
  </si>
  <si>
    <t>987 1003 53 1 01 03130 300</t>
  </si>
  <si>
    <t>987 1003 53 1 01 03210 300</t>
  </si>
  <si>
    <t>987 1003 53 1 01 03710 200</t>
  </si>
  <si>
    <t>987 1003 53 1 01 15060 200</t>
  </si>
  <si>
    <t>987 1003 53 1 02 03160 300</t>
  </si>
  <si>
    <t>987 1003 53 1 02 03590 300</t>
  </si>
  <si>
    <t>987 1003 53 1 02 03650 200</t>
  </si>
  <si>
    <t>987 1003 53 1 02 03740 300</t>
  </si>
  <si>
    <t>987 1003 53 1 02 03740 200</t>
  </si>
  <si>
    <t>987 1003 53 1 02 03890 300</t>
  </si>
  <si>
    <t>987 1003 53 1 02 03890 200</t>
  </si>
  <si>
    <t>987 1003 53 1 02 12870 200</t>
  </si>
  <si>
    <t>987 1003 53 1 02 14780 200</t>
  </si>
  <si>
    <t>987 1003 53 1 02 15050 200</t>
  </si>
  <si>
    <t>987 1003 53 1 04 03060 300</t>
  </si>
  <si>
    <t>987 1003 53 1 04 03560 200</t>
  </si>
  <si>
    <t>987 1003 53 1 04 03560 300</t>
  </si>
  <si>
    <t>987 1003 53 1 04 03830 200</t>
  </si>
  <si>
    <t>987 1003 53 1 04 03070 300</t>
  </si>
  <si>
    <t>987 1006 53 4 03 07420 800</t>
  </si>
  <si>
    <t>987 1006 53 4 02 00160 200</t>
  </si>
  <si>
    <t>987 1003 53 2 04 13760 200</t>
  </si>
  <si>
    <t>987 1003 53 1 P1 03710 200</t>
  </si>
  <si>
    <t>987 1006 53 3 02 13760 200</t>
  </si>
  <si>
    <t>987 1006 53 1 06 06460 600</t>
  </si>
  <si>
    <t>987 1003 53 1 P1 03860 200</t>
  </si>
  <si>
    <t>987 1003 53 1 05 03680 300</t>
  </si>
  <si>
    <t>987 1003 53 1 05 03680 200</t>
  </si>
  <si>
    <t>987 1003 53 1 05 03760 300</t>
  </si>
  <si>
    <t>987 1003 53 1 05 03760 200</t>
  </si>
  <si>
    <t>Осуществление ежемесячных выплат на детей в возрасте от трех до семи лет включительно.
Внесены изменения в СБР.</t>
  </si>
  <si>
    <t>987 1002 53 2 01 06530 800</t>
  </si>
  <si>
    <t>987 1004 53 1 01 53800 300</t>
  </si>
  <si>
    <t>O:\ДБПСС\БЮДЖЕТ\Бюджет 2021\Уточнение 3\987 КСЗН ЛО\987 Таблица поправок Уточнение 3.xls</t>
  </si>
  <si>
    <r>
      <t xml:space="preserve">В связи с продлением сроков предоставления выплаты по август 2021 года включительно внесены изменения в сводную бюджетную роспись по расходам областного бюджета Ленинградской области (распоряжение Правительства Ленинградской области от 18.08.2021 №519-р "О внесении изменений в сводную бюджетную роспись в 2021 году").
</t>
    </r>
    <r>
      <rPr>
        <b/>
        <i/>
        <sz val="12"/>
        <rFont val="Times New Roman"/>
        <family val="1"/>
        <charset val="204"/>
      </rPr>
      <t xml:space="preserve">
Мнение КФ: </t>
    </r>
    <r>
      <rPr>
        <i/>
        <sz val="12"/>
        <rFont val="Times New Roman"/>
        <family val="1"/>
        <charset val="204"/>
      </rPr>
      <t>внесены изменения в СБР в части перераспределения бюджетных ассигнований резервного фонда ПЛО.</t>
    </r>
  </si>
  <si>
    <r>
      <t xml:space="preserve">По фактической потребности в почтовых и банковских услугах.
</t>
    </r>
    <r>
      <rPr>
        <b/>
        <i/>
        <sz val="12"/>
        <rFont val="Times New Roman"/>
        <family val="1"/>
        <charset val="204"/>
      </rPr>
      <t xml:space="preserve">
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60,9%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</si>
  <si>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67,9% от утвержденного плана.</t>
    </r>
  </si>
  <si>
    <r>
      <t xml:space="preserve">Рост обращений граждан, больных наркоманией, для проведения курсов медицинской реабилитации. С 10 августа рост на 5 человек.
</t>
    </r>
    <r>
      <rPr>
        <b/>
        <i/>
        <sz val="12"/>
        <rFont val="Times New Roman"/>
        <family val="1"/>
        <charset val="204"/>
      </rPr>
      <t>Мнение КФ: Отказать.</t>
    </r>
    <r>
      <rPr>
        <i/>
        <sz val="12"/>
        <rFont val="Times New Roman"/>
        <family val="1"/>
        <charset val="204"/>
      </rPr>
      <t xml:space="preserve"> По состоянию на 31.08.2021 исполнение по мероприятию "Социальная реабилитация граждан, больных наркоманией, прошедших курс медицинской реабилитации" составляет 73%.</t>
    </r>
  </si>
  <si>
    <r>
      <t xml:space="preserve">По фактическому числу обращений за выплатой.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60,9% от утвержденного плана.</t>
    </r>
  </si>
  <si>
    <r>
      <t xml:space="preserve">Рост численности получателей мер социальной поддержки многодетным (многодетным приемным) семьям в виде ежемесячной денежной компенсации части расходов на оплату жилого помещения и коммунальных услуг (73,8% освоения), мер социальной поддержки многодетным (многодетным приемным) семьям в виде денежной выплаты на приобретение комплекта детской (подростковой) одежды для посещения школьных занятий и школьных письменных принадлежностей (92,7% освоения).
</t>
    </r>
    <r>
      <rPr>
        <b/>
        <i/>
        <sz val="12"/>
        <rFont val="Times New Roman"/>
        <family val="1"/>
        <charset val="204"/>
      </rPr>
      <t xml:space="preserve">Мнение КФ: Отказать. </t>
    </r>
    <r>
      <rPr>
        <i/>
        <sz val="12"/>
        <rFont val="Times New Roman"/>
        <family val="1"/>
        <charset val="204"/>
      </rPr>
      <t>По состоянию на 31.08.2021 исполнение по ежемесячной денежной компенсации части расходов на оплату жилого помещения и коммунальных услуг составляет 73,8% от утвержденного плана; по денежной выплате на приобретение комплекта детской (подростковой) одежды для посещения школьных занятий и школьных письменных принадлежностей - 94,4% от утвержденного плана.</t>
    </r>
  </si>
  <si>
    <r>
      <t xml:space="preserve">По фактическому количеству предоставленных услуг.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69% от утвержденного плана. Исполнение за 2020 год составило 157 143,0 тыс. рублей (план на 2021 год - 127 600,0 тыс. рублей).</t>
    </r>
  </si>
  <si>
    <r>
      <t xml:space="preserve">Необходимость обеспечения упреждающей выплаты за январь 2022 года. (67,4% освоения с начала года).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68,2% от утвержденного плана. Исполнение за 2020 год составило 253 185,8 тыс. рублей (план на 2021 год - 250 724,6 тыс. рублей).</t>
    </r>
  </si>
  <si>
    <r>
      <t xml:space="preserve">Рост численности получателей.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Отсутствует обоснование и информация о выделении средств из федерального бюджета. По состоянию на 31.08.2021 исполнение составляет 70,6% от утвержденного плана.</t>
    </r>
  </si>
  <si>
    <r>
      <t xml:space="preserve">По фактической потребности в почтовых и банковских услугах. Погашение кредиторской задолженности.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100% от утвержденного плана. Исполнение за 2020 год составило 3 419,4 тыс. рублей (план на 2021 год - 3 751,4 тыс. рублей).</t>
    </r>
  </si>
  <si>
    <r>
      <t xml:space="preserve">Уменьшение субсидий в рамках ограничений направленных на нераспростанение новой коронавирусной инфекции 
</t>
    </r>
    <r>
      <rPr>
        <b/>
        <i/>
        <sz val="12"/>
        <rFont val="Times New Roman"/>
        <family val="1"/>
        <charset val="204"/>
      </rPr>
      <t>Мнение КФ: Согласиться.</t>
    </r>
  </si>
  <si>
    <r>
      <t xml:space="preserve">Возникшая экономия от реализации отдельных мероприятий.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77% от утвержденного плана.</t>
    </r>
  </si>
  <si>
    <r>
      <t xml:space="preserve">Возникшая экономия от реализации отдельных мероприятий.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78% от утвержденного плана.</t>
    </r>
  </si>
  <si>
    <r>
      <t xml:space="preserve">Отсутствие кандидатур представленных к награждению.
</t>
    </r>
    <r>
      <rPr>
        <b/>
        <i/>
        <sz val="12"/>
        <rFont val="Times New Roman"/>
        <family val="1"/>
        <charset val="204"/>
      </rPr>
      <t>Мнение КФ: Согласиться.</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</si>
  <si>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41,5% от утвержденного плана. Исполнение за 2020 год составило 3 047,7 тыс. рублей (план на 2021 год - 6 781,5 тыс. рублей).</t>
    </r>
  </si>
  <si>
    <r>
      <t xml:space="preserve">Мероприятие исполнено. Экономия.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84% от утвержденного плана.</t>
    </r>
  </si>
  <si>
    <r>
      <t xml:space="preserve">По фактическому числу заявлений за получением компенсации на частичное возмещение расходов по газификации жилых помещений.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43,9% от утвержденного плана. Исполнение за 2020 год составило 3 455,9 тыс. рублей (план на 2021 год - 3 750,0 тыс. рублей).</t>
    </r>
  </si>
  <si>
    <r>
      <t xml:space="preserve">Уменьшение численности получателей.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41,4% от утвержденного плана. Исполнение за 2020 год составило 678,7 тыс. рублей (план на 2021 год - 1 109,8 тыс. рублей).</t>
    </r>
  </si>
  <si>
    <r>
      <t xml:space="preserve">По фактической потребности в почтовых и банковских услугах.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38% от утвержденного плана. Исполнение за 2020 год составило 4 712,3 тыс. рублей (план на 2021 год - 9 411,3 тыс. рублей).</t>
    </r>
  </si>
  <si>
    <r>
      <t xml:space="preserve">Снижение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42,1% от утвержденного плана. Исполнение за 2020 год составило 72 148,1 тыс. рублей (план на 2021 год - 106 098,2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</si>
  <si>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27,3% от утвержденного плана. Исполнение за 2020 год составило 680,9 тыс. рублей (план на 2021 год - 2 004,1 тыс. рублей).</t>
    </r>
  </si>
  <si>
    <r>
      <t xml:space="preserve">Снижение численности получателей по сравнению с планируемой.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45,2% от утвержденного плана. Исполнение за 2020 год составило 7 224,5 тыс. рублей (план на 2021 год - 10 590,1 тыс. рублей).</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</si>
  <si>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9,5% от утвержденного плана. Исполнение за 2020 год составило 50,6 тыс. рублей (план на 2021 год - 503,9 тыс. рублей).</t>
    </r>
  </si>
  <si>
    <r>
      <t xml:space="preserve">Отсутствие потребности в средствах.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0% от утвержденного плана.</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</si>
  <si>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10,3%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</si>
  <si>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45,6% от утвержденного плана.</t>
    </r>
  </si>
  <si>
    <r>
      <t xml:space="preserve">По фактической численности получателей.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64,1% от утвержденного плана. Исполнение за 2020 год составило 1 693,5 тыс. рублей (план на 2021 год - 1 761,2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</si>
  <si>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31,1% от утвержденного плана. Исполнение за 2020 год составило 1 427,3 тыс. рублей (план на 2021 год - 3 668,9 тыс. рублей).</t>
    </r>
  </si>
  <si>
    <r>
      <t xml:space="preserve">Уменьшение численности получателе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46,4% от утвержденного плана. Исполнение за 2020 год составило 2 545,0 тыс. рублей (план на 2021 год - 2 940,0 тыс. рублей).</t>
    </r>
  </si>
  <si>
    <r>
      <t xml:space="preserve">Отсутствие потребности в средствах.
</t>
    </r>
    <r>
      <rPr>
        <b/>
        <i/>
        <sz val="12"/>
        <rFont val="Times New Roman"/>
        <family val="1"/>
        <charset val="204"/>
      </rPr>
      <t xml:space="preserve">
Мнение КФ: Согласиться. </t>
    </r>
  </si>
  <si>
    <r>
      <t xml:space="preserve">Экономия.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34,7% от утвержденного плана. </t>
    </r>
  </si>
  <si>
    <r>
      <t xml:space="preserve">Возникшая экономия от реализации отдельных мероприятий. В том числе экономия от конкурсных процедур 1 131,1 тыс. руб.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57,1% от утвержденного плана. </t>
    </r>
  </si>
  <si>
    <r>
      <t xml:space="preserve">Возникшая экономия от реализации отдельных мероприятий.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0% от утвержденного плана.</t>
    </r>
  </si>
  <si>
    <r>
      <t xml:space="preserve">По фактическому объему оказанных услуг по оказанию бесплатной юридической помощи на территории Ленинградской области.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42,5% от утвержденного плана. </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</si>
  <si>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0% от утвержденного плана. Исполнение за 2020 год составило 11,3 тыс. рублей (план на 2021 год - 297,0 тыс. рублей).</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</si>
  <si>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34,8% от утвержденного плана. Исполнение за 2020 год составило 455,2 тыс. рублей (план на 2021 год - 1 822,2 тыс. рублей).</t>
    </r>
  </si>
  <si>
    <r>
      <t xml:space="preserve">По фактической потребности в почтовых и банковских услугах.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24,8% от утвержденного плана. Исполнение за 2020 год составило 23,7 тыс. рублей (план на 2021 год - 60,0 тыс. рублей).</t>
    </r>
  </si>
  <si>
    <r>
      <t xml:space="preserve">По фактическому числу получателей социальных доплат к пенсии.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57,6%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</si>
  <si>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52,9% от утвержденного плана. Исполнение за 2020 год составило 2 358,5 тыс. рублей (план на 2021 год - 3 722,5 тыс. рублей).</t>
    </r>
  </si>
  <si>
    <t>Ежемесячная выплата в связи с рождением первого ребенка.
Внесены изменения в СБР.</t>
  </si>
  <si>
    <t>Меры социальной поддержки лиц, страдающих заболеваниями, и иных лиц, нуждающихся в лекарственном обеспечении.
Внесены изменения в СБР.</t>
  </si>
  <si>
    <r>
      <t xml:space="preserve">В связи с отсутствием финансовой обеспеченности 81 сертификата «Земельный капитал» в Ленинградской области (на 23.08.2021 год принято и не оплачено 195 сертификатов, из них финансово обеспечено 169, прогноз до конца года по принятию 55).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69,1% от утвержденного плана, оплачено 379 сертификатов.</t>
    </r>
  </si>
  <si>
    <r>
      <t xml:space="preserve">Увеличение численности получателей ежемесячной выплаты детям-инвалидам у которых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по ежемесячной выплате на детей-инвалидов со второй степенью ограничения по одной из основных категорий жизнедеятельности составляет 92,1%.</t>
    </r>
  </si>
  <si>
    <r>
      <t xml:space="preserve">Рост численности получателей меры социальной поддержки по предоставлению единовременного пособия при рождении ребенка, связанной с увеличением количества женщин, родивших второго, третьего и последующих детей более чем на 28 % в сравнении с аналогичным периодом прошлого года. Необходимость обеспечения упреждающих выплат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73,7% от утвержденного плана. Исполнение за 2020 год составило 501 093,1 тыс. рублей (план на 2021 год - 502 590,0 тыс. рублей).</t>
    </r>
  </si>
  <si>
    <r>
      <t xml:space="preserve">По фактическому числу обращений за выплатой.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составляет 92,2% от утвержденного плана. Исполнение за 2020 год составило 74 574,3 тыс. рублей (план на 2021 год - 72 200,0 тыс. рублей).</t>
    </r>
  </si>
  <si>
    <r>
      <t xml:space="preserve">Исполнение резолюции Губернатора на служебном документе от 29.06.2021 №01-6533/2021
</t>
    </r>
    <r>
      <rPr>
        <b/>
        <i/>
        <sz val="12"/>
        <rFont val="Times New Roman"/>
        <family val="1"/>
        <charset val="204"/>
      </rPr>
      <t>Мнение КФ: Согласиться за счет перераспределения.</t>
    </r>
  </si>
  <si>
    <r>
      <t xml:space="preserve">Возникшая необходимость в осуществлении перевозки  ветеранов и инвалидов Великой Отечественной войны к месту лечения.
</t>
    </r>
    <r>
      <rPr>
        <b/>
        <i/>
        <sz val="12"/>
        <rFont val="Times New Roman"/>
        <family val="1"/>
        <charset val="204"/>
      </rPr>
      <t xml:space="preserve">Мнение КФ: Согласиться за счет перераспределения. </t>
    </r>
  </si>
  <si>
    <r>
      <t xml:space="preserve">На обеспечение потребности по выплате заработной платы. Укомплектование вакансий, в том числе категорий попадающих под Указ Президента Российской Федерации от 07.05.2012 №597.
</t>
    </r>
    <r>
      <rPr>
        <b/>
        <i/>
        <sz val="12"/>
        <rFont val="Times New Roman"/>
        <family val="1"/>
        <charset val="204"/>
      </rPr>
      <t>Мнение КФ: Отказать.</t>
    </r>
  </si>
  <si>
    <t>По фактической потребности в почтовых и банковских услугах.
Мнение КФ: Отказать. По состоянию на 31.08.2021 исполнение составляет 78,6% от утвержденного плана.</t>
  </si>
  <si>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58,1% от утвержденного плана. Исполнение за 2020 год составило 70 963,3 тыс. рублей (план на 2021 год - 115 277,9 тыс. рублей).</t>
    </r>
  </si>
  <si>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62,4% от утвержденного плана. </t>
    </r>
  </si>
  <si>
    <r>
      <t xml:space="preserve">Восстановление заимствованных средств. Необходимость обеспечения упреждающих выплат за январь 2022 года.
</t>
    </r>
    <r>
      <rPr>
        <b/>
        <i/>
        <sz val="12"/>
        <rFont val="Times New Roman"/>
        <family val="1"/>
        <charset val="204"/>
      </rPr>
      <t xml:space="preserve">Мнение КФ: </t>
    </r>
    <r>
      <rPr>
        <i/>
        <sz val="12"/>
        <rFont val="Times New Roman"/>
        <family val="1"/>
        <charset val="204"/>
      </rPr>
      <t xml:space="preserve">В целях обеспечения ежемесячных выплат на детей  возрасте от 3 до 7 лет включительно были перераспределены БА в сумме 359 376,2 тыс. рублей. По состоянию на 31.08.2021 исполнение составляет 71,1% от утвержденного плана. Исполнение за 2020 год составило 2 368 331,3 тыс. рублей (план на 2021 год - 2 355 725,4 тыс. рублей). </t>
    </r>
    <r>
      <rPr>
        <b/>
        <i/>
        <sz val="12"/>
        <rFont val="Times New Roman"/>
        <family val="1"/>
        <charset val="204"/>
      </rPr>
      <t>Предлагается обеспечить за счет гранта 167 609,9 тыс. рублей..</t>
    </r>
  </si>
  <si>
    <r>
      <t xml:space="preserve">Увеличение численности получателей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в связи с  изменением принципов расчета доходов членов семьи и необходимостью обеспечения упреждающих выплат за январь 2022 года (78,6% освоения с начала года).
</t>
    </r>
    <r>
      <rPr>
        <b/>
        <i/>
        <sz val="12"/>
        <rFont val="Times New Roman"/>
        <family val="1"/>
        <charset val="204"/>
      </rPr>
      <t>Мнение КФ:</t>
    </r>
    <r>
      <rPr>
        <i/>
        <sz val="12"/>
        <rFont val="Times New Roman"/>
        <family val="1"/>
        <charset val="204"/>
      </rPr>
      <t xml:space="preserve"> По состоянию на 31.08.2021 исполнение по выплате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составляет 86,7%.Исполнение за 2020 год составило 662 593,8 тыс. рублей (план на 2021 год - 501 266,1 тыс. рублей).</t>
    </r>
    <r>
      <rPr>
        <b/>
        <i/>
        <sz val="12"/>
        <rFont val="Times New Roman"/>
        <family val="1"/>
        <charset val="204"/>
      </rPr>
      <t>Предлагается обеспечить за счет гранта 213 000,0 тыс. рублей.</t>
    </r>
  </si>
  <si>
    <r>
      <t xml:space="preserve">Рост численности получателей с учетом периода выплат с 8700 до 11776 выплат в апреле 2021 года.
</t>
    </r>
    <r>
      <rPr>
        <b/>
        <i/>
        <sz val="12"/>
        <rFont val="Times New Roman"/>
        <family val="1"/>
        <charset val="204"/>
      </rPr>
      <t xml:space="preserve">Мнение КФ: </t>
    </r>
    <r>
      <rPr>
        <i/>
        <sz val="12"/>
        <rFont val="Times New Roman"/>
        <family val="1"/>
        <charset val="204"/>
      </rPr>
      <t xml:space="preserve">По состоянию на 31.08.2021 исполнение составляет 72,2% от утвержденного плана. </t>
    </r>
    <r>
      <rPr>
        <b/>
        <i/>
        <sz val="12"/>
        <rFont val="Times New Roman"/>
        <family val="1"/>
        <charset val="204"/>
      </rPr>
      <t>Предлагается обеспечить за счет гранта.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</si>
  <si>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100% от утвержденного плана. Предлагается изыскать за счет собственных источников.</t>
    </r>
  </si>
  <si>
    <r>
      <t xml:space="preserve">По фактической потребности в почтовых и банковских услугах.
</t>
    </r>
    <r>
      <rPr>
        <b/>
        <i/>
        <sz val="12"/>
        <rFont val="Times New Roman"/>
        <family val="1"/>
        <charset val="204"/>
      </rPr>
      <t xml:space="preserve">Мнение КФ: Отказать. </t>
    </r>
    <r>
      <rPr>
        <i/>
        <sz val="12"/>
        <rFont val="Times New Roman"/>
        <family val="1"/>
        <charset val="204"/>
      </rPr>
      <t>Предлагается изыскать за счет собственных источников.</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</si>
  <si>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Отказать. </t>
    </r>
    <r>
      <rPr>
        <i/>
        <sz val="12"/>
        <rFont val="Times New Roman"/>
        <family val="1"/>
        <charset val="204"/>
      </rPr>
      <t>Предлагается изыскать за счет собственных источников.</t>
    </r>
  </si>
  <si>
    <r>
      <t xml:space="preserve">Увеличение размера выплаты в отдельных случаях до 75% и 100% размера ВПМ для детей; перерасчет размера ежемесячной выплаты гражданам, которым она назначена; сокращение срока, относительно которого рассчитывается среднедушевой доход семьи (с 6 месяцев до 4 месяцев). Необходимость обеспечения упреждающей выплаты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По состоянию на 31.08.2021 исполнение составляет 93,5% от утвержденного плана. Исполнение за 2020 год составило 760 966,2 тыс. рублей (план на 2021 год - 1 877 955,5 тыс. рублей).В связи с выделением из федерального бюджета доп. БА, в целях соблюдения процента софинансирования со стороны ОБ ЛО перераспределены БА на сумму 142 671,1 тыс. рублей. </t>
    </r>
    <r>
      <rPr>
        <b/>
        <i/>
        <sz val="12"/>
        <rFont val="Times New Roman"/>
        <family val="1"/>
        <charset val="204"/>
      </rPr>
      <t>Предлагается обеспечить за счет гранта.</t>
    </r>
  </si>
  <si>
    <t>Налоговые и неналоговые доходы</t>
  </si>
  <si>
    <t>Код бюджетной классификации доходов</t>
  </si>
  <si>
    <t>2026 год</t>
  </si>
  <si>
    <t>Субсидии бюджетам субъектов Российской Федерации на проведение мелиоративных мероприятий</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</si>
  <si>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</si>
  <si>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</si>
  <si>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</si>
  <si>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 в бюджеты субъектов Российской Федерации</t>
  </si>
  <si>
    <t>Субсидии бюджетам субъектов Российской Федерации на повышение эффективности службы занятости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</si>
  <si>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</si>
  <si>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</si>
  <si>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Единая субвенция бюджетам субъектов Российской Федерации и бюджету города Байконура</t>
  </si>
  <si>
    <t>Прочие межбюджетные трансферты, передаваемые бюджетам субъектов Российской Федерации</t>
  </si>
  <si>
    <t>Субвенции бюджетам субъектов Российской Федерации на оплату жилищно-коммунальных услуг отдельным категориям граждан</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</si>
  <si>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</si>
  <si>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</si>
  <si>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</si>
  <si>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</si>
  <si>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000 2 19 00000 02 0000 150</t>
  </si>
  <si>
    <t>2027 год</t>
  </si>
  <si>
    <t>075 2 02 25598 02 0000 150</t>
  </si>
  <si>
    <t>133 2 02 45141 02 0000 150</t>
  </si>
  <si>
    <t>133 2 02 45142 02 0000 150</t>
  </si>
  <si>
    <t>938 2 04 02010 02 0000 150</t>
  </si>
  <si>
    <t>938 2 07 02030 02 0000 150</t>
  </si>
  <si>
    <t>970 2 02 25291 02 0000 150</t>
  </si>
  <si>
    <t>981 2 03 02040 02 0000 150</t>
  </si>
  <si>
    <t>985 2 02 15549 02 0000 150</t>
  </si>
  <si>
    <t>985 2 02 35900 02 0000 150</t>
  </si>
  <si>
    <t>985 2 07 02030 02 0000 150</t>
  </si>
  <si>
    <t>986 2 02 35460 02 0000 150</t>
  </si>
  <si>
    <t>987 2 02 35250 02 0000 150</t>
  </si>
  <si>
    <t>987 2 02 45252 02 0000 150</t>
  </si>
  <si>
    <t xml:space="preserve">Дотации бюджетам бюджетной системы Российской Федерации
</t>
  </si>
  <si>
    <t xml:space="preserve">000 2 02 10000 00 0000 150
</t>
  </si>
  <si>
    <t xml:space="preserve">000 2 02 00000 00 0000 000
</t>
  </si>
  <si>
    <t>Субсидии бюджетам бюджетной системы Российской Федерации (межбюджетные субсидии)</t>
  </si>
  <si>
    <t>000 2 02 20000 00 0000 150</t>
  </si>
  <si>
    <t xml:space="preserve">Безвозмездные поступления от других бюджетов бюджетной системы Российской Федерации
</t>
  </si>
  <si>
    <t>Субвенции бюджетам бюджетной системы Российской Федерации</t>
  </si>
  <si>
    <t>000 2 02 30000 00 0000 150</t>
  </si>
  <si>
    <t>Иные межбюджетные трансферты</t>
  </si>
  <si>
    <t>000 2 02 40000 00 0000 150</t>
  </si>
  <si>
    <t xml:space="preserve">Безвозмездные поступления от государственных (муниципальных) организаций
</t>
  </si>
  <si>
    <t xml:space="preserve">000 2 03 00000 00 0000 000
</t>
  </si>
  <si>
    <t>Безвозмездные поступления от негосударственных организаций</t>
  </si>
  <si>
    <t>000 2 04 00000 00 0000 000</t>
  </si>
  <si>
    <t>Прочие безвозмездные поступления</t>
  </si>
  <si>
    <t>000 2 07 00000 00 0000 000</t>
  </si>
  <si>
    <t xml:space="preserve">Налог на прибыль организаций </t>
  </si>
  <si>
    <t>Налог на доходы физических лиц</t>
  </si>
  <si>
    <t>000 1 01 00000 00 0000 000</t>
  </si>
  <si>
    <t>Налоги на совокупный доход</t>
  </si>
  <si>
    <t>000 1 05 00000 00 0000 000</t>
  </si>
  <si>
    <t>Налог на профессиональный доход</t>
  </si>
  <si>
    <t>Налог, взимаемый в связи с применением специального налогового режима "Автоматизированная упрощенная система налогообложения"</t>
  </si>
  <si>
    <t>Налоги на имущество</t>
  </si>
  <si>
    <t>182 1 05 06000 01 0000 110</t>
  </si>
  <si>
    <t>182 1 05 07000 01 0000 110</t>
  </si>
  <si>
    <t>Налог на имущество организаций</t>
  </si>
  <si>
    <t>000 1 06 00000 00 0000 000</t>
  </si>
  <si>
    <t>182 1 06 02000 02 0000 110</t>
  </si>
  <si>
    <t>Налог на добычу полезных ископаемых</t>
  </si>
  <si>
    <t>Сборы за пользование объектами животного мира и за пользование объектами водных биологических ресурсов</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</si>
  <si>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</si>
  <si>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</si>
  <si>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</si>
  <si>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</si>
  <si>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от размещения средств бюджетов</t>
  </si>
  <si>
    <t>Проценты, полученные от предоставления бюджетных кредитов внутри страны</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</si>
  <si>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</si>
  <si>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</si>
  <si>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</si>
  <si>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негативное воздействие на окружающую среду</t>
  </si>
  <si>
    <t>Платежи при пользовании недрами</t>
  </si>
  <si>
    <t>Доходы от оказания платных услуг (работ)</t>
  </si>
  <si>
    <t>Доходы от компенсации затрат государства</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</si>
  <si>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</si>
  <si>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</si>
  <si>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</si>
  <si>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</si>
  <si>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</si>
  <si>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Платежи в целях возмещения причиненного ущерба (убытков)</t>
  </si>
  <si>
    <t>Платежи, уплачиваемые в целях возмещения вреда</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</si>
  <si>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</si>
  <si>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Прочие неналоговые доходы</t>
  </si>
  <si>
    <t>Налоги, сборы и регулярные платежи за пользование природными ресурсами</t>
  </si>
  <si>
    <t>000 1 07 00000 00 0000 000</t>
  </si>
  <si>
    <t>182 1 07 01000 01 0000 110</t>
  </si>
  <si>
    <t>182 1 07 04000 01 0000 110</t>
  </si>
  <si>
    <t>Государственная пошлина</t>
  </si>
  <si>
    <t>000 1 08 07000 01 0000 110</t>
  </si>
  <si>
    <t>000 1 08 00000 00 0000 000</t>
  </si>
  <si>
    <t>318 1 08 05000 01 0000 110</t>
  </si>
  <si>
    <t>188 1 08 06000 01 0000 110</t>
  </si>
  <si>
    <t>Доходы от использования имущества, находящегося в государственной и муниципальной собственности</t>
  </si>
  <si>
    <t>000 1 11 00000 00 0000 000</t>
  </si>
  <si>
    <t>801 1 11 01000 00 0000 120</t>
  </si>
  <si>
    <t>985 1 11 02000 00 0000 120</t>
  </si>
  <si>
    <t>985 1 11 03000 00 0000 120</t>
  </si>
  <si>
    <t>000 1 11 05000 00 0000 120</t>
  </si>
  <si>
    <t>000 1 11 05300 00 0000 120</t>
  </si>
  <si>
    <t>000 1 11 05400 00 0000 120</t>
  </si>
  <si>
    <t>Платежи при пользовании природными ресурсами</t>
  </si>
  <si>
    <t>000 1 12 00000 00 0000 000</t>
  </si>
  <si>
    <t>048 1 12 01000 01 0000 120</t>
  </si>
  <si>
    <t>000 1 12 02000 00 0000 120</t>
  </si>
  <si>
    <t>Доходы от оказания платных услуг и компенсации затрат государства</t>
  </si>
  <si>
    <t>000 1 13 00000 00 0000 000</t>
  </si>
  <si>
    <t>000 1 13 01000 00 0000 130</t>
  </si>
  <si>
    <t>000 1 13 02000 00 0000 130</t>
  </si>
  <si>
    <t>Доходы от продажи материальных и нематериальных активов</t>
  </si>
  <si>
    <t>000 1 14 00000 00 0000 000</t>
  </si>
  <si>
    <t>000 1 14 02000 00 0000 000</t>
  </si>
  <si>
    <t>Административные платежи и сборы</t>
  </si>
  <si>
    <t>000 1 15 00000 00 0000 000</t>
  </si>
  <si>
    <t>Штрафы, санкции, возмещение ущерба</t>
  </si>
  <si>
    <t>000 1 16 00000 00 0000 000</t>
  </si>
  <si>
    <t>000 1 16 01000 01 0000 140</t>
  </si>
  <si>
    <t>068 1 16 02000 02 0000 140</t>
  </si>
  <si>
    <t>000 1 16 07000 00 0000 140</t>
  </si>
  <si>
    <t>000 1 16 10000 00 0000 140</t>
  </si>
  <si>
    <t>000 1 16 11000 01 0000 140</t>
  </si>
  <si>
    <t>182 1 16 18000 02 0000 140</t>
  </si>
  <si>
    <t>000 1 17 00000 00 0000 000</t>
  </si>
  <si>
    <t>000 1 17 05000 00 0000 180</t>
  </si>
  <si>
    <t>Единый сельскохозяйственный налог</t>
  </si>
  <si>
    <t>182 1 05 03000 01 0000 110</t>
  </si>
  <si>
    <t>Акцизы по подакцизным товарам (продукции), производимым на территории Российской Федерации</t>
  </si>
  <si>
    <t>182 1 01 01000 00 0000 110</t>
  </si>
  <si>
    <t>182 1 01 02000 01 0000 110</t>
  </si>
  <si>
    <t>Налоги на товары (работы, услуги), реализуемые на территории Российской Федерации</t>
  </si>
  <si>
    <t>Задолженность и перерасчеты по отмененным налогам, сборам и иным обязательным платежам</t>
  </si>
  <si>
    <t>000 1 09 00000 00 0000 000</t>
  </si>
  <si>
    <t>Налог на прибыль организаций, зачислявшийся до 1 января 2005 года в местные бюджеты</t>
  </si>
  <si>
    <t>Прочие налоги и сборы (по отмененным налогам и сборам субъектов Российской Федерации)</t>
  </si>
  <si>
    <t>Налог, взимаемый в виде стоимости патента в связи с применением упрощенной системы налогообложения</t>
  </si>
  <si>
    <t>182 1 09 01030 05 0000 110</t>
  </si>
  <si>
    <t>182 1 09 06000 02 0000 110</t>
  </si>
  <si>
    <t>182 1 09 11000 02 0000 110</t>
  </si>
  <si>
    <t>Плата за использование лесов</t>
  </si>
  <si>
    <t>974 1 12 04000 00 0000 120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</si>
  <si>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</si>
  <si>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974 1 15 07000 00 0000 140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</si>
  <si>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</si>
  <si>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</si>
  <si>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</si>
  <si>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</si>
  <si>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</si>
  <si>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Субсидии бюджетам субъектов Российской Федерации на развитие заправочной инфраструктуры компримированного природного газа</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</si>
  <si>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</si>
  <si>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ликвидацию накопленного вреда окружающей среде</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</si>
  <si>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</si>
  <si>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</si>
  <si>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</si>
  <si>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</si>
  <si>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субъектов Российской Федерации из бюджета другого субъекта Российской Федерации</t>
  </si>
  <si>
    <t>986 2 02 25107 02 0000 150</t>
  </si>
  <si>
    <t>986 2 02 25152 02 0000 150</t>
  </si>
  <si>
    <t>986 2 02 25158 02 0000 150</t>
  </si>
  <si>
    <t>986 2 02 25202 02 0000 150</t>
  </si>
  <si>
    <t>986 2 02 25214 02 0000 150</t>
  </si>
  <si>
    <t>254 2 02 25261 02 0000 150</t>
  </si>
  <si>
    <t>986 2 02 25468 02 0000 150</t>
  </si>
  <si>
    <t>253 2 02 25470 02 0000 150</t>
  </si>
  <si>
    <t>986 2 02 25546 02 0000 150</t>
  </si>
  <si>
    <t>986 2 02 25586 02 0000 150</t>
  </si>
  <si>
    <t>970 2 02 35290 02 0000 150</t>
  </si>
  <si>
    <t>254 2 02 49 900 02 0000 150</t>
  </si>
  <si>
    <t>252 2 02 49999 02 0000 150</t>
  </si>
  <si>
    <t>986 2 02 49 999 02 0000 150</t>
  </si>
  <si>
    <t>2028 год</t>
  </si>
  <si>
    <t>Налоги на прибыль, доходы</t>
  </si>
  <si>
    <t>000 1 03 02000 01 0000 110</t>
  </si>
  <si>
    <t>182 1 03 00000 01 0000 110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</si>
</sst>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_-* #,##0.00_р_._-;\-* #,##0.00_р_._-;_-* &quot;-&quot;??_р_._-;_-@_-"/>
    <numFmt numFmtId="166" formatCode="#,##0.0"/>
    <numFmt numFmtId="167" formatCode="#,##0.0\ _₽"/>
    <numFmt numFmtId="168" formatCode="#,##0.00\ &quot;₽&quot;"/>
  </numFmts>
  <fonts count="16" x14ac:knownFonts="1">
    <font>
      <sz val="10"/>
      <name val="Arial"/>
      <charset val="204"/>
    </font>
    <font>
      <sz val="10"/>
      <name val="Arial"/>
      <family val="2"/>
      <charset val="204"/>
    </font>
    <font>
      <sz val="10"/>
      <name val="Arial"/>
      <family val="2"/>
      <charset val="204"/>
    </font>
    <font>
      <sz val="10"/>
      <name val="Arial Cyr"/>
      <charset val="204"/>
    </font>
    <font>
      <sz val="8"/>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8"/>
      <name val="Times New Roman"/>
      <family val="1"/>
      <charset val="204"/>
    </font>
    <font>
      <i/>
      <sz val="12"/>
      <name val="Times New Roman"/>
      <family val="1"/>
      <charset val="204"/>
    </font>
    <font>
      <b/>
      <i/>
      <sz val="12"/>
      <name val="Times New Roman"/>
      <family val="1"/>
      <charset val="204"/>
    </font>
    <font>
      <sz val="10"/>
      <name val="Arial"/>
      <family val="2"/>
      <charset val="204"/>
    </font>
    <font>
      <sz val="11"/>
      <color theme="1"/>
      <name val="Calibri"/>
      <family val="2"/>
      <charset val="204"/>
      <scheme val="minor"/>
    </font>
    <font>
      <sz val="14"/>
      <color theme="1"/>
      <name val="Calibri"/>
      <family val="2"/>
      <charset val="204"/>
      <scheme val="minor"/>
    </font>
    <font>
      <b/>
      <sz val="10"/>
      <name val="Arial"/>
      <family val="2"/>
      <charset val="204"/>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CCFFCC"/>
        <bgColor indexed="64"/>
      </patternFill>
    </fill>
    <fill>
      <patternFill patternType="solid">
        <fgColor rgb="FFDDDDDD"/>
        <bgColor indexed="64"/>
      </patternFill>
    </fill>
    <fill>
      <patternFill patternType="solid">
        <fgColor rgb="FF99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3" fillId="0" borderId="0"/>
    <xf numFmtId="0" fontId="1" fillId="0" borderId="0"/>
    <xf numFmtId="0" fontId="12" fillId="0" borderId="0"/>
    <xf numFmtId="0" fontId="3" fillId="0" borderId="0"/>
    <xf numFmtId="165" fontId="1" fillId="0" borderId="0" applyFont="0" applyFill="0" applyBorder="0" applyAlignment="0" applyProtection="0"/>
    <xf numFmtId="165" fontId="1" fillId="0" borderId="0" applyFont="0" applyFill="0" applyBorder="0" applyAlignment="0" applyProtection="0"/>
  </cellStyleXfs>
  <cellXfs count="132">
    <xf numFmtId="0" fontId="0" fillId="0" borderId="0" xfId="0"/>
    <xf numFmtId="0" fontId="5" fillId="0" borderId="0" xfId="13" applyFont="1" applyAlignment="1">
      <alignment horizontal="center"/>
    </xf>
    <xf numFmtId="166" fontId="5" fillId="0" borderId="1" xfId="13" applyNumberFormat="1" applyFont="1" applyBorder="1" applyAlignment="1">
      <alignment horizontal="center" vertical="top" wrapText="1"/>
    </xf>
    <xf numFmtId="166" fontId="6" fillId="0" borderId="0" xfId="13" applyNumberFormat="1" applyFont="1"/>
    <xf numFmtId="166" fontId="5" fillId="0" borderId="0" xfId="13" applyNumberFormat="1" applyFont="1" applyAlignment="1">
      <alignment horizontal="center"/>
    </xf>
    <xf numFmtId="0" fontId="5" fillId="0" borderId="0" xfId="13" applyFont="1" applyAlignment="1">
      <alignment horizontal="center" vertical="top"/>
    </xf>
    <xf numFmtId="0" fontId="6" fillId="2" borderId="1" xfId="13" applyFont="1" applyFill="1" applyBorder="1" applyAlignment="1">
      <alignment horizontal="center" vertical="top" wrapText="1"/>
    </xf>
    <xf numFmtId="0" fontId="6" fillId="2" borderId="1" xfId="13" applyFont="1" applyFill="1" applyBorder="1" applyAlignment="1">
      <alignment horizontal="center"/>
    </xf>
    <xf numFmtId="4" fontId="5" fillId="3" borderId="1" xfId="13" applyNumberFormat="1" applyFont="1" applyFill="1" applyBorder="1" applyAlignment="1">
      <alignment horizontal="center" vertical="top"/>
    </xf>
    <xf numFmtId="4" fontId="5" fillId="3" borderId="1" xfId="13" applyNumberFormat="1" applyFont="1" applyFill="1" applyBorder="1" applyAlignment="1">
      <alignment horizontal="left" vertical="top" wrapText="1"/>
    </xf>
    <xf numFmtId="166" fontId="5" fillId="3" borderId="1" xfId="13" applyNumberFormat="1" applyFont="1" applyFill="1" applyBorder="1" applyAlignment="1">
      <alignment horizontal="center" vertical="top" wrapText="1"/>
    </xf>
    <xf numFmtId="0" fontId="5" fillId="0" borderId="0" xfId="13" applyFont="1" applyAlignment="1">
      <alignment horizontal="left" vertical="top"/>
    </xf>
    <xf numFmtId="166" fontId="5" fillId="3" borderId="1" xfId="0" applyNumberFormat="1" applyFont="1" applyFill="1" applyBorder="1" applyAlignment="1">
      <alignment horizontal="left" vertical="top" wrapText="1"/>
    </xf>
    <xf numFmtId="166" fontId="5" fillId="2" borderId="1" xfId="0" applyNumberFormat="1" applyFont="1" applyFill="1" applyBorder="1" applyAlignment="1">
      <alignment horizontal="center" vertical="top" wrapText="1"/>
    </xf>
    <xf numFmtId="0" fontId="6" fillId="2" borderId="0" xfId="0" applyFont="1" applyFill="1"/>
    <xf numFmtId="0" fontId="6" fillId="2" borderId="1" xfId="0" applyNumberFormat="1" applyFont="1" applyFill="1" applyBorder="1" applyAlignment="1">
      <alignment horizontal="center" vertical="top" wrapText="1"/>
    </xf>
    <xf numFmtId="0" fontId="6" fillId="2" borderId="0" xfId="13" applyFont="1" applyFill="1"/>
    <xf numFmtId="0" fontId="5" fillId="2" borderId="1" xfId="0" applyFont="1" applyFill="1" applyBorder="1" applyAlignment="1">
      <alignment horizontal="center" vertical="top" wrapText="1"/>
    </xf>
    <xf numFmtId="166" fontId="5" fillId="2" borderId="1" xfId="13" applyNumberFormat="1" applyFont="1" applyFill="1" applyBorder="1" applyAlignment="1">
      <alignment horizontal="center" vertical="top" wrapText="1"/>
    </xf>
    <xf numFmtId="0" fontId="6" fillId="2" borderId="1" xfId="0" applyNumberFormat="1" applyFont="1" applyFill="1" applyBorder="1" applyAlignment="1">
      <alignment horizontal="center" vertical="top"/>
    </xf>
    <xf numFmtId="0" fontId="6" fillId="2" borderId="0" xfId="0" applyNumberFormat="1" applyFont="1" applyFill="1"/>
    <xf numFmtId="0" fontId="5" fillId="2" borderId="0" xfId="13" applyFont="1" applyFill="1" applyAlignment="1">
      <alignment horizontal="center" vertical="top"/>
    </xf>
    <xf numFmtId="0" fontId="6" fillId="2" borderId="0" xfId="13" applyFont="1" applyFill="1" applyAlignment="1">
      <alignment horizontal="left" vertical="top"/>
    </xf>
    <xf numFmtId="0" fontId="6" fillId="2" borderId="0" xfId="13" applyFont="1" applyFill="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166" fontId="5" fillId="3" borderId="1" xfId="0" applyNumberFormat="1" applyFont="1" applyFill="1" applyBorder="1" applyAlignment="1">
      <alignment horizontal="center" vertical="top" wrapText="1"/>
    </xf>
    <xf numFmtId="0" fontId="5" fillId="0" borderId="1" xfId="13" applyNumberFormat="1" applyFont="1" applyBorder="1" applyAlignment="1">
      <alignment horizontal="center" vertical="top"/>
    </xf>
    <xf numFmtId="166" fontId="6" fillId="2" borderId="1" xfId="13" applyNumberFormat="1" applyFont="1" applyFill="1" applyBorder="1" applyAlignment="1">
      <alignment horizontal="center" vertical="top" wrapText="1"/>
    </xf>
    <xf numFmtId="0" fontId="7" fillId="0" borderId="1" xfId="0" applyFont="1" applyBorder="1" applyAlignment="1">
      <alignment horizontal="left" vertical="top" wrapText="1"/>
    </xf>
    <xf numFmtId="0" fontId="6" fillId="2" borderId="1" xfId="13" applyFont="1" applyFill="1" applyBorder="1" applyAlignment="1">
      <alignment horizontal="center" vertical="top"/>
    </xf>
    <xf numFmtId="49" fontId="8"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xf>
    <xf numFmtId="0" fontId="6" fillId="0" borderId="0" xfId="0" applyFont="1" applyFill="1"/>
    <xf numFmtId="4" fontId="5" fillId="0" borderId="0" xfId="13" applyNumberFormat="1" applyFont="1" applyFill="1"/>
    <xf numFmtId="0" fontId="5" fillId="0" borderId="1" xfId="0" applyFont="1" applyBorder="1" applyAlignment="1">
      <alignment horizontal="center" vertical="top" wrapText="1"/>
    </xf>
    <xf numFmtId="3" fontId="6" fillId="0" borderId="1" xfId="13" applyNumberFormat="1" applyFont="1" applyFill="1" applyBorder="1" applyAlignment="1">
      <alignment horizontal="center" vertical="top"/>
    </xf>
    <xf numFmtId="49" fontId="6" fillId="2" borderId="1" xfId="13" applyNumberFormat="1" applyFont="1" applyFill="1" applyBorder="1" applyAlignment="1">
      <alignment horizontal="center" vertical="top" wrapText="1"/>
    </xf>
    <xf numFmtId="167" fontId="6" fillId="0" borderId="1" xfId="13" applyNumberFormat="1" applyFont="1" applyFill="1" applyBorder="1" applyAlignment="1">
      <alignment horizontal="center" vertical="top" wrapText="1"/>
    </xf>
    <xf numFmtId="0" fontId="5" fillId="0" borderId="1" xfId="13" applyNumberFormat="1" applyFont="1" applyFill="1" applyBorder="1" applyAlignment="1">
      <alignment horizontal="center" vertical="top"/>
    </xf>
    <xf numFmtId="4" fontId="5" fillId="0" borderId="1" xfId="13" applyNumberFormat="1" applyFont="1" applyFill="1" applyBorder="1" applyAlignment="1">
      <alignment horizontal="left" vertical="top" wrapText="1"/>
    </xf>
    <xf numFmtId="166" fontId="5" fillId="0" borderId="1" xfId="13" applyNumberFormat="1" applyFont="1" applyFill="1" applyBorder="1" applyAlignment="1">
      <alignment horizontal="center" vertical="top" wrapText="1"/>
    </xf>
    <xf numFmtId="0" fontId="6" fillId="0" borderId="1" xfId="13" applyNumberFormat="1" applyFont="1" applyFill="1" applyBorder="1" applyAlignment="1">
      <alignment horizontal="center" vertical="top"/>
    </xf>
    <xf numFmtId="166" fontId="6" fillId="0" borderId="1" xfId="13" applyNumberFormat="1" applyFont="1" applyFill="1" applyBorder="1" applyAlignment="1">
      <alignment horizontal="center" vertical="top" wrapText="1"/>
    </xf>
    <xf numFmtId="0" fontId="6" fillId="0" borderId="1" xfId="13" applyFont="1" applyFill="1" applyBorder="1" applyAlignment="1">
      <alignment horizontal="left" vertical="top" wrapText="1"/>
    </xf>
    <xf numFmtId="166" fontId="6" fillId="2" borderId="1" xfId="13" applyNumberFormat="1" applyFont="1" applyFill="1" applyBorder="1" applyAlignment="1">
      <alignment horizontal="left" vertical="top" wrapText="1"/>
    </xf>
    <xf numFmtId="0" fontId="6" fillId="0" borderId="1" xfId="13" applyFont="1" applyFill="1" applyBorder="1" applyAlignment="1">
      <alignment horizontal="center" vertical="top"/>
    </xf>
    <xf numFmtId="0" fontId="7" fillId="0" borderId="1" xfId="0" applyFont="1" applyFill="1" applyBorder="1" applyAlignment="1">
      <alignment horizontal="left" vertical="top" wrapText="1"/>
    </xf>
    <xf numFmtId="49" fontId="6" fillId="0" borderId="1" xfId="13"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168" fontId="6" fillId="0" borderId="1" xfId="13" applyNumberFormat="1" applyFont="1" applyFill="1" applyBorder="1" applyAlignment="1">
      <alignment horizontal="left" vertical="top" wrapText="1"/>
    </xf>
    <xf numFmtId="0" fontId="0" fillId="0" borderId="1" xfId="0" applyBorder="1"/>
    <xf numFmtId="0" fontId="6" fillId="0" borderId="1" xfId="0" applyFont="1" applyFill="1" applyBorder="1" applyAlignment="1">
      <alignment horizontal="left" vertical="top"/>
    </xf>
    <xf numFmtId="0" fontId="0" fillId="0" borderId="1" xfId="0" applyFill="1" applyBorder="1"/>
    <xf numFmtId="0" fontId="5" fillId="0" borderId="0" xfId="13" applyFont="1" applyFill="1"/>
    <xf numFmtId="0" fontId="5" fillId="0" borderId="0" xfId="13" applyFont="1" applyFill="1" applyAlignment="1">
      <alignment horizontal="center" vertical="top"/>
    </xf>
    <xf numFmtId="0" fontId="5" fillId="0" borderId="0" xfId="13" applyFont="1" applyFill="1" applyAlignment="1">
      <alignment horizontal="left" vertical="top"/>
    </xf>
    <xf numFmtId="166" fontId="5" fillId="0" borderId="0" xfId="13" applyNumberFormat="1" applyFont="1" applyFill="1" applyAlignment="1">
      <alignment horizontal="center"/>
    </xf>
    <xf numFmtId="0" fontId="5" fillId="0" borderId="0" xfId="13" applyFont="1" applyFill="1" applyAlignment="1">
      <alignment horizontal="center"/>
    </xf>
    <xf numFmtId="0" fontId="5" fillId="0" borderId="1" xfId="0" applyFont="1" applyFill="1" applyBorder="1" applyAlignment="1">
      <alignment horizontal="center" vertical="top" wrapText="1"/>
    </xf>
    <xf numFmtId="0" fontId="6" fillId="0" borderId="1" xfId="13" applyFont="1" applyFill="1" applyBorder="1" applyAlignment="1">
      <alignment horizontal="center" vertical="top" wrapText="1"/>
    </xf>
    <xf numFmtId="0" fontId="6" fillId="0" borderId="1" xfId="13" applyFont="1" applyFill="1" applyBorder="1" applyAlignment="1">
      <alignment horizontal="center"/>
    </xf>
    <xf numFmtId="0" fontId="6" fillId="0" borderId="0" xfId="13" applyFont="1" applyFill="1"/>
    <xf numFmtId="4" fontId="5" fillId="0" borderId="1" xfId="13" applyNumberFormat="1" applyFont="1" applyFill="1" applyBorder="1" applyAlignment="1">
      <alignment horizontal="center" vertical="top"/>
    </xf>
    <xf numFmtId="0" fontId="5" fillId="0" borderId="1" xfId="0" applyFont="1" applyFill="1" applyBorder="1" applyAlignment="1">
      <alignment horizontal="left" vertical="top" wrapText="1"/>
    </xf>
    <xf numFmtId="0" fontId="6" fillId="0" borderId="0" xfId="13" applyFont="1" applyFill="1" applyAlignment="1">
      <alignment horizontal="left" vertical="top"/>
    </xf>
    <xf numFmtId="166" fontId="6" fillId="0" borderId="0" xfId="13" applyNumberFormat="1" applyFont="1" applyFill="1"/>
    <xf numFmtId="0" fontId="6" fillId="0" borderId="0" xfId="0" applyFont="1" applyFill="1" applyAlignment="1">
      <alignment horizontal="left" vertical="top"/>
    </xf>
    <xf numFmtId="166" fontId="6" fillId="0" borderId="0" xfId="13" applyNumberFormat="1" applyFont="1" applyFill="1" applyAlignment="1">
      <alignment horizontal="center"/>
    </xf>
    <xf numFmtId="166" fontId="6" fillId="2" borderId="1" xfId="13" applyNumberFormat="1" applyFont="1" applyFill="1" applyBorder="1" applyAlignment="1">
      <alignment vertical="top" wrapText="1"/>
    </xf>
    <xf numFmtId="166" fontId="6" fillId="0" borderId="1" xfId="13" applyNumberFormat="1" applyFont="1" applyFill="1" applyBorder="1" applyAlignment="1">
      <alignment horizontal="left" vertical="top" wrapText="1"/>
    </xf>
    <xf numFmtId="167" fontId="6" fillId="2" borderId="1" xfId="13" applyNumberFormat="1" applyFont="1" applyFill="1" applyBorder="1" applyAlignment="1">
      <alignment horizontal="center" vertical="top" wrapText="1"/>
    </xf>
    <xf numFmtId="3" fontId="6" fillId="2" borderId="1" xfId="13" applyNumberFormat="1" applyFont="1" applyFill="1" applyBorder="1" applyAlignment="1">
      <alignment horizontal="center" vertical="top"/>
    </xf>
    <xf numFmtId="0" fontId="6" fillId="2" borderId="1" xfId="13" applyFont="1" applyFill="1" applyBorder="1" applyAlignment="1">
      <alignment horizontal="left" vertical="top" wrapText="1"/>
    </xf>
    <xf numFmtId="0" fontId="0" fillId="2" borderId="1" xfId="0" applyFill="1" applyBorder="1"/>
    <xf numFmtId="0" fontId="0" fillId="2" borderId="0" xfId="0" applyFill="1"/>
    <xf numFmtId="0" fontId="6" fillId="2" borderId="1" xfId="13" applyNumberFormat="1" applyFont="1" applyFill="1" applyBorder="1" applyAlignment="1">
      <alignment horizontal="center" vertical="top"/>
    </xf>
    <xf numFmtId="168" fontId="6" fillId="2" borderId="1" xfId="13" applyNumberFormat="1"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vertical="top" wrapText="1"/>
    </xf>
    <xf numFmtId="0" fontId="9" fillId="2" borderId="1" xfId="0" applyFont="1" applyFill="1" applyBorder="1" applyAlignment="1">
      <alignment horizontal="left" vertical="top" wrapText="1"/>
    </xf>
    <xf numFmtId="166" fontId="6" fillId="2" borderId="1" xfId="13" applyNumberFormat="1" applyFont="1" applyFill="1" applyBorder="1" applyAlignment="1">
      <alignment horizontal="center" vertical="top"/>
    </xf>
    <xf numFmtId="166" fontId="5" fillId="2" borderId="1" xfId="13" applyNumberFormat="1" applyFont="1" applyFill="1" applyBorder="1" applyAlignment="1">
      <alignment horizontal="center" vertical="top" wrapText="1"/>
    </xf>
    <xf numFmtId="166" fontId="6" fillId="2" borderId="1" xfId="13" applyNumberFormat="1" applyFont="1" applyFill="1" applyBorder="1" applyAlignment="1">
      <alignment horizontal="center" vertical="top" wrapText="1"/>
    </xf>
    <xf numFmtId="0" fontId="6" fillId="2" borderId="1" xfId="13" applyFont="1" applyFill="1" applyBorder="1" applyAlignment="1">
      <alignment horizontal="center" vertical="top"/>
    </xf>
    <xf numFmtId="0" fontId="6" fillId="2" borderId="1" xfId="0" applyFont="1" applyFill="1" applyBorder="1" applyAlignment="1">
      <alignment horizontal="left" vertical="top"/>
    </xf>
    <xf numFmtId="166" fontId="6" fillId="2" borderId="0" xfId="13" applyNumberFormat="1" applyFont="1" applyFill="1"/>
    <xf numFmtId="0" fontId="5" fillId="0" borderId="1" xfId="0" applyFont="1" applyBorder="1" applyAlignment="1">
      <alignment horizontal="center" vertical="top" wrapText="1"/>
    </xf>
    <xf numFmtId="0" fontId="6" fillId="0" borderId="1" xfId="3" applyFont="1" applyFill="1" applyBorder="1" applyAlignment="1">
      <alignment horizontal="left" vertical="top" wrapText="1"/>
    </xf>
    <xf numFmtId="166" fontId="6" fillId="0" borderId="1" xfId="0" applyNumberFormat="1" applyFont="1" applyBorder="1" applyAlignment="1">
      <alignment horizontal="center" vertical="top" wrapText="1"/>
    </xf>
    <xf numFmtId="0" fontId="0" fillId="0" borderId="0" xfId="0" applyFill="1"/>
    <xf numFmtId="0" fontId="5" fillId="4" borderId="1" xfId="13" applyNumberFormat="1" applyFont="1" applyFill="1" applyBorder="1" applyAlignment="1">
      <alignment horizontal="center" vertical="top"/>
    </xf>
    <xf numFmtId="4" fontId="5" fillId="4" borderId="1" xfId="13" applyNumberFormat="1" applyFont="1" applyFill="1" applyBorder="1" applyAlignment="1">
      <alignment horizontal="left" vertical="top" wrapText="1"/>
    </xf>
    <xf numFmtId="166" fontId="5" fillId="4" borderId="1" xfId="13" applyNumberFormat="1" applyFont="1" applyFill="1" applyBorder="1" applyAlignment="1">
      <alignment horizontal="center" vertical="top" wrapText="1"/>
    </xf>
    <xf numFmtId="4" fontId="5" fillId="5" borderId="1" xfId="13" applyNumberFormat="1" applyFont="1" applyFill="1" applyBorder="1" applyAlignment="1">
      <alignment horizontal="center" vertical="top"/>
    </xf>
    <xf numFmtId="4" fontId="5" fillId="5" borderId="1" xfId="13" applyNumberFormat="1" applyFont="1" applyFill="1" applyBorder="1" applyAlignment="1">
      <alignment horizontal="left" vertical="top" wrapText="1"/>
    </xf>
    <xf numFmtId="166" fontId="5" fillId="5" borderId="1" xfId="13" applyNumberFormat="1" applyFont="1" applyFill="1" applyBorder="1" applyAlignment="1">
      <alignment horizontal="center" vertical="top" wrapText="1"/>
    </xf>
    <xf numFmtId="0" fontId="15" fillId="0" borderId="0" xfId="0" applyFont="1"/>
    <xf numFmtId="4" fontId="6" fillId="0" borderId="1" xfId="13" applyNumberFormat="1" applyFont="1" applyFill="1" applyBorder="1" applyAlignment="1">
      <alignment horizontal="left" vertical="top" wrapText="1"/>
    </xf>
    <xf numFmtId="0" fontId="1" fillId="0" borderId="0" xfId="0" applyFont="1" applyFill="1"/>
    <xf numFmtId="0" fontId="5" fillId="6" borderId="1" xfId="13" applyNumberFormat="1" applyFont="1" applyFill="1" applyBorder="1" applyAlignment="1">
      <alignment horizontal="center" vertical="top"/>
    </xf>
    <xf numFmtId="4" fontId="5" fillId="6" borderId="1" xfId="13" applyNumberFormat="1" applyFont="1" applyFill="1" applyBorder="1" applyAlignment="1">
      <alignment horizontal="left" vertical="top" wrapText="1"/>
    </xf>
    <xf numFmtId="166" fontId="5" fillId="6" borderId="1" xfId="13" applyNumberFormat="1" applyFont="1" applyFill="1" applyBorder="1" applyAlignment="1">
      <alignment horizontal="center" vertical="top" wrapText="1"/>
    </xf>
    <xf numFmtId="166" fontId="6" fillId="0" borderId="1" xfId="0" applyNumberFormat="1" applyFont="1" applyFill="1" applyBorder="1" applyAlignment="1">
      <alignment horizontal="center" vertical="top" wrapText="1"/>
    </xf>
    <xf numFmtId="166" fontId="1" fillId="0" borderId="0" xfId="0" applyNumberFormat="1" applyFont="1" applyFill="1"/>
    <xf numFmtId="0" fontId="5" fillId="0" borderId="0" xfId="13" applyFont="1" applyFill="1" applyAlignment="1">
      <alignment horizontal="center"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1" xfId="0" applyFont="1" applyBorder="1" applyAlignment="1">
      <alignment horizontal="center" vertical="top" wrapText="1"/>
    </xf>
    <xf numFmtId="166" fontId="5" fillId="0" borderId="4" xfId="13" applyNumberFormat="1" applyFont="1" applyBorder="1" applyAlignment="1">
      <alignment horizontal="center" vertical="center" wrapText="1"/>
    </xf>
    <xf numFmtId="166" fontId="5" fillId="0" borderId="5" xfId="13" applyNumberFormat="1" applyFont="1" applyBorder="1" applyAlignment="1">
      <alignment horizontal="center" vertical="center"/>
    </xf>
    <xf numFmtId="166" fontId="5" fillId="0" borderId="6" xfId="13" applyNumberFormat="1" applyFont="1" applyBorder="1" applyAlignment="1">
      <alignment horizontal="center" vertical="center"/>
    </xf>
    <xf numFmtId="0" fontId="5" fillId="0" borderId="1" xfId="0" applyFont="1" applyFill="1" applyBorder="1" applyAlignment="1">
      <alignment horizontal="center" vertical="top" wrapText="1"/>
    </xf>
    <xf numFmtId="166" fontId="5" fillId="0" borderId="1" xfId="13" applyNumberFormat="1" applyFont="1" applyFill="1" applyBorder="1" applyAlignment="1">
      <alignment horizontal="center" wrapText="1"/>
    </xf>
    <xf numFmtId="166" fontId="5" fillId="0" borderId="1" xfId="13" applyNumberFormat="1" applyFont="1" applyFill="1" applyBorder="1" applyAlignment="1">
      <alignment horizontal="center"/>
    </xf>
    <xf numFmtId="0" fontId="5" fillId="0" borderId="0" xfId="13" applyFont="1" applyAlignment="1">
      <alignment horizontal="center" vertical="center"/>
    </xf>
    <xf numFmtId="166" fontId="5" fillId="0" borderId="1" xfId="13" applyNumberFormat="1" applyFont="1" applyBorder="1" applyAlignment="1">
      <alignment horizontal="center" wrapText="1"/>
    </xf>
    <xf numFmtId="166" fontId="5" fillId="0" borderId="1" xfId="13" applyNumberFormat="1" applyFont="1" applyBorder="1" applyAlignment="1">
      <alignment horizontal="center"/>
    </xf>
    <xf numFmtId="166" fontId="5" fillId="0" borderId="4" xfId="13" applyNumberFormat="1" applyFont="1" applyBorder="1" applyAlignment="1">
      <alignment horizontal="center" vertical="top" wrapText="1"/>
    </xf>
    <xf numFmtId="166" fontId="5" fillId="0" borderId="5" xfId="13" applyNumberFormat="1" applyFont="1" applyBorder="1" applyAlignment="1">
      <alignment horizontal="center" vertical="top" wrapText="1"/>
    </xf>
    <xf numFmtId="166" fontId="5" fillId="0" borderId="6" xfId="13" applyNumberFormat="1" applyFont="1" applyBorder="1" applyAlignment="1">
      <alignment horizontal="center" vertical="top" wrapText="1"/>
    </xf>
    <xf numFmtId="0" fontId="5" fillId="2" borderId="0" xfId="13" applyFont="1" applyFill="1" applyAlignment="1">
      <alignment horizontal="center"/>
    </xf>
    <xf numFmtId="0" fontId="5" fillId="2" borderId="4" xfId="13" applyFont="1" applyFill="1" applyBorder="1" applyAlignment="1">
      <alignment horizontal="center" vertical="top"/>
    </xf>
    <xf numFmtId="0" fontId="5" fillId="2" borderId="5" xfId="13" applyFont="1" applyFill="1" applyBorder="1" applyAlignment="1">
      <alignment horizontal="center" vertical="top"/>
    </xf>
    <xf numFmtId="0" fontId="5" fillId="2" borderId="6" xfId="13" applyFont="1" applyFill="1" applyBorder="1" applyAlignment="1">
      <alignment horizontal="center" vertical="top"/>
    </xf>
    <xf numFmtId="0" fontId="5" fillId="2" borderId="1" xfId="13" applyFont="1" applyFill="1" applyBorder="1" applyAlignment="1">
      <alignment horizontal="center"/>
    </xf>
    <xf numFmtId="0" fontId="5" fillId="2" borderId="2" xfId="13" applyFont="1" applyFill="1" applyBorder="1" applyAlignment="1">
      <alignment horizontal="center" vertical="top" wrapText="1"/>
    </xf>
    <xf numFmtId="0" fontId="5" fillId="2" borderId="7" xfId="13" applyFont="1" applyFill="1" applyBorder="1" applyAlignment="1">
      <alignment horizontal="center" vertical="top" wrapText="1"/>
    </xf>
    <xf numFmtId="0" fontId="5" fillId="2" borderId="3" xfId="13"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cellXfs>
  <cellStyles count="16">
    <cellStyle name="Денежный 2" xfId="1"/>
    <cellStyle name="Обычный" xfId="0" builtinId="0"/>
    <cellStyle name="Обычный 2" xfId="2"/>
    <cellStyle name="Обычный 2 2" xfId="3"/>
    <cellStyle name="Обычный 2 2 2" xfId="4"/>
    <cellStyle name="Обычный 3" xfId="5"/>
    <cellStyle name="Обычный 3 2" xfId="6"/>
    <cellStyle name="Обычный 3 3" xfId="7"/>
    <cellStyle name="Обычный 4" xfId="8"/>
    <cellStyle name="Обычный 5" xfId="9"/>
    <cellStyle name="Обычный 6" xfId="10"/>
    <cellStyle name="Обычный 7" xfId="11"/>
    <cellStyle name="Обычный 8" xfId="12"/>
    <cellStyle name="Обычный_АПК" xfId="13"/>
    <cellStyle name="Финансовый 2" xfId="14"/>
    <cellStyle name="Финансовый 3" xfId="15"/>
  </cellStyles>
  <dxfs count="0"/>
  <tableStyles count="0" defaultTableStyle="TableStyleMedium2" defaultPivotStyle="PivotStyleLight16"/>
  <colors>
    <mruColors>
      <color rgb="FFCCFFCC"/>
      <color rgb="FF99FF99"/>
      <color rgb="FFDDDDDD"/>
      <color rgb="FFB2B2B2"/>
      <color rgb="FF66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5"/>
  <sheetViews>
    <sheetView tabSelected="1" view="pageBreakPreview" zoomScale="120" zoomScaleNormal="120" zoomScaleSheetLayoutView="120" workbookViewId="0">
      <selection activeCell="D13" sqref="D13"/>
    </sheetView>
  </sheetViews>
  <sheetFormatPr defaultRowHeight="12.75" x14ac:dyDescent="0.2"/>
  <cols>
    <col min="1" max="1" width="4.85546875" customWidth="1"/>
    <col min="2" max="2" width="71.7109375" customWidth="1"/>
    <col min="3" max="3" width="29.28515625" customWidth="1"/>
    <col min="4" max="6" width="16.42578125" customWidth="1"/>
    <col min="9" max="9" width="13.140625" customWidth="1"/>
  </cols>
  <sheetData>
    <row r="1" spans="1:9" ht="15.75" x14ac:dyDescent="0.2">
      <c r="A1" s="106" t="s">
        <v>40</v>
      </c>
      <c r="B1" s="106"/>
      <c r="C1" s="106"/>
      <c r="D1" s="106"/>
      <c r="E1" s="106"/>
      <c r="F1" s="106"/>
    </row>
    <row r="2" spans="1:9" ht="15.75" x14ac:dyDescent="0.25">
      <c r="A2" s="5"/>
      <c r="B2" s="11"/>
      <c r="C2" s="4"/>
      <c r="D2" s="4"/>
      <c r="E2" s="11"/>
      <c r="F2" s="11"/>
    </row>
    <row r="3" spans="1:9" ht="31.5" customHeight="1" x14ac:dyDescent="0.2">
      <c r="A3" s="107" t="s">
        <v>4</v>
      </c>
      <c r="B3" s="109" t="s">
        <v>6</v>
      </c>
      <c r="C3" s="109" t="s">
        <v>188</v>
      </c>
      <c r="D3" s="110" t="s">
        <v>7</v>
      </c>
      <c r="E3" s="111"/>
      <c r="F3" s="112"/>
    </row>
    <row r="4" spans="1:9" ht="15.75" x14ac:dyDescent="0.2">
      <c r="A4" s="108"/>
      <c r="B4" s="109"/>
      <c r="C4" s="109"/>
      <c r="D4" s="88" t="s">
        <v>189</v>
      </c>
      <c r="E4" s="88" t="s">
        <v>206</v>
      </c>
      <c r="F4" s="36" t="s">
        <v>358</v>
      </c>
    </row>
    <row r="5" spans="1:9" ht="15.75" x14ac:dyDescent="0.25">
      <c r="A5" s="31">
        <v>1</v>
      </c>
      <c r="B5" s="6">
        <v>2</v>
      </c>
      <c r="C5" s="7">
        <v>3</v>
      </c>
      <c r="D5" s="6">
        <v>4</v>
      </c>
      <c r="E5" s="7">
        <v>5</v>
      </c>
      <c r="F5" s="6">
        <v>6</v>
      </c>
    </row>
    <row r="6" spans="1:9" ht="15.75" x14ac:dyDescent="0.2">
      <c r="A6" s="95"/>
      <c r="B6" s="96" t="s">
        <v>5</v>
      </c>
      <c r="C6" s="97"/>
      <c r="D6" s="97">
        <f>D7+D58</f>
        <v>3739187.8000000007</v>
      </c>
      <c r="E6" s="97">
        <f>E7+E58</f>
        <v>28819.5</v>
      </c>
      <c r="F6" s="97">
        <f>F7+F58</f>
        <v>576525.30000000005</v>
      </c>
    </row>
    <row r="7" spans="1:9" s="98" customFormat="1" ht="15.75" x14ac:dyDescent="0.2">
      <c r="A7" s="101">
        <v>1</v>
      </c>
      <c r="B7" s="102" t="s">
        <v>187</v>
      </c>
      <c r="C7" s="103"/>
      <c r="D7" s="103">
        <f>D8+D11+D13+D17+D19+D22+D26+D30+D37+D41+D44+D47+D49+D56</f>
        <v>1437958.0000000009</v>
      </c>
      <c r="E7" s="103">
        <f>E8+E13+E17+E19+E22+E30+E37+E41+E44+E47+E49+E56</f>
        <v>0</v>
      </c>
      <c r="F7" s="103">
        <f>F8+F13+F17+F19+F22+F30+F37+F41+F44+F47+F49+F56</f>
        <v>0</v>
      </c>
    </row>
    <row r="8" spans="1:9" ht="15.75" x14ac:dyDescent="0.2">
      <c r="A8" s="92"/>
      <c r="B8" s="93" t="s">
        <v>359</v>
      </c>
      <c r="C8" s="94" t="s">
        <v>238</v>
      </c>
      <c r="D8" s="94">
        <f>D9+D10</f>
        <v>-10056990</v>
      </c>
      <c r="E8" s="94">
        <f t="shared" ref="E8:F8" si="0">E9+E10</f>
        <v>0</v>
      </c>
      <c r="F8" s="94">
        <f t="shared" si="0"/>
        <v>0</v>
      </c>
    </row>
    <row r="9" spans="1:9" s="100" customFormat="1" ht="15.75" x14ac:dyDescent="0.2">
      <c r="A9" s="43"/>
      <c r="B9" s="99" t="s">
        <v>236</v>
      </c>
      <c r="C9" s="44" t="s">
        <v>316</v>
      </c>
      <c r="D9" s="44">
        <v>-12529437</v>
      </c>
      <c r="E9" s="44">
        <v>0</v>
      </c>
      <c r="F9" s="44">
        <v>0</v>
      </c>
      <c r="I9" s="105"/>
    </row>
    <row r="10" spans="1:9" s="100" customFormat="1" ht="15.75" x14ac:dyDescent="0.2">
      <c r="A10" s="43"/>
      <c r="B10" s="99" t="s">
        <v>237</v>
      </c>
      <c r="C10" s="44" t="s">
        <v>317</v>
      </c>
      <c r="D10" s="44">
        <v>2472447</v>
      </c>
      <c r="E10" s="44">
        <v>0</v>
      </c>
      <c r="F10" s="44">
        <v>0</v>
      </c>
      <c r="I10" s="105"/>
    </row>
    <row r="11" spans="1:9" s="100" customFormat="1" ht="31.5" x14ac:dyDescent="0.2">
      <c r="A11" s="93"/>
      <c r="B11" s="93" t="s">
        <v>318</v>
      </c>
      <c r="C11" s="94" t="s">
        <v>360</v>
      </c>
      <c r="D11" s="94">
        <f>D12</f>
        <v>-457235.7</v>
      </c>
      <c r="E11" s="94">
        <f t="shared" ref="E11:F11" si="1">E12</f>
        <v>0</v>
      </c>
      <c r="F11" s="94">
        <f t="shared" si="1"/>
        <v>0</v>
      </c>
    </row>
    <row r="12" spans="1:9" s="100" customFormat="1" ht="31.5" x14ac:dyDescent="0.2">
      <c r="A12" s="43"/>
      <c r="B12" s="99" t="s">
        <v>315</v>
      </c>
      <c r="C12" s="44" t="s">
        <v>361</v>
      </c>
      <c r="D12" s="44">
        <v>-457235.7</v>
      </c>
      <c r="E12" s="44">
        <v>0</v>
      </c>
      <c r="F12" s="44">
        <v>0</v>
      </c>
    </row>
    <row r="13" spans="1:9" ht="15.75" x14ac:dyDescent="0.2">
      <c r="A13" s="92"/>
      <c r="B13" s="93" t="s">
        <v>239</v>
      </c>
      <c r="C13" s="94" t="s">
        <v>240</v>
      </c>
      <c r="D13" s="94">
        <f>SUM(D14:D16)</f>
        <v>2176755.4</v>
      </c>
      <c r="E13" s="94">
        <f t="shared" ref="E13:F13" si="2">SUM(E14:E16)</f>
        <v>0</v>
      </c>
      <c r="F13" s="94">
        <f t="shared" si="2"/>
        <v>0</v>
      </c>
    </row>
    <row r="14" spans="1:9" ht="15.75" x14ac:dyDescent="0.2">
      <c r="A14" s="43"/>
      <c r="B14" s="99" t="s">
        <v>313</v>
      </c>
      <c r="C14" s="44" t="s">
        <v>314</v>
      </c>
      <c r="D14" s="44">
        <v>151.4</v>
      </c>
      <c r="E14" s="44">
        <v>0</v>
      </c>
      <c r="F14" s="44">
        <v>0</v>
      </c>
    </row>
    <row r="15" spans="1:9" s="100" customFormat="1" ht="15.75" x14ac:dyDescent="0.2">
      <c r="A15" s="43"/>
      <c r="B15" s="99" t="s">
        <v>241</v>
      </c>
      <c r="C15" s="44" t="s">
        <v>244</v>
      </c>
      <c r="D15" s="44">
        <v>35445</v>
      </c>
      <c r="E15" s="44">
        <v>0</v>
      </c>
      <c r="F15" s="44">
        <v>0</v>
      </c>
    </row>
    <row r="16" spans="1:9" s="100" customFormat="1" ht="31.5" x14ac:dyDescent="0.2">
      <c r="A16" s="43"/>
      <c r="B16" s="99" t="s">
        <v>242</v>
      </c>
      <c r="C16" s="44" t="s">
        <v>245</v>
      </c>
      <c r="D16" s="44">
        <v>2141159</v>
      </c>
      <c r="E16" s="44">
        <v>0</v>
      </c>
      <c r="F16" s="44">
        <v>0</v>
      </c>
    </row>
    <row r="17" spans="1:6" ht="15.75" x14ac:dyDescent="0.2">
      <c r="A17" s="92"/>
      <c r="B17" s="93" t="s">
        <v>243</v>
      </c>
      <c r="C17" s="94" t="s">
        <v>247</v>
      </c>
      <c r="D17" s="94">
        <f>SUM(D18:D18)</f>
        <v>1587031.5</v>
      </c>
      <c r="E17" s="94">
        <f>SUM(E18:E18)</f>
        <v>0</v>
      </c>
      <c r="F17" s="94">
        <f>SUM(F18:F18)</f>
        <v>0</v>
      </c>
    </row>
    <row r="18" spans="1:6" s="100" customFormat="1" ht="15.75" x14ac:dyDescent="0.2">
      <c r="A18" s="43"/>
      <c r="B18" s="99" t="s">
        <v>246</v>
      </c>
      <c r="C18" s="44" t="s">
        <v>248</v>
      </c>
      <c r="D18" s="44">
        <v>1587031.5</v>
      </c>
      <c r="E18" s="44">
        <v>0</v>
      </c>
      <c r="F18" s="44">
        <v>0</v>
      </c>
    </row>
    <row r="19" spans="1:6" ht="31.5" x14ac:dyDescent="0.2">
      <c r="A19" s="92"/>
      <c r="B19" s="93" t="s">
        <v>273</v>
      </c>
      <c r="C19" s="94" t="s">
        <v>274</v>
      </c>
      <c r="D19" s="94">
        <f>D20+D21</f>
        <v>1760</v>
      </c>
      <c r="E19" s="94">
        <f t="shared" ref="E19:F19" si="3">E20+E21</f>
        <v>0</v>
      </c>
      <c r="F19" s="94">
        <f t="shared" si="3"/>
        <v>0</v>
      </c>
    </row>
    <row r="20" spans="1:6" s="100" customFormat="1" ht="15.75" x14ac:dyDescent="0.2">
      <c r="A20" s="43"/>
      <c r="B20" s="99" t="s">
        <v>249</v>
      </c>
      <c r="C20" s="44" t="s">
        <v>275</v>
      </c>
      <c r="D20" s="44">
        <v>3171</v>
      </c>
      <c r="E20" s="44">
        <v>0</v>
      </c>
      <c r="F20" s="44">
        <v>0</v>
      </c>
    </row>
    <row r="21" spans="1:6" s="100" customFormat="1" ht="31.5" x14ac:dyDescent="0.2">
      <c r="A21" s="43"/>
      <c r="B21" s="99" t="s">
        <v>250</v>
      </c>
      <c r="C21" s="44" t="s">
        <v>276</v>
      </c>
      <c r="D21" s="44">
        <v>-1411</v>
      </c>
      <c r="E21" s="44">
        <v>0</v>
      </c>
      <c r="F21" s="44">
        <v>0</v>
      </c>
    </row>
    <row r="22" spans="1:6" ht="15.75" x14ac:dyDescent="0.2">
      <c r="A22" s="92"/>
      <c r="B22" s="93" t="s">
        <v>277</v>
      </c>
      <c r="C22" s="94" t="s">
        <v>279</v>
      </c>
      <c r="D22" s="94">
        <f>D23+D24+D25</f>
        <v>129130.70000000001</v>
      </c>
      <c r="E22" s="94">
        <f t="shared" ref="E22:F22" si="4">E23+E24+E25</f>
        <v>0</v>
      </c>
      <c r="F22" s="94">
        <f t="shared" si="4"/>
        <v>0</v>
      </c>
    </row>
    <row r="23" spans="1:6" s="100" customFormat="1" ht="78.75" x14ac:dyDescent="0.2">
      <c r="A23" s="43"/>
      <c r="B23" s="99" t="s">
        <v>251</v>
      </c>
      <c r="C23" s="44" t="s">
        <v>280</v>
      </c>
      <c r="D23" s="104">
        <v>4070</v>
      </c>
      <c r="E23" s="44">
        <v>0</v>
      </c>
      <c r="F23" s="44">
        <v>0</v>
      </c>
    </row>
    <row r="24" spans="1:6" s="100" customFormat="1" ht="63" x14ac:dyDescent="0.2">
      <c r="A24" s="43"/>
      <c r="B24" s="99" t="s">
        <v>252</v>
      </c>
      <c r="C24" s="44" t="s">
        <v>281</v>
      </c>
      <c r="D24" s="104">
        <v>30768.400000000001</v>
      </c>
      <c r="E24" s="44">
        <v>0</v>
      </c>
      <c r="F24" s="44">
        <v>0</v>
      </c>
    </row>
    <row r="25" spans="1:6" s="100" customFormat="1" ht="31.5" x14ac:dyDescent="0.2">
      <c r="A25" s="43"/>
      <c r="B25" s="99" t="s">
        <v>253</v>
      </c>
      <c r="C25" s="44" t="s">
        <v>278</v>
      </c>
      <c r="D25" s="104">
        <v>94292.3</v>
      </c>
      <c r="E25" s="44">
        <v>0</v>
      </c>
      <c r="F25" s="44">
        <v>0</v>
      </c>
    </row>
    <row r="26" spans="1:6" s="100" customFormat="1" ht="31.5" x14ac:dyDescent="0.2">
      <c r="A26" s="92"/>
      <c r="B26" s="93" t="s">
        <v>319</v>
      </c>
      <c r="C26" s="94" t="s">
        <v>320</v>
      </c>
      <c r="D26" s="94">
        <f>SUM(D27:D29)</f>
        <v>9602.9000000000015</v>
      </c>
      <c r="E26" s="94">
        <f t="shared" ref="E26:F26" si="5">SUM(E27:E29)</f>
        <v>0</v>
      </c>
      <c r="F26" s="94">
        <f t="shared" si="5"/>
        <v>0</v>
      </c>
    </row>
    <row r="27" spans="1:6" s="100" customFormat="1" ht="31.5" x14ac:dyDescent="0.2">
      <c r="A27" s="43"/>
      <c r="B27" s="99" t="s">
        <v>321</v>
      </c>
      <c r="C27" s="44" t="s">
        <v>324</v>
      </c>
      <c r="D27" s="104">
        <v>8.6999999999999993</v>
      </c>
      <c r="E27" s="44">
        <v>0</v>
      </c>
      <c r="F27" s="44">
        <v>0</v>
      </c>
    </row>
    <row r="28" spans="1:6" s="100" customFormat="1" ht="31.5" x14ac:dyDescent="0.2">
      <c r="A28" s="43"/>
      <c r="B28" s="99" t="s">
        <v>322</v>
      </c>
      <c r="C28" s="44" t="s">
        <v>325</v>
      </c>
      <c r="D28" s="104">
        <v>9600</v>
      </c>
      <c r="E28" s="44">
        <v>0</v>
      </c>
      <c r="F28" s="44">
        <v>0</v>
      </c>
    </row>
    <row r="29" spans="1:6" s="100" customFormat="1" ht="31.5" x14ac:dyDescent="0.2">
      <c r="A29" s="43"/>
      <c r="B29" s="99" t="s">
        <v>323</v>
      </c>
      <c r="C29" s="44" t="s">
        <v>326</v>
      </c>
      <c r="D29" s="104">
        <v>-5.8</v>
      </c>
      <c r="E29" s="44">
        <v>0</v>
      </c>
      <c r="F29" s="44">
        <v>0</v>
      </c>
    </row>
    <row r="30" spans="1:6" ht="31.5" x14ac:dyDescent="0.2">
      <c r="A30" s="92"/>
      <c r="B30" s="93" t="s">
        <v>282</v>
      </c>
      <c r="C30" s="94" t="s">
        <v>283</v>
      </c>
      <c r="D30" s="94">
        <f>SUM(D31:D36)</f>
        <v>6406132.6999999993</v>
      </c>
      <c r="E30" s="94">
        <v>0</v>
      </c>
      <c r="F30" s="94">
        <v>0</v>
      </c>
    </row>
    <row r="31" spans="1:6" s="100" customFormat="1" ht="63" x14ac:dyDescent="0.2">
      <c r="A31" s="43"/>
      <c r="B31" s="99" t="s">
        <v>254</v>
      </c>
      <c r="C31" s="44" t="s">
        <v>284</v>
      </c>
      <c r="D31" s="104">
        <v>23927</v>
      </c>
      <c r="E31" s="44">
        <v>0</v>
      </c>
      <c r="F31" s="44">
        <v>0</v>
      </c>
    </row>
    <row r="32" spans="1:6" s="100" customFormat="1" ht="15.75" x14ac:dyDescent="0.2">
      <c r="A32" s="43"/>
      <c r="B32" s="99" t="s">
        <v>255</v>
      </c>
      <c r="C32" s="44" t="s">
        <v>285</v>
      </c>
      <c r="D32" s="104">
        <v>6406863.2999999998</v>
      </c>
      <c r="E32" s="44">
        <v>0</v>
      </c>
      <c r="F32" s="44">
        <v>0</v>
      </c>
    </row>
    <row r="33" spans="1:6" s="100" customFormat="1" ht="31.5" x14ac:dyDescent="0.2">
      <c r="A33" s="43"/>
      <c r="B33" s="99" t="s">
        <v>256</v>
      </c>
      <c r="C33" s="44" t="s">
        <v>286</v>
      </c>
      <c r="D33" s="104">
        <v>56</v>
      </c>
      <c r="E33" s="44">
        <v>0</v>
      </c>
      <c r="F33" s="44">
        <v>0</v>
      </c>
    </row>
    <row r="34" spans="1:6" s="100" customFormat="1" ht="78.75" x14ac:dyDescent="0.2">
      <c r="A34" s="43"/>
      <c r="B34" s="99" t="s">
        <v>257</v>
      </c>
      <c r="C34" s="44" t="s">
        <v>287</v>
      </c>
      <c r="D34" s="104">
        <v>-24800</v>
      </c>
      <c r="E34" s="44">
        <v>0</v>
      </c>
      <c r="F34" s="44">
        <v>0</v>
      </c>
    </row>
    <row r="35" spans="1:6" s="100" customFormat="1" ht="47.25" x14ac:dyDescent="0.2">
      <c r="A35" s="43"/>
      <c r="B35" s="99" t="s">
        <v>258</v>
      </c>
      <c r="C35" s="44" t="s">
        <v>288</v>
      </c>
      <c r="D35" s="104">
        <v>-171.2</v>
      </c>
      <c r="E35" s="44">
        <v>0</v>
      </c>
      <c r="F35" s="44">
        <v>0</v>
      </c>
    </row>
    <row r="36" spans="1:6" s="100" customFormat="1" ht="63" x14ac:dyDescent="0.2">
      <c r="A36" s="43"/>
      <c r="B36" s="99" t="s">
        <v>259</v>
      </c>
      <c r="C36" s="44" t="s">
        <v>289</v>
      </c>
      <c r="D36" s="104">
        <v>257.60000000000002</v>
      </c>
      <c r="E36" s="44">
        <v>0</v>
      </c>
      <c r="F36" s="44">
        <v>0</v>
      </c>
    </row>
    <row r="37" spans="1:6" ht="15.75" x14ac:dyDescent="0.2">
      <c r="A37" s="92"/>
      <c r="B37" s="93" t="s">
        <v>290</v>
      </c>
      <c r="C37" s="94" t="s">
        <v>291</v>
      </c>
      <c r="D37" s="94">
        <f>SUM(D38:D40)</f>
        <v>305755.7</v>
      </c>
      <c r="E37" s="94">
        <f t="shared" ref="E37:F37" si="6">SUM(E38:E40)</f>
        <v>0</v>
      </c>
      <c r="F37" s="94">
        <f t="shared" si="6"/>
        <v>0</v>
      </c>
    </row>
    <row r="38" spans="1:6" s="100" customFormat="1" ht="15.75" x14ac:dyDescent="0.2">
      <c r="A38" s="43"/>
      <c r="B38" s="99" t="s">
        <v>260</v>
      </c>
      <c r="C38" s="44" t="s">
        <v>292</v>
      </c>
      <c r="D38" s="104">
        <v>299986.2</v>
      </c>
      <c r="E38" s="44">
        <v>0</v>
      </c>
      <c r="F38" s="44">
        <v>0</v>
      </c>
    </row>
    <row r="39" spans="1:6" s="100" customFormat="1" ht="15.75" x14ac:dyDescent="0.2">
      <c r="A39" s="43"/>
      <c r="B39" s="99" t="s">
        <v>261</v>
      </c>
      <c r="C39" s="44" t="s">
        <v>293</v>
      </c>
      <c r="D39" s="104">
        <v>5774.9</v>
      </c>
      <c r="E39" s="44">
        <v>0</v>
      </c>
      <c r="F39" s="44">
        <v>0</v>
      </c>
    </row>
    <row r="40" spans="1:6" s="100" customFormat="1" ht="15.75" x14ac:dyDescent="0.2">
      <c r="A40" s="43"/>
      <c r="B40" s="99" t="s">
        <v>327</v>
      </c>
      <c r="C40" s="44" t="s">
        <v>328</v>
      </c>
      <c r="D40" s="104">
        <v>-5.4</v>
      </c>
      <c r="E40" s="44">
        <v>0</v>
      </c>
      <c r="F40" s="44">
        <v>0</v>
      </c>
    </row>
    <row r="41" spans="1:6" ht="31.5" x14ac:dyDescent="0.2">
      <c r="A41" s="92"/>
      <c r="B41" s="93" t="s">
        <v>294</v>
      </c>
      <c r="C41" s="94" t="s">
        <v>295</v>
      </c>
      <c r="D41" s="94">
        <f>D42+D43</f>
        <v>855781</v>
      </c>
      <c r="E41" s="94">
        <v>0</v>
      </c>
      <c r="F41" s="94">
        <v>0</v>
      </c>
    </row>
    <row r="42" spans="1:6" s="100" customFormat="1" ht="15.75" x14ac:dyDescent="0.2">
      <c r="A42" s="43"/>
      <c r="B42" s="99" t="s">
        <v>262</v>
      </c>
      <c r="C42" s="44" t="s">
        <v>296</v>
      </c>
      <c r="D42" s="104">
        <v>-1340.9</v>
      </c>
      <c r="E42" s="44">
        <v>0</v>
      </c>
      <c r="F42" s="44">
        <v>0</v>
      </c>
    </row>
    <row r="43" spans="1:6" s="100" customFormat="1" ht="15.75" x14ac:dyDescent="0.2">
      <c r="A43" s="43"/>
      <c r="B43" s="99" t="s">
        <v>263</v>
      </c>
      <c r="C43" s="44" t="s">
        <v>297</v>
      </c>
      <c r="D43" s="104">
        <v>857121.9</v>
      </c>
      <c r="E43" s="44">
        <v>0</v>
      </c>
      <c r="F43" s="44">
        <v>0</v>
      </c>
    </row>
    <row r="44" spans="1:6" ht="15.75" x14ac:dyDescent="0.2">
      <c r="A44" s="92"/>
      <c r="B44" s="93" t="s">
        <v>298</v>
      </c>
      <c r="C44" s="94" t="s">
        <v>299</v>
      </c>
      <c r="D44" s="94">
        <f>D45+D46</f>
        <v>40607.699999999997</v>
      </c>
      <c r="E44" s="94">
        <v>0</v>
      </c>
      <c r="F44" s="94">
        <v>0</v>
      </c>
    </row>
    <row r="45" spans="1:6" s="100" customFormat="1" ht="78.75" x14ac:dyDescent="0.2">
      <c r="A45" s="43"/>
      <c r="B45" s="99" t="s">
        <v>264</v>
      </c>
      <c r="C45" s="44" t="s">
        <v>300</v>
      </c>
      <c r="D45" s="104">
        <v>16329.3</v>
      </c>
      <c r="E45" s="44">
        <v>0</v>
      </c>
      <c r="F45" s="44">
        <v>0</v>
      </c>
    </row>
    <row r="46" spans="1:6" s="100" customFormat="1" ht="31.5" x14ac:dyDescent="0.2">
      <c r="A46" s="43"/>
      <c r="B46" s="99" t="s">
        <v>265</v>
      </c>
      <c r="C46" s="44" t="s">
        <v>300</v>
      </c>
      <c r="D46" s="104">
        <v>24278.400000000001</v>
      </c>
      <c r="E46" s="44">
        <v>0</v>
      </c>
      <c r="F46" s="44">
        <v>0</v>
      </c>
    </row>
    <row r="47" spans="1:6" ht="15.75" x14ac:dyDescent="0.2">
      <c r="A47" s="92"/>
      <c r="B47" s="93" t="s">
        <v>301</v>
      </c>
      <c r="C47" s="94" t="s">
        <v>302</v>
      </c>
      <c r="D47" s="94">
        <f>D48</f>
        <v>101.3</v>
      </c>
      <c r="E47" s="94">
        <f t="shared" ref="E47:F47" si="7">E48</f>
        <v>0</v>
      </c>
      <c r="F47" s="94">
        <f t="shared" si="7"/>
        <v>0</v>
      </c>
    </row>
    <row r="48" spans="1:6" s="100" customFormat="1" ht="63" x14ac:dyDescent="0.2">
      <c r="A48" s="43"/>
      <c r="B48" s="99" t="s">
        <v>329</v>
      </c>
      <c r="C48" s="44" t="s">
        <v>330</v>
      </c>
      <c r="D48" s="104">
        <v>101.3</v>
      </c>
      <c r="E48" s="44">
        <v>0</v>
      </c>
      <c r="F48" s="44">
        <v>0</v>
      </c>
    </row>
    <row r="49" spans="1:6" ht="15.75" x14ac:dyDescent="0.2">
      <c r="A49" s="92"/>
      <c r="B49" s="93" t="s">
        <v>303</v>
      </c>
      <c r="C49" s="94" t="s">
        <v>304</v>
      </c>
      <c r="D49" s="94">
        <f>SUM(D50:D55)</f>
        <v>305396.7</v>
      </c>
      <c r="E49" s="94">
        <v>0</v>
      </c>
      <c r="F49" s="94">
        <v>0</v>
      </c>
    </row>
    <row r="50" spans="1:6" s="100" customFormat="1" ht="31.5" x14ac:dyDescent="0.2">
      <c r="A50" s="43"/>
      <c r="B50" s="99" t="s">
        <v>266</v>
      </c>
      <c r="C50" s="44" t="s">
        <v>305</v>
      </c>
      <c r="D50" s="104">
        <v>-424936.5</v>
      </c>
      <c r="E50" s="44">
        <v>0</v>
      </c>
      <c r="F50" s="44">
        <v>0</v>
      </c>
    </row>
    <row r="51" spans="1:6" s="100" customFormat="1" ht="31.5" x14ac:dyDescent="0.2">
      <c r="A51" s="43"/>
      <c r="B51" s="99" t="s">
        <v>267</v>
      </c>
      <c r="C51" s="44" t="s">
        <v>306</v>
      </c>
      <c r="D51" s="104">
        <v>524.6</v>
      </c>
      <c r="E51" s="44">
        <v>0</v>
      </c>
      <c r="F51" s="44">
        <v>0</v>
      </c>
    </row>
    <row r="52" spans="1:6" s="100" customFormat="1" ht="110.25" x14ac:dyDescent="0.2">
      <c r="A52" s="43"/>
      <c r="B52" s="99" t="s">
        <v>268</v>
      </c>
      <c r="C52" s="44" t="s">
        <v>307</v>
      </c>
      <c r="D52" s="104">
        <v>62861.8</v>
      </c>
      <c r="E52" s="44">
        <v>0</v>
      </c>
      <c r="F52" s="44">
        <v>0</v>
      </c>
    </row>
    <row r="53" spans="1:6" s="100" customFormat="1" ht="15.75" x14ac:dyDescent="0.2">
      <c r="A53" s="43"/>
      <c r="B53" s="99" t="s">
        <v>269</v>
      </c>
      <c r="C53" s="44" t="s">
        <v>308</v>
      </c>
      <c r="D53" s="104">
        <v>32574</v>
      </c>
      <c r="E53" s="44">
        <v>0</v>
      </c>
      <c r="F53" s="44">
        <v>0</v>
      </c>
    </row>
    <row r="54" spans="1:6" s="100" customFormat="1" ht="15.75" x14ac:dyDescent="0.2">
      <c r="A54" s="43"/>
      <c r="B54" s="99" t="s">
        <v>270</v>
      </c>
      <c r="C54" s="44" t="s">
        <v>309</v>
      </c>
      <c r="D54" s="104">
        <v>-16000</v>
      </c>
      <c r="E54" s="44">
        <v>0</v>
      </c>
      <c r="F54" s="44">
        <v>0</v>
      </c>
    </row>
    <row r="55" spans="1:6" s="100" customFormat="1" ht="110.25" x14ac:dyDescent="0.2">
      <c r="A55" s="43"/>
      <c r="B55" s="99" t="s">
        <v>271</v>
      </c>
      <c r="C55" s="44" t="s">
        <v>310</v>
      </c>
      <c r="D55" s="104">
        <v>650372.80000000005</v>
      </c>
      <c r="E55" s="44">
        <v>0</v>
      </c>
      <c r="F55" s="44">
        <v>0</v>
      </c>
    </row>
    <row r="56" spans="1:6" ht="15.75" x14ac:dyDescent="0.2">
      <c r="A56" s="92"/>
      <c r="B56" s="93" t="s">
        <v>272</v>
      </c>
      <c r="C56" s="94" t="s">
        <v>311</v>
      </c>
      <c r="D56" s="94">
        <f>D57</f>
        <v>134128.1</v>
      </c>
      <c r="E56" s="94">
        <f t="shared" ref="E56:F56" si="8">E57</f>
        <v>0</v>
      </c>
      <c r="F56" s="94">
        <f t="shared" si="8"/>
        <v>0</v>
      </c>
    </row>
    <row r="57" spans="1:6" s="100" customFormat="1" ht="15.75" x14ac:dyDescent="0.2">
      <c r="A57" s="43"/>
      <c r="B57" s="99" t="s">
        <v>272</v>
      </c>
      <c r="C57" s="44" t="s">
        <v>312</v>
      </c>
      <c r="D57" s="104">
        <v>134128.1</v>
      </c>
      <c r="E57" s="44">
        <v>0</v>
      </c>
      <c r="F57" s="44">
        <v>0</v>
      </c>
    </row>
    <row r="58" spans="1:6" ht="15.75" x14ac:dyDescent="0.2">
      <c r="A58" s="101">
        <v>2</v>
      </c>
      <c r="B58" s="102" t="s">
        <v>41</v>
      </c>
      <c r="C58" s="103"/>
      <c r="D58" s="103">
        <f>D59+D87+D89+D91+D94+D95</f>
        <v>2301229.7999999998</v>
      </c>
      <c r="E58" s="103">
        <f>E59+E87+E89+E91+E94+E95</f>
        <v>28819.5</v>
      </c>
      <c r="F58" s="103">
        <f>F59+F87+F89+F91+F94+F95</f>
        <v>576525.30000000005</v>
      </c>
    </row>
    <row r="59" spans="1:6" ht="47.25" x14ac:dyDescent="0.2">
      <c r="A59" s="92"/>
      <c r="B59" s="93" t="s">
        <v>225</v>
      </c>
      <c r="C59" s="94" t="s">
        <v>222</v>
      </c>
      <c r="D59" s="94">
        <f>D60+D62+D75+D80</f>
        <v>1130211.5</v>
      </c>
      <c r="E59" s="94">
        <f>E60+E62+E75+E80</f>
        <v>28819.5</v>
      </c>
      <c r="F59" s="94">
        <f>F60+F62+F75+F80</f>
        <v>576525.30000000005</v>
      </c>
    </row>
    <row r="60" spans="1:6" s="91" customFormat="1" ht="31.5" x14ac:dyDescent="0.2">
      <c r="A60" s="40"/>
      <c r="B60" s="41" t="s">
        <v>220</v>
      </c>
      <c r="C60" s="42" t="s">
        <v>221</v>
      </c>
      <c r="D60" s="42">
        <f>D61</f>
        <v>192102.7</v>
      </c>
      <c r="E60" s="42">
        <f t="shared" ref="E60:F60" si="9">E61</f>
        <v>0</v>
      </c>
      <c r="F60" s="42">
        <f t="shared" si="9"/>
        <v>0</v>
      </c>
    </row>
    <row r="61" spans="1:6" ht="47.25" x14ac:dyDescent="0.2">
      <c r="A61" s="52"/>
      <c r="B61" s="89" t="s">
        <v>197</v>
      </c>
      <c r="C61" s="44" t="s">
        <v>214</v>
      </c>
      <c r="D61" s="90">
        <v>192102.7</v>
      </c>
      <c r="E61" s="90">
        <v>0</v>
      </c>
      <c r="F61" s="90">
        <v>0</v>
      </c>
    </row>
    <row r="62" spans="1:6" s="91" customFormat="1" ht="31.5" x14ac:dyDescent="0.2">
      <c r="A62" s="40"/>
      <c r="B62" s="41" t="s">
        <v>223</v>
      </c>
      <c r="C62" s="42" t="s">
        <v>224</v>
      </c>
      <c r="D62" s="42">
        <f>SUM(D63:D74)</f>
        <v>142286.5</v>
      </c>
      <c r="E62" s="42">
        <f t="shared" ref="E62:F62" si="10">SUM(E63:E74)</f>
        <v>20459.2</v>
      </c>
      <c r="F62" s="42">
        <f t="shared" si="10"/>
        <v>0</v>
      </c>
    </row>
    <row r="63" spans="1:6" ht="47.25" x14ac:dyDescent="0.2">
      <c r="A63" s="52"/>
      <c r="B63" s="89" t="s">
        <v>331</v>
      </c>
      <c r="C63" s="44" t="s">
        <v>344</v>
      </c>
      <c r="D63" s="90">
        <v>25789.7</v>
      </c>
      <c r="E63" s="90">
        <v>0</v>
      </c>
      <c r="F63" s="90">
        <v>0</v>
      </c>
    </row>
    <row r="64" spans="1:6" ht="47.25" x14ac:dyDescent="0.2">
      <c r="A64" s="52"/>
      <c r="B64" s="89" t="s">
        <v>332</v>
      </c>
      <c r="C64" s="44" t="s">
        <v>345</v>
      </c>
      <c r="D64" s="90">
        <v>10214.5</v>
      </c>
      <c r="E64" s="90">
        <v>0</v>
      </c>
      <c r="F64" s="90">
        <v>0</v>
      </c>
    </row>
    <row r="65" spans="1:6" ht="63" x14ac:dyDescent="0.2">
      <c r="A65" s="52"/>
      <c r="B65" s="89" t="s">
        <v>333</v>
      </c>
      <c r="C65" s="44" t="s">
        <v>346</v>
      </c>
      <c r="D65" s="90">
        <v>-51.3</v>
      </c>
      <c r="E65" s="90">
        <v>0</v>
      </c>
      <c r="F65" s="90">
        <v>0</v>
      </c>
    </row>
    <row r="66" spans="1:6" ht="47.25" x14ac:dyDescent="0.2">
      <c r="A66" s="52"/>
      <c r="B66" s="89" t="s">
        <v>334</v>
      </c>
      <c r="C66" s="44" t="s">
        <v>347</v>
      </c>
      <c r="D66" s="90">
        <v>-0.1</v>
      </c>
      <c r="E66" s="90">
        <v>0</v>
      </c>
      <c r="F66" s="90">
        <v>0</v>
      </c>
    </row>
    <row r="67" spans="1:6" ht="94.5" x14ac:dyDescent="0.2">
      <c r="A67" s="40"/>
      <c r="B67" s="89" t="s">
        <v>335</v>
      </c>
      <c r="C67" s="44" t="s">
        <v>348</v>
      </c>
      <c r="D67" s="90">
        <v>-27.2</v>
      </c>
      <c r="E67" s="90">
        <v>0</v>
      </c>
      <c r="F67" s="90">
        <v>0</v>
      </c>
    </row>
    <row r="68" spans="1:6" ht="31.5" x14ac:dyDescent="0.2">
      <c r="A68" s="52"/>
      <c r="B68" s="89" t="s">
        <v>336</v>
      </c>
      <c r="C68" s="44" t="s">
        <v>349</v>
      </c>
      <c r="D68" s="90">
        <v>-16920</v>
      </c>
      <c r="E68" s="90">
        <v>0</v>
      </c>
      <c r="F68" s="90">
        <v>0</v>
      </c>
    </row>
    <row r="69" spans="1:6" ht="31.5" x14ac:dyDescent="0.2">
      <c r="A69" s="52"/>
      <c r="B69" s="89" t="s">
        <v>195</v>
      </c>
      <c r="C69" s="44" t="s">
        <v>212</v>
      </c>
      <c r="D69" s="90">
        <v>712.1</v>
      </c>
      <c r="E69" s="90">
        <v>0</v>
      </c>
      <c r="F69" s="90">
        <v>0</v>
      </c>
    </row>
    <row r="70" spans="1:6" ht="63" x14ac:dyDescent="0.2">
      <c r="A70" s="52"/>
      <c r="B70" s="89" t="s">
        <v>337</v>
      </c>
      <c r="C70" s="44" t="s">
        <v>350</v>
      </c>
      <c r="D70" s="90">
        <v>-0.7</v>
      </c>
      <c r="E70" s="90">
        <v>0</v>
      </c>
      <c r="F70" s="90">
        <v>0</v>
      </c>
    </row>
    <row r="71" spans="1:6" ht="31.5" x14ac:dyDescent="0.2">
      <c r="A71" s="52"/>
      <c r="B71" s="89" t="s">
        <v>338</v>
      </c>
      <c r="C71" s="44" t="s">
        <v>351</v>
      </c>
      <c r="D71" s="90">
        <v>108651.3</v>
      </c>
      <c r="E71" s="90">
        <v>20459.2</v>
      </c>
      <c r="F71" s="90">
        <v>0</v>
      </c>
    </row>
    <row r="72" spans="1:6" ht="110.25" x14ac:dyDescent="0.2">
      <c r="A72" s="52"/>
      <c r="B72" s="89" t="s">
        <v>339</v>
      </c>
      <c r="C72" s="44" t="s">
        <v>352</v>
      </c>
      <c r="D72" s="90">
        <v>-18.8</v>
      </c>
      <c r="E72" s="90">
        <v>0</v>
      </c>
      <c r="F72" s="90">
        <v>0</v>
      </c>
    </row>
    <row r="73" spans="1:6" ht="63" x14ac:dyDescent="0.2">
      <c r="A73" s="52"/>
      <c r="B73" s="89" t="s">
        <v>340</v>
      </c>
      <c r="C73" s="44" t="s">
        <v>353</v>
      </c>
      <c r="D73" s="90">
        <v>-2.6</v>
      </c>
      <c r="E73" s="90">
        <v>0</v>
      </c>
      <c r="F73" s="90">
        <v>0</v>
      </c>
    </row>
    <row r="74" spans="1:6" ht="31.5" x14ac:dyDescent="0.2">
      <c r="A74" s="52"/>
      <c r="B74" s="89" t="s">
        <v>190</v>
      </c>
      <c r="C74" s="44" t="s">
        <v>207</v>
      </c>
      <c r="D74" s="90">
        <v>13939.6</v>
      </c>
      <c r="E74" s="90">
        <v>0</v>
      </c>
      <c r="F74" s="90">
        <v>0</v>
      </c>
    </row>
    <row r="75" spans="1:6" s="91" customFormat="1" ht="15.75" x14ac:dyDescent="0.2">
      <c r="A75" s="40"/>
      <c r="B75" s="41" t="s">
        <v>226</v>
      </c>
      <c r="C75" s="42" t="s">
        <v>227</v>
      </c>
      <c r="D75" s="42">
        <f>SUM(D76:D79)</f>
        <v>146324.5</v>
      </c>
      <c r="E75" s="42">
        <f>SUM(E76:E79)</f>
        <v>0</v>
      </c>
      <c r="F75" s="42">
        <f>SUM(F76:F79)</f>
        <v>0</v>
      </c>
    </row>
    <row r="76" spans="1:6" ht="31.5" x14ac:dyDescent="0.2">
      <c r="A76" s="52"/>
      <c r="B76" s="89" t="s">
        <v>200</v>
      </c>
      <c r="C76" s="44" t="s">
        <v>218</v>
      </c>
      <c r="D76" s="90">
        <v>76425.100000000006</v>
      </c>
      <c r="E76" s="90">
        <v>0</v>
      </c>
      <c r="F76" s="90">
        <v>0</v>
      </c>
    </row>
    <row r="77" spans="1:6" ht="47.25" x14ac:dyDescent="0.2">
      <c r="A77" s="52"/>
      <c r="B77" s="89" t="s">
        <v>341</v>
      </c>
      <c r="C77" s="44" t="s">
        <v>354</v>
      </c>
      <c r="D77" s="90">
        <v>51077.1</v>
      </c>
      <c r="E77" s="90">
        <v>0</v>
      </c>
      <c r="F77" s="90">
        <v>0</v>
      </c>
    </row>
    <row r="78" spans="1:6" ht="94.5" x14ac:dyDescent="0.2">
      <c r="A78" s="52"/>
      <c r="B78" s="89" t="s">
        <v>342</v>
      </c>
      <c r="C78" s="44" t="s">
        <v>217</v>
      </c>
      <c r="D78" s="90">
        <v>19995</v>
      </c>
      <c r="E78" s="90">
        <v>0</v>
      </c>
      <c r="F78" s="90">
        <v>0</v>
      </c>
    </row>
    <row r="79" spans="1:6" ht="31.5" x14ac:dyDescent="0.2">
      <c r="A79" s="52"/>
      <c r="B79" s="89" t="s">
        <v>198</v>
      </c>
      <c r="C79" s="44" t="s">
        <v>215</v>
      </c>
      <c r="D79" s="90">
        <v>-1172.7</v>
      </c>
      <c r="E79" s="90">
        <v>0</v>
      </c>
      <c r="F79" s="90">
        <v>0</v>
      </c>
    </row>
    <row r="80" spans="1:6" s="100" customFormat="1" ht="15.75" x14ac:dyDescent="0.2">
      <c r="A80" s="40"/>
      <c r="B80" s="41" t="s">
        <v>228</v>
      </c>
      <c r="C80" s="42" t="s">
        <v>229</v>
      </c>
      <c r="D80" s="42">
        <f>SUM(D81:D86)</f>
        <v>649497.80000000005</v>
      </c>
      <c r="E80" s="42">
        <f>SUM(E81:E86)</f>
        <v>8360.2999999999993</v>
      </c>
      <c r="F80" s="42">
        <f>SUM(F81:F86)</f>
        <v>576525.30000000005</v>
      </c>
    </row>
    <row r="81" spans="1:6" ht="47.25" x14ac:dyDescent="0.2">
      <c r="A81" s="52"/>
      <c r="B81" s="89" t="s">
        <v>191</v>
      </c>
      <c r="C81" s="44" t="s">
        <v>208</v>
      </c>
      <c r="D81" s="90">
        <v>46.1</v>
      </c>
      <c r="E81" s="90">
        <v>0</v>
      </c>
      <c r="F81" s="90">
        <v>0</v>
      </c>
    </row>
    <row r="82" spans="1:6" ht="63" x14ac:dyDescent="0.2">
      <c r="A82" s="52"/>
      <c r="B82" s="89" t="s">
        <v>192</v>
      </c>
      <c r="C82" s="44" t="s">
        <v>209</v>
      </c>
      <c r="D82" s="90">
        <v>-46.1</v>
      </c>
      <c r="E82" s="90">
        <v>0</v>
      </c>
      <c r="F82" s="90">
        <v>0</v>
      </c>
    </row>
    <row r="83" spans="1:6" ht="63" x14ac:dyDescent="0.2">
      <c r="A83" s="52"/>
      <c r="B83" s="89" t="s">
        <v>201</v>
      </c>
      <c r="C83" s="44" t="s">
        <v>219</v>
      </c>
      <c r="D83" s="90">
        <v>756.5</v>
      </c>
      <c r="E83" s="90">
        <v>0</v>
      </c>
      <c r="F83" s="90">
        <v>0</v>
      </c>
    </row>
    <row r="84" spans="1:6" ht="47.25" x14ac:dyDescent="0.2">
      <c r="A84" s="52"/>
      <c r="B84" s="89" t="s">
        <v>343</v>
      </c>
      <c r="C84" s="44" t="s">
        <v>355</v>
      </c>
      <c r="D84" s="90">
        <v>216659.9</v>
      </c>
      <c r="E84" s="90">
        <v>8360.2999999999993</v>
      </c>
      <c r="F84" s="90">
        <v>576525.30000000005</v>
      </c>
    </row>
    <row r="85" spans="1:6" ht="31.5" x14ac:dyDescent="0.2">
      <c r="A85" s="52"/>
      <c r="B85" s="89" t="s">
        <v>199</v>
      </c>
      <c r="C85" s="44" t="s">
        <v>356</v>
      </c>
      <c r="D85" s="90">
        <v>128043</v>
      </c>
      <c r="E85" s="90">
        <v>0</v>
      </c>
      <c r="F85" s="90">
        <v>0</v>
      </c>
    </row>
    <row r="86" spans="1:6" ht="31.5" x14ac:dyDescent="0.2">
      <c r="A86" s="52"/>
      <c r="B86" s="89" t="s">
        <v>199</v>
      </c>
      <c r="C86" s="44" t="s">
        <v>357</v>
      </c>
      <c r="D86" s="90">
        <v>304038.40000000002</v>
      </c>
      <c r="E86" s="90">
        <v>0</v>
      </c>
      <c r="F86" s="90">
        <v>0</v>
      </c>
    </row>
    <row r="87" spans="1:6" ht="47.25" x14ac:dyDescent="0.2">
      <c r="A87" s="92"/>
      <c r="B87" s="93" t="s">
        <v>230</v>
      </c>
      <c r="C87" s="94" t="s">
        <v>231</v>
      </c>
      <c r="D87" s="94">
        <f>D88</f>
        <v>-19585.599999999999</v>
      </c>
      <c r="E87" s="94">
        <f t="shared" ref="E87:F87" si="11">E88</f>
        <v>0</v>
      </c>
      <c r="F87" s="94">
        <f t="shared" si="11"/>
        <v>0</v>
      </c>
    </row>
    <row r="88" spans="1:6" ht="94.5" x14ac:dyDescent="0.2">
      <c r="A88" s="52"/>
      <c r="B88" s="89" t="s">
        <v>196</v>
      </c>
      <c r="C88" s="44" t="s">
        <v>213</v>
      </c>
      <c r="D88" s="90">
        <v>-19585.599999999999</v>
      </c>
      <c r="E88" s="90">
        <v>0</v>
      </c>
      <c r="F88" s="90">
        <v>0</v>
      </c>
    </row>
    <row r="89" spans="1:6" ht="15.75" x14ac:dyDescent="0.2">
      <c r="A89" s="92"/>
      <c r="B89" s="93" t="s">
        <v>232</v>
      </c>
      <c r="C89" s="94" t="s">
        <v>233</v>
      </c>
      <c r="D89" s="94">
        <f>D90</f>
        <v>59163</v>
      </c>
      <c r="E89" s="94">
        <f t="shared" ref="E89:F89" si="12">E90</f>
        <v>0</v>
      </c>
      <c r="F89" s="94">
        <f t="shared" si="12"/>
        <v>0</v>
      </c>
    </row>
    <row r="90" spans="1:6" ht="31.5" x14ac:dyDescent="0.2">
      <c r="A90" s="52"/>
      <c r="B90" s="89" t="s">
        <v>193</v>
      </c>
      <c r="C90" s="44" t="s">
        <v>210</v>
      </c>
      <c r="D90" s="90">
        <v>59163</v>
      </c>
      <c r="E90" s="90">
        <v>0</v>
      </c>
      <c r="F90" s="90">
        <v>0</v>
      </c>
    </row>
    <row r="91" spans="1:6" ht="15.75" x14ac:dyDescent="0.2">
      <c r="A91" s="92"/>
      <c r="B91" s="93" t="s">
        <v>234</v>
      </c>
      <c r="C91" s="94" t="s">
        <v>235</v>
      </c>
      <c r="D91" s="94">
        <f>D92+D93</f>
        <v>245000</v>
      </c>
      <c r="E91" s="94">
        <f t="shared" ref="E91:F91" si="13">E92+E93</f>
        <v>0</v>
      </c>
      <c r="F91" s="94">
        <f t="shared" si="13"/>
        <v>0</v>
      </c>
    </row>
    <row r="92" spans="1:6" ht="31.5" x14ac:dyDescent="0.2">
      <c r="A92" s="52"/>
      <c r="B92" s="89" t="s">
        <v>194</v>
      </c>
      <c r="C92" s="44" t="s">
        <v>211</v>
      </c>
      <c r="D92" s="90">
        <v>5000</v>
      </c>
      <c r="E92" s="90">
        <v>0</v>
      </c>
      <c r="F92" s="90">
        <v>0</v>
      </c>
    </row>
    <row r="93" spans="1:6" ht="31.5" x14ac:dyDescent="0.2">
      <c r="A93" s="52"/>
      <c r="B93" s="89" t="s">
        <v>194</v>
      </c>
      <c r="C93" s="44" t="s">
        <v>216</v>
      </c>
      <c r="D93" s="90">
        <v>240000</v>
      </c>
      <c r="E93" s="90">
        <v>0</v>
      </c>
      <c r="F93" s="90">
        <v>0</v>
      </c>
    </row>
    <row r="94" spans="1:6" ht="78.75" x14ac:dyDescent="0.2">
      <c r="A94" s="92"/>
      <c r="B94" s="93" t="s">
        <v>202</v>
      </c>
      <c r="C94" s="94" t="s">
        <v>203</v>
      </c>
      <c r="D94" s="94">
        <v>1039373.6</v>
      </c>
      <c r="E94" s="94">
        <v>0</v>
      </c>
      <c r="F94" s="94">
        <v>0</v>
      </c>
    </row>
    <row r="95" spans="1:6" ht="47.25" x14ac:dyDescent="0.2">
      <c r="A95" s="92"/>
      <c r="B95" s="93" t="s">
        <v>204</v>
      </c>
      <c r="C95" s="94" t="s">
        <v>205</v>
      </c>
      <c r="D95" s="94">
        <v>-152932.70000000001</v>
      </c>
      <c r="E95" s="94">
        <v>0</v>
      </c>
      <c r="F95" s="94">
        <v>0</v>
      </c>
    </row>
  </sheetData>
  <mergeCells count="5">
    <mergeCell ref="A1:F1"/>
    <mergeCell ref="A3:A4"/>
    <mergeCell ref="B3:B4"/>
    <mergeCell ref="C3:C4"/>
    <mergeCell ref="D3:F3"/>
  </mergeCells>
  <pageMargins left="0.78740157480314965" right="0.39370078740157483" top="0.78740157480314965" bottom="0.78740157480314965" header="0.31496062992125984" footer="0.31496062992125984"/>
  <pageSetup paperSize="9" scale="88"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4"/>
  <sheetViews>
    <sheetView topLeftCell="A22" zoomScale="90" zoomScaleNormal="90" workbookViewId="0">
      <selection activeCell="L27" sqref="L27"/>
    </sheetView>
  </sheetViews>
  <sheetFormatPr defaultColWidth="9.140625" defaultRowHeight="15.75" x14ac:dyDescent="0.25"/>
  <cols>
    <col min="1" max="1" width="5" style="56" customWidth="1"/>
    <col min="2" max="2" width="57.5703125" style="66" customWidth="1"/>
    <col min="3" max="3" width="32.85546875" style="67" customWidth="1"/>
    <col min="4" max="4" width="16.140625" style="67" customWidth="1"/>
    <col min="5" max="6" width="16.140625" style="68" customWidth="1"/>
    <col min="7" max="7" width="70.42578125" style="63" customWidth="1"/>
    <col min="8" max="8" width="10.140625" style="63" bestFit="1" customWidth="1"/>
    <col min="9" max="16384" width="9.140625" style="63"/>
  </cols>
  <sheetData>
    <row r="1" spans="1:8" s="55" customFormat="1" x14ac:dyDescent="0.25">
      <c r="A1" s="106" t="s">
        <v>42</v>
      </c>
      <c r="B1" s="106"/>
      <c r="C1" s="106"/>
      <c r="D1" s="106"/>
      <c r="E1" s="106"/>
      <c r="F1" s="106"/>
      <c r="G1" s="106"/>
    </row>
    <row r="2" spans="1:8" s="55" customFormat="1" x14ac:dyDescent="0.25">
      <c r="A2" s="56"/>
      <c r="B2" s="57"/>
      <c r="C2" s="58"/>
      <c r="D2" s="58"/>
      <c r="E2" s="57"/>
      <c r="F2" s="57"/>
      <c r="G2" s="59"/>
    </row>
    <row r="3" spans="1:8" s="55" customFormat="1" ht="32.25" customHeight="1" x14ac:dyDescent="0.25">
      <c r="A3" s="113" t="s">
        <v>4</v>
      </c>
      <c r="B3" s="113" t="s">
        <v>8</v>
      </c>
      <c r="C3" s="113" t="s">
        <v>9</v>
      </c>
      <c r="D3" s="114" t="s">
        <v>7</v>
      </c>
      <c r="E3" s="115"/>
      <c r="F3" s="115"/>
      <c r="G3" s="113" t="s">
        <v>10</v>
      </c>
    </row>
    <row r="4" spans="1:8" s="55" customFormat="1" ht="15.75" customHeight="1" x14ac:dyDescent="0.25">
      <c r="A4" s="113"/>
      <c r="B4" s="113"/>
      <c r="C4" s="113"/>
      <c r="D4" s="60" t="s">
        <v>11</v>
      </c>
      <c r="E4" s="60" t="s">
        <v>12</v>
      </c>
      <c r="F4" s="60" t="s">
        <v>39</v>
      </c>
      <c r="G4" s="113"/>
    </row>
    <row r="5" spans="1:8" x14ac:dyDescent="0.25">
      <c r="A5" s="47">
        <v>1</v>
      </c>
      <c r="B5" s="61">
        <v>2</v>
      </c>
      <c r="C5" s="62">
        <v>3</v>
      </c>
      <c r="D5" s="61">
        <v>4</v>
      </c>
      <c r="E5" s="62">
        <v>5</v>
      </c>
      <c r="F5" s="61">
        <v>6</v>
      </c>
      <c r="G5" s="62">
        <v>7</v>
      </c>
    </row>
    <row r="6" spans="1:8" s="35" customFormat="1" x14ac:dyDescent="0.25">
      <c r="A6" s="64"/>
      <c r="B6" s="41" t="s">
        <v>5</v>
      </c>
      <c r="C6" s="42"/>
      <c r="D6" s="42">
        <f>D7</f>
        <v>1368798.4000000001</v>
      </c>
      <c r="E6" s="42">
        <f>E7</f>
        <v>0</v>
      </c>
      <c r="F6" s="42">
        <f>F7</f>
        <v>0</v>
      </c>
      <c r="G6" s="42"/>
    </row>
    <row r="7" spans="1:8" s="35" customFormat="1" ht="31.5" x14ac:dyDescent="0.25">
      <c r="A7" s="40">
        <v>1</v>
      </c>
      <c r="B7" s="48" t="s">
        <v>13</v>
      </c>
      <c r="C7" s="42"/>
      <c r="D7" s="42">
        <f>SUM(D8:D32)</f>
        <v>1368798.4000000001</v>
      </c>
      <c r="E7" s="42">
        <f>E8+E9</f>
        <v>0</v>
      </c>
      <c r="F7" s="42">
        <f>F8+F9</f>
        <v>0</v>
      </c>
      <c r="G7" s="42"/>
    </row>
    <row r="8" spans="1:8" s="35" customFormat="1" ht="179.25" customHeight="1" x14ac:dyDescent="0.25">
      <c r="A8" s="37">
        <v>1</v>
      </c>
      <c r="B8" s="32" t="s">
        <v>44</v>
      </c>
      <c r="C8" s="49" t="s">
        <v>66</v>
      </c>
      <c r="D8" s="39">
        <v>200000</v>
      </c>
      <c r="E8" s="32"/>
      <c r="F8" s="32"/>
      <c r="G8" s="46" t="s">
        <v>129</v>
      </c>
    </row>
    <row r="9" spans="1:8" ht="252.75" customHeight="1" x14ac:dyDescent="0.25">
      <c r="A9" s="47">
        <v>2</v>
      </c>
      <c r="B9" s="45" t="s">
        <v>14</v>
      </c>
      <c r="C9" s="49" t="s">
        <v>67</v>
      </c>
      <c r="D9" s="39">
        <v>17600</v>
      </c>
      <c r="E9" s="65"/>
      <c r="F9" s="65"/>
      <c r="G9" s="70" t="s">
        <v>134</v>
      </c>
      <c r="H9" s="67"/>
    </row>
    <row r="10" spans="1:8" s="16" customFormat="1" ht="132.75" customHeight="1" x14ac:dyDescent="0.25">
      <c r="A10" s="85">
        <v>4</v>
      </c>
      <c r="B10" s="78" t="s">
        <v>26</v>
      </c>
      <c r="C10" s="38" t="s">
        <v>68</v>
      </c>
      <c r="D10" s="84">
        <v>28300</v>
      </c>
      <c r="E10" s="86"/>
      <c r="F10" s="86"/>
      <c r="G10" s="46" t="s">
        <v>170</v>
      </c>
    </row>
    <row r="11" spans="1:8" ht="78.75" x14ac:dyDescent="0.25">
      <c r="A11" s="37">
        <v>5</v>
      </c>
      <c r="B11" s="51" t="s">
        <v>20</v>
      </c>
      <c r="C11" s="49" t="s">
        <v>69</v>
      </c>
      <c r="D11" s="44">
        <v>52785.5</v>
      </c>
      <c r="E11" s="53"/>
      <c r="F11" s="53"/>
      <c r="G11" s="71" t="s">
        <v>176</v>
      </c>
    </row>
    <row r="12" spans="1:8" ht="60.75" customHeight="1" x14ac:dyDescent="0.25">
      <c r="A12" s="47">
        <v>6</v>
      </c>
      <c r="B12" s="51" t="s">
        <v>27</v>
      </c>
      <c r="C12" s="49" t="s">
        <v>70</v>
      </c>
      <c r="D12" s="44">
        <v>10</v>
      </c>
      <c r="E12" s="53"/>
      <c r="F12" s="53"/>
      <c r="G12" s="71" t="s">
        <v>130</v>
      </c>
    </row>
    <row r="13" spans="1:8" ht="77.25" customHeight="1" x14ac:dyDescent="0.25">
      <c r="A13" s="37">
        <v>7</v>
      </c>
      <c r="B13" s="51" t="s">
        <v>45</v>
      </c>
      <c r="C13" s="49" t="s">
        <v>72</v>
      </c>
      <c r="D13" s="44">
        <v>5250</v>
      </c>
      <c r="E13" s="53"/>
      <c r="F13" s="53"/>
      <c r="G13" s="71" t="s">
        <v>131</v>
      </c>
    </row>
    <row r="14" spans="1:8" ht="162.75" customHeight="1" x14ac:dyDescent="0.25">
      <c r="A14" s="47">
        <v>8</v>
      </c>
      <c r="B14" s="51" t="s">
        <v>45</v>
      </c>
      <c r="C14" s="49" t="s">
        <v>73</v>
      </c>
      <c r="D14" s="44">
        <v>411594.7</v>
      </c>
      <c r="E14" s="53"/>
      <c r="F14" s="53"/>
      <c r="G14" s="71" t="s">
        <v>180</v>
      </c>
    </row>
    <row r="15" spans="1:8" ht="255" customHeight="1" x14ac:dyDescent="0.25">
      <c r="A15" s="37">
        <v>9</v>
      </c>
      <c r="B15" s="51" t="s">
        <v>21</v>
      </c>
      <c r="C15" s="49" t="s">
        <v>71</v>
      </c>
      <c r="D15" s="44">
        <v>236100</v>
      </c>
      <c r="E15" s="53"/>
      <c r="F15" s="53"/>
      <c r="G15" s="46" t="s">
        <v>181</v>
      </c>
    </row>
    <row r="16" spans="1:8" s="16" customFormat="1" ht="159" customHeight="1" x14ac:dyDescent="0.25">
      <c r="A16" s="85">
        <v>10</v>
      </c>
      <c r="B16" s="78" t="s">
        <v>22</v>
      </c>
      <c r="C16" s="38" t="s">
        <v>74</v>
      </c>
      <c r="D16" s="84">
        <v>35477</v>
      </c>
      <c r="E16" s="86"/>
      <c r="F16" s="86"/>
      <c r="G16" s="46" t="s">
        <v>171</v>
      </c>
    </row>
    <row r="17" spans="1:8" ht="63" x14ac:dyDescent="0.25">
      <c r="A17" s="37">
        <v>11</v>
      </c>
      <c r="B17" s="51" t="s">
        <v>22</v>
      </c>
      <c r="C17" s="49" t="s">
        <v>75</v>
      </c>
      <c r="D17" s="44">
        <v>330.9</v>
      </c>
      <c r="E17" s="53"/>
      <c r="F17" s="53"/>
      <c r="G17" s="71" t="s">
        <v>177</v>
      </c>
    </row>
    <row r="18" spans="1:8" ht="94.5" x14ac:dyDescent="0.25">
      <c r="A18" s="47">
        <v>12</v>
      </c>
      <c r="B18" s="45" t="s">
        <v>53</v>
      </c>
      <c r="C18" s="49" t="s">
        <v>76</v>
      </c>
      <c r="D18" s="39">
        <v>24000</v>
      </c>
      <c r="E18" s="53"/>
      <c r="F18" s="53"/>
      <c r="G18" s="71" t="s">
        <v>135</v>
      </c>
    </row>
    <row r="19" spans="1:8" ht="80.25" customHeight="1" x14ac:dyDescent="0.25">
      <c r="A19" s="37">
        <v>13</v>
      </c>
      <c r="B19" s="51" t="s">
        <v>56</v>
      </c>
      <c r="C19" s="49" t="s">
        <v>77</v>
      </c>
      <c r="D19" s="44">
        <v>68495.899999999994</v>
      </c>
      <c r="E19" s="53"/>
      <c r="F19" s="53"/>
      <c r="G19" s="71" t="s">
        <v>137</v>
      </c>
    </row>
    <row r="20" spans="1:8" ht="110.25" x14ac:dyDescent="0.25">
      <c r="A20" s="47">
        <v>14</v>
      </c>
      <c r="B20" s="51" t="s">
        <v>23</v>
      </c>
      <c r="C20" s="49" t="s">
        <v>78</v>
      </c>
      <c r="D20" s="44">
        <v>21000</v>
      </c>
      <c r="E20" s="53"/>
      <c r="F20" s="53"/>
      <c r="G20" s="46" t="s">
        <v>136</v>
      </c>
    </row>
    <row r="21" spans="1:8" s="16" customFormat="1" ht="175.5" customHeight="1" x14ac:dyDescent="0.25">
      <c r="A21" s="73">
        <v>15</v>
      </c>
      <c r="B21" s="74" t="s">
        <v>14</v>
      </c>
      <c r="C21" s="38" t="s">
        <v>79</v>
      </c>
      <c r="D21" s="84">
        <v>47257.5</v>
      </c>
      <c r="E21" s="86"/>
      <c r="F21" s="86"/>
      <c r="G21" s="46" t="s">
        <v>172</v>
      </c>
      <c r="H21" s="87"/>
    </row>
    <row r="22" spans="1:8" ht="110.25" x14ac:dyDescent="0.25">
      <c r="A22" s="47">
        <v>16</v>
      </c>
      <c r="B22" s="45" t="s">
        <v>19</v>
      </c>
      <c r="C22" s="49" t="s">
        <v>80</v>
      </c>
      <c r="D22" s="44">
        <v>943</v>
      </c>
      <c r="E22" s="53"/>
      <c r="F22" s="53"/>
      <c r="G22" s="46" t="s">
        <v>132</v>
      </c>
    </row>
    <row r="23" spans="1:8" ht="94.5" x14ac:dyDescent="0.25">
      <c r="A23" s="37">
        <v>17</v>
      </c>
      <c r="B23" s="51" t="s">
        <v>38</v>
      </c>
      <c r="C23" s="49" t="s">
        <v>81</v>
      </c>
      <c r="D23" s="44">
        <v>25907.1</v>
      </c>
      <c r="E23" s="53"/>
      <c r="F23" s="53"/>
      <c r="G23" s="46" t="s">
        <v>182</v>
      </c>
    </row>
    <row r="24" spans="1:8" ht="96.75" customHeight="1" x14ac:dyDescent="0.25">
      <c r="A24" s="47">
        <v>18</v>
      </c>
      <c r="B24" s="51" t="s">
        <v>59</v>
      </c>
      <c r="C24" s="49" t="s">
        <v>82</v>
      </c>
      <c r="D24" s="44">
        <v>16700</v>
      </c>
      <c r="E24" s="53"/>
      <c r="F24" s="53"/>
      <c r="G24" s="71" t="s">
        <v>138</v>
      </c>
    </row>
    <row r="25" spans="1:8" ht="220.5" customHeight="1" x14ac:dyDescent="0.25">
      <c r="A25" s="37">
        <v>19</v>
      </c>
      <c r="B25" s="51" t="s">
        <v>37</v>
      </c>
      <c r="C25" s="49" t="s">
        <v>83</v>
      </c>
      <c r="D25" s="29">
        <v>166589.70000000001</v>
      </c>
      <c r="E25" s="53"/>
      <c r="F25" s="53"/>
      <c r="G25" s="46" t="s">
        <v>186</v>
      </c>
      <c r="H25" s="67"/>
    </row>
    <row r="26" spans="1:8" s="16" customFormat="1" ht="94.5" x14ac:dyDescent="0.25">
      <c r="A26" s="85">
        <v>20</v>
      </c>
      <c r="B26" s="78" t="s">
        <v>24</v>
      </c>
      <c r="C26" s="38" t="s">
        <v>84</v>
      </c>
      <c r="D26" s="84">
        <v>10000</v>
      </c>
      <c r="E26" s="86"/>
      <c r="F26" s="86"/>
      <c r="G26" s="46" t="s">
        <v>173</v>
      </c>
      <c r="H26" s="87"/>
    </row>
    <row r="27" spans="1:8" ht="63" x14ac:dyDescent="0.25">
      <c r="A27" s="37">
        <v>21</v>
      </c>
      <c r="B27" s="51" t="s">
        <v>63</v>
      </c>
      <c r="C27" s="38" t="s">
        <v>85</v>
      </c>
      <c r="D27" s="44">
        <v>40</v>
      </c>
      <c r="E27" s="53"/>
      <c r="F27" s="53"/>
      <c r="G27" s="71" t="s">
        <v>133</v>
      </c>
    </row>
    <row r="28" spans="1:8" ht="78.75" x14ac:dyDescent="0.25">
      <c r="A28" s="47">
        <v>22</v>
      </c>
      <c r="B28" s="51" t="s">
        <v>63</v>
      </c>
      <c r="C28" s="38" t="s">
        <v>86</v>
      </c>
      <c r="D28" s="44">
        <v>25</v>
      </c>
      <c r="E28" s="53"/>
      <c r="F28" s="53"/>
      <c r="G28" s="71" t="s">
        <v>183</v>
      </c>
    </row>
    <row r="29" spans="1:8" ht="63" x14ac:dyDescent="0.25">
      <c r="A29" s="47">
        <v>23</v>
      </c>
      <c r="B29" s="51" t="s">
        <v>64</v>
      </c>
      <c r="C29" s="49" t="s">
        <v>87</v>
      </c>
      <c r="D29" s="44">
        <v>108.6</v>
      </c>
      <c r="E29" s="53"/>
      <c r="F29" s="53"/>
      <c r="G29" s="71" t="s">
        <v>184</v>
      </c>
    </row>
    <row r="30" spans="1:8" ht="63" x14ac:dyDescent="0.25">
      <c r="A30" s="47">
        <v>24</v>
      </c>
      <c r="B30" s="51" t="s">
        <v>33</v>
      </c>
      <c r="C30" s="49" t="s">
        <v>88</v>
      </c>
      <c r="D30" s="44">
        <v>32</v>
      </c>
      <c r="E30" s="53"/>
      <c r="F30" s="53"/>
      <c r="G30" s="71" t="s">
        <v>185</v>
      </c>
    </row>
    <row r="31" spans="1:8" ht="63" x14ac:dyDescent="0.25">
      <c r="A31" s="47">
        <v>25</v>
      </c>
      <c r="B31" s="51" t="s">
        <v>65</v>
      </c>
      <c r="C31" s="49" t="s">
        <v>89</v>
      </c>
      <c r="D31" s="44">
        <v>65</v>
      </c>
      <c r="E31" s="53"/>
      <c r="F31" s="53"/>
      <c r="G31" s="71" t="s">
        <v>174</v>
      </c>
    </row>
    <row r="32" spans="1:8" ht="63" x14ac:dyDescent="0.25">
      <c r="A32" s="47">
        <v>26</v>
      </c>
      <c r="B32" s="51" t="s">
        <v>34</v>
      </c>
      <c r="C32" s="49" t="s">
        <v>90</v>
      </c>
      <c r="D32" s="44">
        <v>186.5</v>
      </c>
      <c r="E32" s="53"/>
      <c r="F32" s="53"/>
      <c r="G32" s="46" t="s">
        <v>175</v>
      </c>
    </row>
    <row r="33" spans="2:7" x14ac:dyDescent="0.25">
      <c r="G33" s="69"/>
    </row>
    <row r="34" spans="2:7" x14ac:dyDescent="0.25">
      <c r="G34" s="69"/>
    </row>
    <row r="35" spans="2:7" x14ac:dyDescent="0.25">
      <c r="B35" s="66" t="s">
        <v>128</v>
      </c>
      <c r="G35" s="69"/>
    </row>
    <row r="36" spans="2:7" x14ac:dyDescent="0.25">
      <c r="G36" s="69"/>
    </row>
    <row r="37" spans="2:7" x14ac:dyDescent="0.25">
      <c r="G37" s="69"/>
    </row>
    <row r="38" spans="2:7" x14ac:dyDescent="0.25">
      <c r="G38" s="69"/>
    </row>
    <row r="39" spans="2:7" x14ac:dyDescent="0.25">
      <c r="G39" s="69"/>
    </row>
    <row r="40" spans="2:7" x14ac:dyDescent="0.25">
      <c r="G40" s="69"/>
    </row>
    <row r="41" spans="2:7" x14ac:dyDescent="0.25">
      <c r="G41" s="69"/>
    </row>
    <row r="42" spans="2:7" x14ac:dyDescent="0.25">
      <c r="G42" s="69"/>
    </row>
    <row r="43" spans="2:7" x14ac:dyDescent="0.25">
      <c r="G43" s="69"/>
    </row>
    <row r="44" spans="2:7" x14ac:dyDescent="0.25">
      <c r="G44" s="69"/>
    </row>
    <row r="45" spans="2:7" x14ac:dyDescent="0.25">
      <c r="G45" s="69"/>
    </row>
    <row r="46" spans="2:7" x14ac:dyDescent="0.25">
      <c r="G46" s="69"/>
    </row>
    <row r="47" spans="2:7" x14ac:dyDescent="0.25">
      <c r="G47" s="69"/>
    </row>
    <row r="48" spans="2:7" x14ac:dyDescent="0.25">
      <c r="G48" s="69"/>
    </row>
    <row r="49" spans="7:7" x14ac:dyDescent="0.25">
      <c r="G49" s="69"/>
    </row>
    <row r="50" spans="7:7" x14ac:dyDescent="0.25">
      <c r="G50" s="69"/>
    </row>
    <row r="51" spans="7:7" x14ac:dyDescent="0.25">
      <c r="G51" s="69"/>
    </row>
    <row r="52" spans="7:7" x14ac:dyDescent="0.25">
      <c r="G52" s="69"/>
    </row>
    <row r="53" spans="7:7" x14ac:dyDescent="0.25">
      <c r="G53" s="69"/>
    </row>
    <row r="54" spans="7:7" x14ac:dyDescent="0.25">
      <c r="G54" s="69"/>
    </row>
  </sheetData>
  <autoFilter ref="A6:G8"/>
  <mergeCells count="6">
    <mergeCell ref="A1:G1"/>
    <mergeCell ref="A3:A4"/>
    <mergeCell ref="B3:B4"/>
    <mergeCell ref="C3:C4"/>
    <mergeCell ref="D3:F3"/>
    <mergeCell ref="G3:G4"/>
  </mergeCells>
  <pageMargins left="0.39370078740157483" right="0.39370078740157483" top="0.78740157480314965" bottom="0.59055118110236227" header="0.39370078740157483" footer="0.15748031496062992"/>
  <pageSetup paperSize="9" scale="63" fitToHeight="55" orientation="landscape"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43"/>
  <sheetViews>
    <sheetView topLeftCell="A37" workbookViewId="0">
      <selection activeCell="H38" sqref="H38"/>
    </sheetView>
  </sheetViews>
  <sheetFormatPr defaultRowHeight="12.75" x14ac:dyDescent="0.2"/>
  <cols>
    <col min="1" max="1" width="5.85546875" customWidth="1"/>
    <col min="2" max="2" width="57.5703125" customWidth="1"/>
    <col min="3" max="3" width="27.42578125" customWidth="1"/>
    <col min="4" max="4" width="17" customWidth="1"/>
    <col min="5" max="6" width="13.140625" customWidth="1"/>
    <col min="7" max="7" width="56.85546875" customWidth="1"/>
    <col min="8" max="8" width="23.140625" customWidth="1"/>
  </cols>
  <sheetData>
    <row r="1" spans="1:7" ht="15.75" x14ac:dyDescent="0.2">
      <c r="A1" s="116" t="s">
        <v>15</v>
      </c>
      <c r="B1" s="116"/>
      <c r="C1" s="116"/>
      <c r="D1" s="116"/>
      <c r="E1" s="116"/>
      <c r="F1" s="116"/>
      <c r="G1" s="116"/>
    </row>
    <row r="2" spans="1:7" ht="15.75" x14ac:dyDescent="0.25">
      <c r="A2" s="5"/>
      <c r="B2" s="11"/>
      <c r="C2" s="4"/>
      <c r="D2" s="4"/>
      <c r="E2" s="11"/>
      <c r="F2" s="11"/>
      <c r="G2" s="1"/>
    </row>
    <row r="3" spans="1:7" ht="15.75" x14ac:dyDescent="0.25">
      <c r="A3" s="109" t="s">
        <v>4</v>
      </c>
      <c r="B3" s="109" t="s">
        <v>16</v>
      </c>
      <c r="C3" s="109" t="s">
        <v>9</v>
      </c>
      <c r="D3" s="117" t="s">
        <v>7</v>
      </c>
      <c r="E3" s="118"/>
      <c r="F3" s="118"/>
      <c r="G3" s="109" t="s">
        <v>10</v>
      </c>
    </row>
    <row r="4" spans="1:7" ht="15.75" x14ac:dyDescent="0.2">
      <c r="A4" s="109"/>
      <c r="B4" s="109"/>
      <c r="C4" s="109"/>
      <c r="D4" s="36" t="s">
        <v>11</v>
      </c>
      <c r="E4" s="36" t="s">
        <v>12</v>
      </c>
      <c r="F4" s="36" t="s">
        <v>39</v>
      </c>
      <c r="G4" s="109"/>
    </row>
    <row r="5" spans="1:7" ht="15.75" x14ac:dyDescent="0.25">
      <c r="A5" s="31">
        <v>1</v>
      </c>
      <c r="B5" s="6">
        <v>2</v>
      </c>
      <c r="C5" s="7">
        <v>3</v>
      </c>
      <c r="D5" s="6">
        <v>4</v>
      </c>
      <c r="E5" s="7">
        <v>5</v>
      </c>
      <c r="F5" s="6">
        <v>6</v>
      </c>
      <c r="G5" s="7">
        <v>7</v>
      </c>
    </row>
    <row r="6" spans="1:7" ht="15.75" x14ac:dyDescent="0.2">
      <c r="A6" s="8"/>
      <c r="B6" s="9" t="s">
        <v>5</v>
      </c>
      <c r="C6" s="10"/>
      <c r="D6" s="10">
        <f>D7</f>
        <v>-121286.00000000001</v>
      </c>
      <c r="E6" s="10">
        <f>E7</f>
        <v>0</v>
      </c>
      <c r="F6" s="10">
        <f>F7</f>
        <v>0</v>
      </c>
      <c r="G6" s="10"/>
    </row>
    <row r="7" spans="1:7" ht="31.5" x14ac:dyDescent="0.2">
      <c r="A7" s="28">
        <v>1</v>
      </c>
      <c r="B7" s="30" t="s">
        <v>13</v>
      </c>
      <c r="C7" s="18"/>
      <c r="D7" s="18">
        <f>SUM(D8:D41)</f>
        <v>-121286.00000000001</v>
      </c>
      <c r="E7" s="18">
        <f>SUM(E8:E41)</f>
        <v>0</v>
      </c>
      <c r="F7" s="18">
        <f>SUM(F8:F41)</f>
        <v>0</v>
      </c>
      <c r="G7" s="18"/>
    </row>
    <row r="8" spans="1:7" ht="78.75" x14ac:dyDescent="0.2">
      <c r="A8" s="43">
        <v>1</v>
      </c>
      <c r="B8" s="50" t="s">
        <v>17</v>
      </c>
      <c r="C8" s="49" t="s">
        <v>91</v>
      </c>
      <c r="D8" s="44">
        <v>-7695.5</v>
      </c>
      <c r="E8" s="44"/>
      <c r="F8" s="44"/>
      <c r="G8" s="71" t="s">
        <v>139</v>
      </c>
    </row>
    <row r="9" spans="1:7" ht="94.5" x14ac:dyDescent="0.2">
      <c r="A9" s="37">
        <v>2</v>
      </c>
      <c r="B9" s="50" t="s">
        <v>47</v>
      </c>
      <c r="C9" s="49" t="s">
        <v>92</v>
      </c>
      <c r="D9" s="39">
        <v>-48750</v>
      </c>
      <c r="E9" s="32"/>
      <c r="F9" s="32"/>
      <c r="G9" s="71" t="s">
        <v>166</v>
      </c>
    </row>
    <row r="10" spans="1:7" ht="94.5" x14ac:dyDescent="0.2">
      <c r="A10" s="37">
        <v>4</v>
      </c>
      <c r="B10" s="45" t="s">
        <v>36</v>
      </c>
      <c r="C10" s="49" t="s">
        <v>93</v>
      </c>
      <c r="D10" s="39">
        <v>-2613</v>
      </c>
      <c r="E10" s="53"/>
      <c r="F10" s="53"/>
      <c r="G10" s="71" t="s">
        <v>140</v>
      </c>
    </row>
    <row r="11" spans="1:7" ht="94.5" x14ac:dyDescent="0.2">
      <c r="A11" s="43">
        <v>5</v>
      </c>
      <c r="B11" s="45" t="s">
        <v>18</v>
      </c>
      <c r="C11" s="49" t="s">
        <v>94</v>
      </c>
      <c r="D11" s="39">
        <v>-4981.2</v>
      </c>
      <c r="E11" s="53"/>
      <c r="F11" s="53"/>
      <c r="G11" s="71" t="s">
        <v>141</v>
      </c>
    </row>
    <row r="12" spans="1:7" ht="51.75" customHeight="1" x14ac:dyDescent="0.2">
      <c r="A12" s="37">
        <v>6</v>
      </c>
      <c r="B12" s="45" t="s">
        <v>50</v>
      </c>
      <c r="C12" s="49" t="s">
        <v>95</v>
      </c>
      <c r="D12" s="39">
        <v>-400</v>
      </c>
      <c r="E12" s="53"/>
      <c r="F12" s="53"/>
      <c r="G12" s="71" t="s">
        <v>142</v>
      </c>
    </row>
    <row r="13" spans="1:7" ht="51" customHeight="1" x14ac:dyDescent="0.2">
      <c r="A13" s="43">
        <v>7</v>
      </c>
      <c r="B13" s="51" t="s">
        <v>25</v>
      </c>
      <c r="C13" s="49" t="s">
        <v>96</v>
      </c>
      <c r="D13" s="44">
        <v>-200</v>
      </c>
      <c r="E13" s="53"/>
      <c r="F13" s="53"/>
      <c r="G13" s="71" t="s">
        <v>142</v>
      </c>
    </row>
    <row r="14" spans="1:7" ht="126" x14ac:dyDescent="0.2">
      <c r="A14" s="37">
        <v>8</v>
      </c>
      <c r="B14" s="51" t="s">
        <v>14</v>
      </c>
      <c r="C14" s="49" t="s">
        <v>97</v>
      </c>
      <c r="D14" s="44">
        <v>-700</v>
      </c>
      <c r="E14" s="54"/>
      <c r="F14" s="54"/>
      <c r="G14" s="46" t="s">
        <v>143</v>
      </c>
    </row>
    <row r="15" spans="1:7" ht="78.75" x14ac:dyDescent="0.2">
      <c r="A15" s="43">
        <v>9</v>
      </c>
      <c r="B15" s="45" t="s">
        <v>51</v>
      </c>
      <c r="C15" s="49" t="s">
        <v>98</v>
      </c>
      <c r="D15" s="39">
        <v>-49.4</v>
      </c>
      <c r="E15" s="54"/>
      <c r="F15" s="54"/>
      <c r="G15" s="71" t="s">
        <v>144</v>
      </c>
    </row>
    <row r="16" spans="1:7" ht="141.75" x14ac:dyDescent="0.2">
      <c r="A16" s="37">
        <v>10</v>
      </c>
      <c r="B16" s="45" t="s">
        <v>27</v>
      </c>
      <c r="C16" s="49" t="s">
        <v>99</v>
      </c>
      <c r="D16" s="39">
        <v>-1100</v>
      </c>
      <c r="E16" s="54"/>
      <c r="F16" s="54"/>
      <c r="G16" s="71" t="s">
        <v>145</v>
      </c>
    </row>
    <row r="17" spans="1:7" ht="110.25" x14ac:dyDescent="0.2">
      <c r="A17" s="43">
        <v>11</v>
      </c>
      <c r="B17" s="45" t="s">
        <v>52</v>
      </c>
      <c r="C17" s="49" t="s">
        <v>100</v>
      </c>
      <c r="D17" s="39">
        <v>-400</v>
      </c>
      <c r="E17" s="54"/>
      <c r="F17" s="54"/>
      <c r="G17" s="71" t="s">
        <v>146</v>
      </c>
    </row>
    <row r="18" spans="1:7" ht="126" x14ac:dyDescent="0.2">
      <c r="A18" s="37">
        <v>12</v>
      </c>
      <c r="B18" s="45" t="s">
        <v>21</v>
      </c>
      <c r="C18" s="49" t="s">
        <v>101</v>
      </c>
      <c r="D18" s="39">
        <v>-1622.5</v>
      </c>
      <c r="E18" s="54"/>
      <c r="F18" s="54"/>
      <c r="G18" s="46" t="s">
        <v>147</v>
      </c>
    </row>
    <row r="19" spans="1:7" ht="126" x14ac:dyDescent="0.2">
      <c r="A19" s="43">
        <v>13</v>
      </c>
      <c r="B19" s="45" t="s">
        <v>28</v>
      </c>
      <c r="C19" s="49" t="s">
        <v>102</v>
      </c>
      <c r="D19" s="39">
        <v>-18500</v>
      </c>
      <c r="E19" s="54"/>
      <c r="F19" s="54"/>
      <c r="G19" s="46" t="s">
        <v>148</v>
      </c>
    </row>
    <row r="20" spans="1:7" ht="126" x14ac:dyDescent="0.2">
      <c r="A20" s="37">
        <v>14</v>
      </c>
      <c r="B20" s="45" t="s">
        <v>28</v>
      </c>
      <c r="C20" s="49" t="s">
        <v>103</v>
      </c>
      <c r="D20" s="39">
        <v>-550</v>
      </c>
      <c r="E20" s="54"/>
      <c r="F20" s="54"/>
      <c r="G20" s="46" t="s">
        <v>149</v>
      </c>
    </row>
    <row r="21" spans="1:7" ht="126" x14ac:dyDescent="0.2">
      <c r="A21" s="43">
        <v>15</v>
      </c>
      <c r="B21" s="45" t="s">
        <v>29</v>
      </c>
      <c r="C21" s="49" t="s">
        <v>104</v>
      </c>
      <c r="D21" s="39">
        <v>-2500</v>
      </c>
      <c r="E21" s="54"/>
      <c r="F21" s="54"/>
      <c r="G21" s="46" t="s">
        <v>150</v>
      </c>
    </row>
    <row r="22" spans="1:7" ht="126" x14ac:dyDescent="0.2">
      <c r="A22" s="37">
        <v>16</v>
      </c>
      <c r="B22" s="45" t="s">
        <v>29</v>
      </c>
      <c r="C22" s="49" t="s">
        <v>105</v>
      </c>
      <c r="D22" s="39">
        <v>-200</v>
      </c>
      <c r="E22" s="54"/>
      <c r="F22" s="54"/>
      <c r="G22" s="46" t="s">
        <v>151</v>
      </c>
    </row>
    <row r="23" spans="1:7" ht="78.75" x14ac:dyDescent="0.2">
      <c r="A23" s="43">
        <v>17</v>
      </c>
      <c r="B23" s="45" t="s">
        <v>30</v>
      </c>
      <c r="C23" s="49" t="s">
        <v>106</v>
      </c>
      <c r="D23" s="72">
        <v>-285</v>
      </c>
      <c r="E23" s="54"/>
      <c r="F23" s="54"/>
      <c r="G23" s="46" t="s">
        <v>152</v>
      </c>
    </row>
    <row r="24" spans="1:7" ht="94.5" x14ac:dyDescent="0.2">
      <c r="A24" s="37">
        <v>18</v>
      </c>
      <c r="B24" s="45" t="s">
        <v>54</v>
      </c>
      <c r="C24" s="49" t="s">
        <v>107</v>
      </c>
      <c r="D24" s="39">
        <v>-1300</v>
      </c>
      <c r="E24" s="54"/>
      <c r="F24" s="54"/>
      <c r="G24" s="46" t="s">
        <v>153</v>
      </c>
    </row>
    <row r="25" spans="1:7" ht="94.5" x14ac:dyDescent="0.2">
      <c r="A25" s="43">
        <v>19</v>
      </c>
      <c r="B25" s="45" t="s">
        <v>55</v>
      </c>
      <c r="C25" s="49" t="s">
        <v>108</v>
      </c>
      <c r="D25" s="39">
        <v>-3000</v>
      </c>
      <c r="E25" s="54"/>
      <c r="F25" s="54"/>
      <c r="G25" s="46" t="s">
        <v>154</v>
      </c>
    </row>
    <row r="26" spans="1:7" ht="110.25" x14ac:dyDescent="0.2">
      <c r="A26" s="37">
        <v>20</v>
      </c>
      <c r="B26" s="45" t="s">
        <v>57</v>
      </c>
      <c r="C26" s="49" t="s">
        <v>109</v>
      </c>
      <c r="D26" s="39">
        <v>-45.1</v>
      </c>
      <c r="E26" s="54"/>
      <c r="F26" s="54"/>
      <c r="G26" s="46" t="s">
        <v>155</v>
      </c>
    </row>
    <row r="27" spans="1:7" ht="78.75" x14ac:dyDescent="0.2">
      <c r="A27" s="43">
        <v>21</v>
      </c>
      <c r="B27" s="45" t="s">
        <v>32</v>
      </c>
      <c r="C27" s="49" t="s">
        <v>110</v>
      </c>
      <c r="D27" s="39">
        <v>-1.8</v>
      </c>
      <c r="E27" s="54"/>
      <c r="F27" s="54"/>
      <c r="G27" s="46" t="s">
        <v>152</v>
      </c>
    </row>
    <row r="28" spans="1:7" ht="78.75" x14ac:dyDescent="0.2">
      <c r="A28" s="37">
        <v>22</v>
      </c>
      <c r="B28" s="45" t="s">
        <v>32</v>
      </c>
      <c r="C28" s="49" t="s">
        <v>111</v>
      </c>
      <c r="D28" s="39">
        <v>-406</v>
      </c>
      <c r="E28" s="54"/>
      <c r="F28" s="54"/>
      <c r="G28" s="46" t="s">
        <v>152</v>
      </c>
    </row>
    <row r="29" spans="1:7" ht="126" x14ac:dyDescent="0.2">
      <c r="A29" s="43">
        <v>23</v>
      </c>
      <c r="B29" s="51" t="s">
        <v>23</v>
      </c>
      <c r="C29" s="49" t="s">
        <v>112</v>
      </c>
      <c r="D29" s="44">
        <v>-1001.2</v>
      </c>
      <c r="E29" s="54"/>
      <c r="F29" s="54"/>
      <c r="G29" s="46" t="s">
        <v>156</v>
      </c>
    </row>
    <row r="30" spans="1:7" ht="126" x14ac:dyDescent="0.2">
      <c r="A30" s="37">
        <v>24</v>
      </c>
      <c r="B30" s="51" t="s">
        <v>31</v>
      </c>
      <c r="C30" s="49" t="s">
        <v>113</v>
      </c>
      <c r="D30" s="44">
        <v>-775</v>
      </c>
      <c r="E30" s="54"/>
      <c r="F30" s="54"/>
      <c r="G30" s="46" t="s">
        <v>157</v>
      </c>
    </row>
    <row r="31" spans="1:7" ht="63" x14ac:dyDescent="0.2">
      <c r="A31" s="43">
        <v>25</v>
      </c>
      <c r="B31" s="45" t="s">
        <v>58</v>
      </c>
      <c r="C31" s="49" t="s">
        <v>114</v>
      </c>
      <c r="D31" s="44">
        <v>-635.20000000000005</v>
      </c>
      <c r="E31" s="54"/>
      <c r="F31" s="54"/>
      <c r="G31" s="46" t="s">
        <v>158</v>
      </c>
    </row>
    <row r="32" spans="1:7" ht="78.75" x14ac:dyDescent="0.2">
      <c r="A32" s="37">
        <v>26</v>
      </c>
      <c r="B32" s="51" t="s">
        <v>20</v>
      </c>
      <c r="C32" s="49" t="s">
        <v>115</v>
      </c>
      <c r="D32" s="44">
        <v>-1365</v>
      </c>
      <c r="E32" s="54"/>
      <c r="F32" s="54"/>
      <c r="G32" s="46" t="s">
        <v>159</v>
      </c>
    </row>
    <row r="33" spans="1:7" ht="110.25" x14ac:dyDescent="0.2">
      <c r="A33" s="43">
        <v>27</v>
      </c>
      <c r="B33" s="45" t="s">
        <v>18</v>
      </c>
      <c r="C33" s="49" t="s">
        <v>116</v>
      </c>
      <c r="D33" s="44">
        <v>-2879.3</v>
      </c>
      <c r="E33" s="54"/>
      <c r="F33" s="54"/>
      <c r="G33" s="71" t="s">
        <v>160</v>
      </c>
    </row>
    <row r="34" spans="1:7" s="76" customFormat="1" ht="126" x14ac:dyDescent="0.2">
      <c r="A34" s="73">
        <v>28</v>
      </c>
      <c r="B34" s="74" t="s">
        <v>14</v>
      </c>
      <c r="C34" s="38" t="s">
        <v>117</v>
      </c>
      <c r="D34" s="29">
        <v>-200</v>
      </c>
      <c r="E34" s="75"/>
      <c r="F34" s="75"/>
      <c r="G34" s="46" t="s">
        <v>167</v>
      </c>
    </row>
    <row r="35" spans="1:7" s="76" customFormat="1" ht="94.5" x14ac:dyDescent="0.2">
      <c r="A35" s="77">
        <v>29</v>
      </c>
      <c r="B35" s="74" t="s">
        <v>18</v>
      </c>
      <c r="C35" s="38" t="s">
        <v>118</v>
      </c>
      <c r="D35" s="29">
        <v>-4330.8</v>
      </c>
      <c r="E35" s="75"/>
      <c r="F35" s="75"/>
      <c r="G35" s="46" t="s">
        <v>161</v>
      </c>
    </row>
    <row r="36" spans="1:7" s="76" customFormat="1" ht="110.25" x14ac:dyDescent="0.2">
      <c r="A36" s="73">
        <v>30</v>
      </c>
      <c r="B36" s="74" t="s">
        <v>35</v>
      </c>
      <c r="C36" s="38" t="s">
        <v>119</v>
      </c>
      <c r="D36" s="29">
        <v>-450</v>
      </c>
      <c r="E36" s="75"/>
      <c r="F36" s="75"/>
      <c r="G36" s="46" t="s">
        <v>162</v>
      </c>
    </row>
    <row r="37" spans="1:7" s="76" customFormat="1" ht="126" x14ac:dyDescent="0.2">
      <c r="A37" s="77">
        <v>31</v>
      </c>
      <c r="B37" s="78" t="s">
        <v>24</v>
      </c>
      <c r="C37" s="38" t="s">
        <v>120</v>
      </c>
      <c r="D37" s="29">
        <v>-150</v>
      </c>
      <c r="E37" s="75"/>
      <c r="F37" s="75"/>
      <c r="G37" s="46" t="s">
        <v>163</v>
      </c>
    </row>
    <row r="38" spans="1:7" ht="126" x14ac:dyDescent="0.2">
      <c r="A38" s="37">
        <v>32</v>
      </c>
      <c r="B38" s="45" t="s">
        <v>46</v>
      </c>
      <c r="C38" s="49" t="s">
        <v>121</v>
      </c>
      <c r="D38" s="44">
        <v>-13740</v>
      </c>
      <c r="E38" s="52"/>
      <c r="F38" s="52"/>
      <c r="G38" s="46" t="s">
        <v>178</v>
      </c>
    </row>
    <row r="39" spans="1:7" ht="126" x14ac:dyDescent="0.2">
      <c r="A39" s="43">
        <v>33</v>
      </c>
      <c r="B39" s="45" t="s">
        <v>46</v>
      </c>
      <c r="C39" s="49" t="s">
        <v>122</v>
      </c>
      <c r="D39" s="44">
        <v>-200</v>
      </c>
      <c r="E39" s="52"/>
      <c r="F39" s="52"/>
      <c r="G39" s="46" t="s">
        <v>164</v>
      </c>
    </row>
    <row r="40" spans="1:7" ht="94.5" x14ac:dyDescent="0.2">
      <c r="A40" s="37">
        <v>34</v>
      </c>
      <c r="B40" s="45" t="s">
        <v>62</v>
      </c>
      <c r="C40" s="49" t="s">
        <v>123</v>
      </c>
      <c r="D40" s="44">
        <v>-240</v>
      </c>
      <c r="E40" s="52"/>
      <c r="F40" s="52"/>
      <c r="G40" s="46" t="s">
        <v>179</v>
      </c>
    </row>
    <row r="41" spans="1:7" ht="126" x14ac:dyDescent="0.2">
      <c r="A41" s="43">
        <v>35</v>
      </c>
      <c r="B41" s="45" t="s">
        <v>62</v>
      </c>
      <c r="C41" s="49" t="s">
        <v>124</v>
      </c>
      <c r="D41" s="44">
        <v>-20</v>
      </c>
      <c r="E41" s="52"/>
      <c r="F41" s="52"/>
      <c r="G41" s="46" t="s">
        <v>165</v>
      </c>
    </row>
    <row r="43" spans="1:7" x14ac:dyDescent="0.2">
      <c r="B43" t="s">
        <v>128</v>
      </c>
    </row>
  </sheetData>
  <mergeCells count="6">
    <mergeCell ref="A1:G1"/>
    <mergeCell ref="A3:A4"/>
    <mergeCell ref="B3:B4"/>
    <mergeCell ref="C3:C4"/>
    <mergeCell ref="D3:F3"/>
    <mergeCell ref="G3:G4"/>
  </mergeCells>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15"/>
  <sheetViews>
    <sheetView zoomScale="80" zoomScaleNormal="80" zoomScaleSheetLayoutView="80" workbookViewId="0">
      <selection activeCell="L3" sqref="L3"/>
    </sheetView>
  </sheetViews>
  <sheetFormatPr defaultColWidth="9.140625" defaultRowHeight="15.75" x14ac:dyDescent="0.25"/>
  <cols>
    <col min="1" max="1" width="4.85546875" style="21" customWidth="1"/>
    <col min="2" max="2" width="64.85546875" style="22" customWidth="1"/>
    <col min="3" max="3" width="28.85546875" style="23" customWidth="1"/>
    <col min="4" max="6" width="16.140625" style="3" customWidth="1"/>
    <col min="7" max="7" width="65.140625" style="22" customWidth="1"/>
    <col min="8" max="8" width="28.85546875" style="23" customWidth="1"/>
    <col min="9" max="11" width="16.140625" style="3" customWidth="1"/>
    <col min="12" max="16384" width="9.140625" style="16"/>
  </cols>
  <sheetData>
    <row r="1" spans="1:11" x14ac:dyDescent="0.25">
      <c r="A1" s="122" t="s">
        <v>43</v>
      </c>
      <c r="B1" s="122"/>
      <c r="C1" s="122"/>
      <c r="D1" s="122"/>
      <c r="E1" s="122"/>
      <c r="F1" s="122"/>
      <c r="G1" s="122"/>
      <c r="H1" s="122"/>
      <c r="I1" s="122"/>
      <c r="J1" s="122"/>
      <c r="K1" s="122"/>
    </row>
    <row r="2" spans="1:11" x14ac:dyDescent="0.25">
      <c r="D2" s="4"/>
      <c r="E2" s="4"/>
      <c r="F2" s="4"/>
      <c r="I2" s="4"/>
      <c r="J2" s="4"/>
      <c r="K2" s="4"/>
    </row>
    <row r="3" spans="1:11" ht="15.75" customHeight="1" x14ac:dyDescent="0.25">
      <c r="A3" s="127" t="s">
        <v>4</v>
      </c>
      <c r="B3" s="123" t="s">
        <v>0</v>
      </c>
      <c r="C3" s="124"/>
      <c r="D3" s="124"/>
      <c r="E3" s="124"/>
      <c r="F3" s="125"/>
      <c r="G3" s="126" t="s">
        <v>1</v>
      </c>
      <c r="H3" s="126"/>
      <c r="I3" s="126"/>
      <c r="J3" s="126"/>
      <c r="K3" s="126"/>
    </row>
    <row r="4" spans="1:11" s="14" customFormat="1" ht="32.25" customHeight="1" x14ac:dyDescent="0.25">
      <c r="A4" s="128"/>
      <c r="B4" s="130" t="s">
        <v>2</v>
      </c>
      <c r="C4" s="130" t="s">
        <v>3</v>
      </c>
      <c r="D4" s="119" t="s">
        <v>7</v>
      </c>
      <c r="E4" s="120"/>
      <c r="F4" s="121"/>
      <c r="G4" s="130" t="s">
        <v>2</v>
      </c>
      <c r="H4" s="130" t="s">
        <v>3</v>
      </c>
      <c r="I4" s="119" t="s">
        <v>7</v>
      </c>
      <c r="J4" s="120"/>
      <c r="K4" s="121"/>
    </row>
    <row r="5" spans="1:11" s="14" customFormat="1" ht="15.75" customHeight="1" x14ac:dyDescent="0.25">
      <c r="A5" s="129"/>
      <c r="B5" s="131"/>
      <c r="C5" s="131"/>
      <c r="D5" s="2" t="s">
        <v>11</v>
      </c>
      <c r="E5" s="2" t="s">
        <v>12</v>
      </c>
      <c r="F5" s="2" t="s">
        <v>39</v>
      </c>
      <c r="G5" s="131"/>
      <c r="H5" s="131"/>
      <c r="I5" s="2" t="s">
        <v>11</v>
      </c>
      <c r="J5" s="2" t="s">
        <v>12</v>
      </c>
      <c r="K5" s="2" t="s">
        <v>39</v>
      </c>
    </row>
    <row r="6" spans="1:11" s="20" customFormat="1" x14ac:dyDescent="0.25">
      <c r="A6" s="19">
        <v>1</v>
      </c>
      <c r="B6" s="15">
        <v>2</v>
      </c>
      <c r="C6" s="19">
        <v>3</v>
      </c>
      <c r="D6" s="15">
        <v>4</v>
      </c>
      <c r="E6" s="19">
        <v>5</v>
      </c>
      <c r="F6" s="15">
        <v>6</v>
      </c>
      <c r="G6" s="19">
        <v>7</v>
      </c>
      <c r="H6" s="15">
        <v>8</v>
      </c>
      <c r="I6" s="19">
        <v>9</v>
      </c>
      <c r="J6" s="15">
        <v>10</v>
      </c>
      <c r="K6" s="19">
        <v>11</v>
      </c>
    </row>
    <row r="7" spans="1:11" s="14" customFormat="1" x14ac:dyDescent="0.25">
      <c r="A7" s="24"/>
      <c r="B7" s="25" t="s">
        <v>5</v>
      </c>
      <c r="C7" s="26"/>
      <c r="D7" s="10">
        <f>D8</f>
        <v>414145.9</v>
      </c>
      <c r="E7" s="10">
        <f>E8</f>
        <v>0</v>
      </c>
      <c r="F7" s="10">
        <f>F8</f>
        <v>0</v>
      </c>
      <c r="G7" s="12"/>
      <c r="H7" s="27"/>
      <c r="I7" s="10">
        <f>I8</f>
        <v>-414145.9</v>
      </c>
      <c r="J7" s="10">
        <f>J8</f>
        <v>0</v>
      </c>
      <c r="K7" s="10">
        <f>K8</f>
        <v>0</v>
      </c>
    </row>
    <row r="8" spans="1:11" s="34" customFormat="1" ht="31.5" x14ac:dyDescent="0.25">
      <c r="A8" s="33">
        <v>1</v>
      </c>
      <c r="B8" s="30" t="s">
        <v>13</v>
      </c>
      <c r="C8" s="17"/>
      <c r="D8" s="18">
        <f>SUM(D9:D13)</f>
        <v>414145.9</v>
      </c>
      <c r="E8" s="18">
        <f>SUM(E9:E13)</f>
        <v>0</v>
      </c>
      <c r="F8" s="18">
        <f>SUM(F9:F13)</f>
        <v>0</v>
      </c>
      <c r="G8" s="30" t="s">
        <v>13</v>
      </c>
      <c r="H8" s="13"/>
      <c r="I8" s="18">
        <f>SUM(I9:I13)</f>
        <v>-414145.9</v>
      </c>
      <c r="J8" s="18">
        <f>SUM(J9:J13)</f>
        <v>0</v>
      </c>
      <c r="K8" s="18">
        <f>SUM(K9:K13)</f>
        <v>0</v>
      </c>
    </row>
    <row r="9" spans="1:11" s="14" customFormat="1" ht="78.75" customHeight="1" x14ac:dyDescent="0.25">
      <c r="A9" s="79">
        <v>1</v>
      </c>
      <c r="B9" s="80" t="s">
        <v>125</v>
      </c>
      <c r="C9" s="38" t="s">
        <v>83</v>
      </c>
      <c r="D9" s="29">
        <v>359376.2</v>
      </c>
      <c r="E9" s="18"/>
      <c r="F9" s="18"/>
      <c r="G9" s="80" t="s">
        <v>45</v>
      </c>
      <c r="H9" s="38" t="s">
        <v>73</v>
      </c>
      <c r="I9" s="29">
        <v>-359376.2</v>
      </c>
      <c r="J9" s="18"/>
      <c r="K9" s="18"/>
    </row>
    <row r="10" spans="1:11" s="14" customFormat="1" ht="53.25" customHeight="1" x14ac:dyDescent="0.25">
      <c r="A10" s="79">
        <v>2</v>
      </c>
      <c r="B10" s="81" t="s">
        <v>169</v>
      </c>
      <c r="C10" s="38" t="s">
        <v>74</v>
      </c>
      <c r="D10" s="29">
        <v>25400</v>
      </c>
      <c r="E10" s="18"/>
      <c r="F10" s="18"/>
      <c r="G10" s="81" t="s">
        <v>29</v>
      </c>
      <c r="H10" s="38" t="s">
        <v>104</v>
      </c>
      <c r="I10" s="29">
        <v>-23000</v>
      </c>
      <c r="J10" s="18"/>
      <c r="K10" s="18"/>
    </row>
    <row r="11" spans="1:11" s="14" customFormat="1" ht="63" x14ac:dyDescent="0.25">
      <c r="A11" s="79">
        <v>3</v>
      </c>
      <c r="B11" s="78" t="s">
        <v>168</v>
      </c>
      <c r="C11" s="38" t="s">
        <v>84</v>
      </c>
      <c r="D11" s="29">
        <v>6200</v>
      </c>
      <c r="E11" s="18"/>
      <c r="F11" s="18"/>
      <c r="G11" s="81" t="s">
        <v>46</v>
      </c>
      <c r="H11" s="38" t="s">
        <v>121</v>
      </c>
      <c r="I11" s="29">
        <v>-8600</v>
      </c>
      <c r="J11" s="18"/>
      <c r="K11" s="18"/>
    </row>
    <row r="12" spans="1:11" s="14" customFormat="1" ht="78.75" x14ac:dyDescent="0.25">
      <c r="A12" s="79">
        <v>4</v>
      </c>
      <c r="B12" s="78" t="s">
        <v>48</v>
      </c>
      <c r="C12" s="38" t="s">
        <v>126</v>
      </c>
      <c r="D12" s="29">
        <v>22913</v>
      </c>
      <c r="E12" s="18"/>
      <c r="F12" s="18"/>
      <c r="G12" s="78" t="s">
        <v>48</v>
      </c>
      <c r="H12" s="38" t="s">
        <v>49</v>
      </c>
      <c r="I12" s="29">
        <v>-22913</v>
      </c>
      <c r="J12" s="18"/>
      <c r="K12" s="18"/>
    </row>
    <row r="13" spans="1:11" s="14" customFormat="1" ht="129" customHeight="1" x14ac:dyDescent="0.25">
      <c r="A13" s="79">
        <v>5</v>
      </c>
      <c r="B13" s="78" t="s">
        <v>60</v>
      </c>
      <c r="C13" s="38" t="s">
        <v>127</v>
      </c>
      <c r="D13" s="82">
        <v>256.7</v>
      </c>
      <c r="E13" s="83"/>
      <c r="F13" s="83"/>
      <c r="G13" s="81" t="s">
        <v>60</v>
      </c>
      <c r="H13" s="38" t="s">
        <v>61</v>
      </c>
      <c r="I13" s="84">
        <v>-256.7</v>
      </c>
      <c r="J13" s="83"/>
      <c r="K13" s="83"/>
    </row>
    <row r="15" spans="1:11" x14ac:dyDescent="0.25">
      <c r="B15" s="22" t="s">
        <v>128</v>
      </c>
    </row>
  </sheetData>
  <autoFilter ref="A7:K13"/>
  <customSheetViews>
    <customSheetView guid="{E8A8D950-44BE-419C-918E-6546E52F5FCD}" scale="80" showPageBreaks="1" fitToPage="1" showAutoFilter="1" topLeftCell="A125">
      <selection activeCell="E116" sqref="E116"/>
      <pageMargins left="0.39370078740157483" right="0.39370078740157483" top="0.78740157480314965" bottom="0.78740157480314965" header="0.23622047244094491" footer="0.15748031496062992"/>
      <pageSetup paperSize="9" scale="66" fitToHeight="0" orientation="landscape" r:id="rId1"/>
      <headerFooter>
        <oddHeader>&amp;R&amp;P</oddHeader>
      </headerFooter>
      <autoFilter ref="B1:H1"/>
    </customSheetView>
    <customSheetView guid="{941FF28C-F191-4DAB-8C4B-9127DEFBD217}" scale="77" showPageBreaks="1" fitToPage="1" showAutoFilter="1" topLeftCell="A15">
      <selection activeCell="B22" sqref="B22"/>
      <pageMargins left="0.39370078740157483" right="0.39370078740157483" top="0" bottom="0" header="0.23622047244094491" footer="0.15748031496062992"/>
      <pageSetup paperSize="9" scale="67" fitToHeight="0" orientation="landscape" r:id="rId2"/>
      <headerFooter alignWithMargins="0">
        <oddHeader>&amp;R&amp;P</oddHeader>
      </headerFooter>
      <autoFilter ref="B1:H1"/>
    </customSheetView>
    <customSheetView guid="{A25538CD-E4AC-4849-9572-146191B48082}" scale="77" showPageBreaks="1" fitToPage="1" showAutoFilter="1" topLeftCell="A35">
      <selection activeCell="C35" sqref="C35"/>
      <pageMargins left="0.39370078740157483" right="0.39370078740157483" top="0" bottom="0" header="0.23622047244094491" footer="0.15748031496062992"/>
      <pageSetup paperSize="9" scale="67" fitToHeight="0" orientation="landscape" r:id="rId3"/>
      <headerFooter alignWithMargins="0">
        <oddHeader>&amp;R&amp;P</oddHeader>
      </headerFooter>
      <autoFilter ref="B1:H1"/>
    </customSheetView>
    <customSheetView guid="{63398F5F-8607-48AB-8B89-F93D796EDE84}" scale="77" showPageBreaks="1" fitToPage="1" showAutoFilter="1" topLeftCell="A19">
      <selection activeCell="B11" sqref="B11"/>
      <pageMargins left="0.39370078740157483" right="0.39370078740157483" top="0" bottom="0" header="0.23622047244094491" footer="0.15748031496062992"/>
      <pageSetup paperSize="9" scale="57" fitToHeight="0" orientation="landscape" r:id="rId4"/>
      <headerFooter alignWithMargins="0">
        <oddHeader>&amp;R&amp;P</oddHeader>
      </headerFooter>
      <autoFilter ref="B1:H1"/>
    </customSheetView>
    <customSheetView guid="{0199ACBD-3190-4B84-AFFB-81CAEBB7CB5B}" scale="77" showPageBreaks="1" fitToPage="1" showAutoFilter="1" topLeftCell="A8">
      <selection activeCell="F40" sqref="F40"/>
      <pageMargins left="0.39370078740157483" right="0.39370078740157483" top="0" bottom="0" header="0.23622047244094491" footer="0.15748031496062992"/>
      <pageSetup paperSize="9" scale="57" fitToHeight="0" orientation="landscape" r:id="rId5"/>
      <headerFooter alignWithMargins="0">
        <oddHeader>&amp;R&amp;P</oddHeader>
      </headerFooter>
      <autoFilter ref="B1:H1"/>
    </customSheetView>
  </customSheetViews>
  <mergeCells count="10">
    <mergeCell ref="I4:K4"/>
    <mergeCell ref="A1:K1"/>
    <mergeCell ref="B3:F3"/>
    <mergeCell ref="G3:K3"/>
    <mergeCell ref="A3:A5"/>
    <mergeCell ref="B4:B5"/>
    <mergeCell ref="C4:C5"/>
    <mergeCell ref="D4:F4"/>
    <mergeCell ref="G4:G5"/>
    <mergeCell ref="H4:H5"/>
  </mergeCells>
  <phoneticPr fontId="4" type="noConversion"/>
  <pageMargins left="0.39370078740157483" right="0.39370078740157483" top="0.59055118110236227" bottom="0.59055118110236227" header="0.23622047244094491" footer="0.15748031496062992"/>
  <pageSetup paperSize="9" scale="49" fitToHeight="0" orientation="landscape" r:id="rId6"/>
  <headerFooter>
    <oddHeader>&amp;R&amp;P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3" sqref="B4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ДОХОДЫ</vt:lpstr>
      <vt:lpstr>увеличение</vt:lpstr>
      <vt:lpstr>уменьшение</vt:lpstr>
      <vt:lpstr>перераспределение</vt:lpstr>
      <vt:lpstr>Лист1</vt:lpstr>
      <vt:lpstr>ДОХОДЫ!Заголовки_для_печати</vt:lpstr>
      <vt:lpstr>перераспределение!Заголовки_для_печати</vt:lpstr>
      <vt:lpstr>увеличение!Заголовки_для_печати</vt:lpstr>
      <vt:lpstr>перераспределение!Область_печати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Рыженкова Елена Николаевна</cp:lastModifiedBy>
  <cp:lastPrinted>2026-09-22T10:58:37Z</cp:lastPrinted>
  <dcterms:created xsi:type="dcterms:W3CDTF">2002-03-11T10:22:12Z</dcterms:created>
  <dcterms:modified xsi:type="dcterms:W3CDTF">2026-09-22T10:58:40Z</dcterms:modified>
</cp:coreProperties>
</file>