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130" windowHeight="116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Лист1!$13:$13</definedName>
  </definedNames>
  <calcPr calcId="145621"/>
</workbook>
</file>

<file path=xl/calcChain.xml><?xml version="1.0" encoding="utf-8"?>
<calcChain xmlns="http://schemas.openxmlformats.org/spreadsheetml/2006/main">
  <c r="E82" i="1" l="1"/>
  <c r="D82" i="1"/>
  <c r="C82" i="1"/>
  <c r="E80" i="1"/>
  <c r="D80" i="1"/>
  <c r="C80" i="1"/>
  <c r="E78" i="1"/>
  <c r="D78" i="1"/>
  <c r="C78" i="1"/>
  <c r="E76" i="1"/>
  <c r="D76" i="1"/>
  <c r="C76" i="1"/>
  <c r="E74" i="1"/>
  <c r="D74" i="1"/>
  <c r="C74" i="1"/>
  <c r="E35" i="1"/>
  <c r="D35" i="1"/>
  <c r="C35" i="1"/>
  <c r="E31" i="1"/>
  <c r="D31" i="1"/>
  <c r="C31" i="1"/>
  <c r="E21" i="1"/>
  <c r="D21" i="1"/>
  <c r="C21" i="1"/>
  <c r="C59" i="1" l="1"/>
  <c r="D66" i="1"/>
  <c r="E66" i="1"/>
  <c r="C66" i="1"/>
  <c r="D59" i="1" l="1"/>
  <c r="E59" i="1"/>
  <c r="D39" i="1"/>
  <c r="E39" i="1"/>
  <c r="C39" i="1"/>
  <c r="D56" i="1" l="1"/>
  <c r="E56" i="1"/>
  <c r="D53" i="1"/>
  <c r="E53" i="1"/>
  <c r="D50" i="1"/>
  <c r="E50" i="1"/>
  <c r="D46" i="1"/>
  <c r="E46" i="1"/>
  <c r="D28" i="1"/>
  <c r="E28" i="1"/>
  <c r="D25" i="1"/>
  <c r="E25" i="1"/>
  <c r="D19" i="1"/>
  <c r="E19" i="1"/>
  <c r="D16" i="1"/>
  <c r="D15" i="1" s="1"/>
  <c r="E16" i="1"/>
  <c r="C46" i="1"/>
  <c r="E15" i="1" l="1"/>
  <c r="D69" i="1"/>
  <c r="D68" i="1" s="1"/>
  <c r="E69" i="1"/>
  <c r="E68" i="1" s="1"/>
  <c r="C69" i="1"/>
  <c r="C68" i="1" s="1"/>
  <c r="C56" i="1"/>
  <c r="C53" i="1"/>
  <c r="C50" i="1"/>
  <c r="C28" i="1"/>
  <c r="C25" i="1"/>
  <c r="C19" i="1" l="1"/>
  <c r="C16" i="1"/>
  <c r="C15" i="1" s="1"/>
  <c r="D14" i="1" l="1"/>
  <c r="C14" i="1" l="1"/>
  <c r="E14" i="1"/>
</calcChain>
</file>

<file path=xl/sharedStrings.xml><?xml version="1.0" encoding="utf-8"?>
<sst xmlns="http://schemas.openxmlformats.org/spreadsheetml/2006/main" count="151" uniqueCount="151">
  <si>
    <t>УТВЕРЖДЕНЫ</t>
  </si>
  <si>
    <t>областным законом</t>
  </si>
  <si>
    <t>Код бюджетной классификации</t>
  </si>
  <si>
    <t>Источник доходов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</si>
  <si>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</si>
  <si>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</si>
  <si>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</si>
  <si>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</si>
  <si>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</si>
  <si>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</si>
  <si>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</si>
  <si>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</si>
  <si>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</si>
  <si>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</si>
  <si>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</si>
  <si>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</si>
  <si>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</si>
  <si>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</si>
  <si>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</si>
  <si>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</si>
  <si>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</si>
  <si>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</si>
  <si>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</si>
  <si>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</si>
  <si>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</si>
  <si>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</si>
  <si>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</si>
  <si>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</si>
  <si>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</si>
  <si>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</si>
  <si>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</si>
  <si>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</si>
  <si>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</si>
  <si>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</si>
  <si>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</si>
  <si>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</si>
  <si>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</si>
  <si>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</si>
  <si>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</si>
  <si>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</si>
  <si>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</si>
  <si>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</si>
  <si>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</si>
  <si>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</si>
  <si>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</si>
  <si>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</si>
  <si>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</si>
  <si>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</si>
  <si>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</si>
  <si>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</si>
  <si>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</si>
  <si>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</si>
  <si>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</si>
  <si>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</si>
  <si>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</si>
  <si>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</si>
  <si>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</si>
  <si>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</si>
  <si>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</si>
  <si>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</si>
  <si>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</si>
  <si>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</si>
  <si>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</si>
  <si>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</si>
  <si>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</si>
  <si>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</si>
  <si>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</si>
  <si>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</si>
  <si>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</si>
  <si>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</si>
  <si>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</si>
  <si>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</si>
  <si>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</si>
  <si>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</si>
  <si>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</si>
  <si>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</si>
  <si>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</si>
  <si>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</si>
  <si>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</si>
  <si>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</si>
  <si>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</si>
  <si>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</si>
  <si>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</si>
  <si>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</si>
  <si>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</si>
  <si>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</si>
  <si>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</si>
  <si>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</si>
  <si>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</si>
  <si>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</si>
  <si>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</si>
  <si>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</si>
  <si>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</si>
  <si>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</si>
  <si>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</si>
  <si>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</si>
  <si>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</si>
  <si>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</si>
  <si>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</si>
  <si>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</si>
  <si>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Сумма
(тысяч рублей)</t>
  </si>
  <si>
    <t>2 02 10000 00 0000 150</t>
  </si>
  <si>
    <t>2026 год</t>
  </si>
  <si>
    <t>(приложение 1)</t>
  </si>
  <si>
    <t>2027 год</t>
  </si>
  <si>
    <t>1 16 11000 01 0000 140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</si>
  <si>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2026 год и на плановый период 2027 и 2028 годов</t>
  </si>
  <si>
    <t>2028 год</t>
  </si>
  <si>
    <t>1 05 07000 01 0000 110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</si>
  <si>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</si>
  <si>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1 11 05300 00 0000 120</t>
  </si>
  <si>
    <t>1 11 05400 00 0000 120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</si>
  <si>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</si>
  <si>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</si>
  <si>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</si>
  <si>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1 16 18000 02 0000 140</t>
  </si>
  <si>
    <t>Единый сельскохозяйственный налог</t>
  </si>
  <si>
    <t>1 05 03000 01 0000 110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</si>
  <si>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</si>
  <si>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1 08 05000 01 0000 110</t>
  </si>
  <si>
    <t>ЗАДОЛЖЕННОСТЬ И ПЕРЕРАСЧЕТЫ ПО ОТМЕНЕННЫМ НАЛОГАМ, СБОРАМ И ИНЫМ ОБЯЗАТЕЛЬНЫМ ПЛАТЕЖАМ</t>
  </si>
  <si>
    <t>1 09 00000 00 0000 000</t>
  </si>
  <si>
    <t>Налог на прибыль организаций, зачислявшийся до 1 января 2005 года в местные бюджеты</t>
  </si>
  <si>
    <t>1 09 01000 00 0000 110</t>
  </si>
  <si>
    <t>Прочие налоги и сборы (по отмененным налогам и сборам субъектов Российской Федерации)</t>
  </si>
  <si>
    <t>1 09 06000 02 0000 110</t>
  </si>
  <si>
    <t>Налог, взимаемый в виде стоимости патента в связи с применением упрощенной системы налогообложения</t>
  </si>
  <si>
    <t>1 09 11000 02 0000 110</t>
  </si>
  <si>
    <t>Дотации бюджетам бюджетной системы Российской Федерации</t>
  </si>
  <si>
    <t>БЕЗВОЗМЕЗДНЫЕ ПОСТУПЛЕНИЯ ОТ ГОСУДАРСТВЕННЫХ (МУНИЦИПАЛЬНЫХ) ОРГАНИЗАЦИЙ</t>
  </si>
  <si>
    <t>2 03 00000 00 0000 000</t>
  </si>
  <si>
    <t>Безвозмездные поступления от государственных (муниципальных) организаций в бюджеты субъектов Российской Федерации</t>
  </si>
  <si>
    <t>2 03 02000 02 0000 150</t>
  </si>
  <si>
    <t>БЕЗВОЗМЕЗДНЫЕ ПОСТУПЛЕНИЯ ОТ НЕГОСУДАРСТВЕННЫХ ОРГАНИЗАЦИЙ</t>
  </si>
  <si>
    <t>2 04 00000 00 0000 000</t>
  </si>
  <si>
    <t>Безвозмездные поступления от негосударственных организаций в бюджеты субъектов Российской Федерации</t>
  </si>
  <si>
    <t>2 04 02000 02 0000 150</t>
  </si>
  <si>
    <t>ПРОЧИЕ БЕЗВОЗМЕЗДНЫЕ ПОСТУПЛЕНИЯ</t>
  </si>
  <si>
    <t>2 07 00000 00 0000 000</t>
  </si>
  <si>
    <t>Прочие безвозмездные поступления в бюджеты субъектов Российской Федерации</t>
  </si>
  <si>
    <t>2 07 02000 02 0000 150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</si>
  <si>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</si>
  <si>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</si>
  <si>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2 18 00000 00 0000 150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</si>
  <si>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</si>
  <si>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</si>
  <si>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</si>
  <si>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</si>
  <si>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2 19 00000 02 0000 150</t>
  </si>
  <si>
    <t>(в редакции областного закона</t>
  </si>
  <si>
    <t>от 22 декабря 2025 года № 173-оз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</si>
</sst>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7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center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164" fontId="1" fillId="0" borderId="0" xfId="0" applyNumberFormat="1" applyFont="1"/>
    <xf numFmtId="164" fontId="1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1" xfId="0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3"/>
  <sheetViews>
    <sheetView tabSelected="1" view="pageBreakPreview" zoomScale="110" zoomScaleNormal="100" zoomScaleSheetLayoutView="110" workbookViewId="0">
      <selection activeCell="B19" sqref="B19"/>
    </sheetView>
  </sheetViews>
  <sheetFormatPr defaultColWidth="9.140625" defaultRowHeight="15.75" x14ac:dyDescent="0.25"/>
  <cols>
    <col min="1" max="1" width="24.42578125" style="14" customWidth="1"/>
    <col min="2" max="2" width="57.5703125" style="1" customWidth="1"/>
    <col min="3" max="5" width="20.28515625" style="1" customWidth="1"/>
    <col min="6" max="7" width="9.140625" style="1"/>
    <col min="8" max="8" width="17.42578125" style="17" customWidth="1"/>
    <col min="9" max="9" width="9.140625" style="1"/>
    <col min="10" max="10" width="33" style="1" customWidth="1"/>
    <col min="11" max="16384" width="9.140625" style="1"/>
  </cols>
  <sheetData>
    <row r="1" spans="1:8" ht="18.75" x14ac:dyDescent="0.3">
      <c r="C1" s="5"/>
      <c r="D1" s="7" t="s">
        <v>0</v>
      </c>
      <c r="E1" s="6"/>
    </row>
    <row r="2" spans="1:8" ht="18.75" x14ac:dyDescent="0.3">
      <c r="C2" s="5"/>
      <c r="D2" s="7" t="s">
        <v>1</v>
      </c>
      <c r="E2" s="6"/>
    </row>
    <row r="3" spans="1:8" ht="18.75" x14ac:dyDescent="0.3">
      <c r="C3" s="5"/>
      <c r="D3" s="7" t="s">
        <v>150</v>
      </c>
      <c r="E3" s="6"/>
    </row>
    <row r="4" spans="1:8" ht="18.75" x14ac:dyDescent="0.3">
      <c r="C4" s="5"/>
      <c r="D4" s="7" t="s">
        <v>103</v>
      </c>
      <c r="E4" s="6"/>
    </row>
    <row r="5" spans="1:8" ht="18.75" x14ac:dyDescent="0.3">
      <c r="C5" s="5"/>
      <c r="D5" s="7" t="s">
        <v>149</v>
      </c>
      <c r="E5" s="6"/>
    </row>
    <row r="6" spans="1:8" ht="18.75" x14ac:dyDescent="0.3">
      <c r="C6" s="5"/>
      <c r="D6" s="7"/>
      <c r="E6" s="6"/>
    </row>
    <row r="7" spans="1:8" ht="18.75" x14ac:dyDescent="0.3">
      <c r="C7" s="5"/>
      <c r="D7" s="7"/>
      <c r="E7" s="6"/>
    </row>
    <row r="9" spans="1:8" ht="84" customHeight="1" x14ac:dyDescent="0.25">
      <c r="A9" s="26" t="s">
        <v>106</v>
      </c>
      <c r="B9" s="27"/>
      <c r="C9" s="27"/>
      <c r="D9" s="27"/>
      <c r="E9" s="27"/>
    </row>
    <row r="11" spans="1:8" s="2" customFormat="1" ht="31.5" customHeight="1" x14ac:dyDescent="0.2">
      <c r="A11" s="22" t="s">
        <v>2</v>
      </c>
      <c r="B11" s="24" t="s">
        <v>3</v>
      </c>
      <c r="C11" s="28" t="s">
        <v>100</v>
      </c>
      <c r="D11" s="29"/>
      <c r="E11" s="30"/>
      <c r="H11" s="18"/>
    </row>
    <row r="12" spans="1:8" x14ac:dyDescent="0.25">
      <c r="A12" s="23"/>
      <c r="B12" s="25"/>
      <c r="C12" s="8" t="s">
        <v>102</v>
      </c>
      <c r="D12" s="8" t="s">
        <v>104</v>
      </c>
      <c r="E12" s="8" t="s">
        <v>107</v>
      </c>
    </row>
    <row r="13" spans="1:8" x14ac:dyDescent="0.25">
      <c r="A13" s="3">
        <v>1</v>
      </c>
      <c r="B13" s="3">
        <v>2</v>
      </c>
      <c r="C13" s="3">
        <v>3</v>
      </c>
      <c r="D13" s="3">
        <v>4</v>
      </c>
      <c r="E13" s="3">
        <v>5</v>
      </c>
    </row>
    <row r="14" spans="1:8" s="10" customFormat="1" x14ac:dyDescent="0.2">
      <c r="A14" s="15"/>
      <c r="B14" s="9" t="s">
        <v>4</v>
      </c>
      <c r="C14" s="11">
        <f>C15+C68</f>
        <v>285545955.89999998</v>
      </c>
      <c r="D14" s="11">
        <f>D15+D68</f>
        <v>296910805.49999988</v>
      </c>
      <c r="E14" s="11">
        <f>E15+E68</f>
        <v>307408247.30000001</v>
      </c>
      <c r="H14" s="19"/>
    </row>
    <row r="15" spans="1:8" s="4" customFormat="1" x14ac:dyDescent="0.2">
      <c r="A15" s="16" t="s">
        <v>5</v>
      </c>
      <c r="B15" s="13" t="s">
        <v>6</v>
      </c>
      <c r="C15" s="12">
        <f>C16+C19+C21+C25+C28+C31+C35+C39+C46+C50+C53+C56+C59+C66</f>
        <v>263313803.99999997</v>
      </c>
      <c r="D15" s="12">
        <f>D16+D19+D21+D25+D28+D31+D35+D39+D46+D50+D53+D56+D59+D66</f>
        <v>275748766.99999988</v>
      </c>
      <c r="E15" s="12">
        <f>E16+E19+E21+E25+E28+E31+E35+E39+E46+E50+E53+E56+E59+E66</f>
        <v>289470662</v>
      </c>
      <c r="H15" s="20"/>
    </row>
    <row r="16" spans="1:8" s="4" customFormat="1" x14ac:dyDescent="0.2">
      <c r="A16" s="16" t="s">
        <v>7</v>
      </c>
      <c r="B16" s="13" t="s">
        <v>8</v>
      </c>
      <c r="C16" s="12">
        <f>C17+C18</f>
        <v>186767989.40000001</v>
      </c>
      <c r="D16" s="12">
        <f t="shared" ref="D16:E16" si="0">D17+D18</f>
        <v>209923762.39999998</v>
      </c>
      <c r="E16" s="12">
        <f t="shared" si="0"/>
        <v>223217574.69999999</v>
      </c>
      <c r="H16" s="20"/>
    </row>
    <row r="17" spans="1:8" s="4" customFormat="1" x14ac:dyDescent="0.2">
      <c r="A17" s="16" t="s">
        <v>9</v>
      </c>
      <c r="B17" s="13" t="s">
        <v>10</v>
      </c>
      <c r="C17" s="12">
        <v>98876000</v>
      </c>
      <c r="D17" s="12">
        <v>117774073.8</v>
      </c>
      <c r="E17" s="12">
        <v>124956906.40000001</v>
      </c>
      <c r="H17" s="20"/>
    </row>
    <row r="18" spans="1:8" s="4" customFormat="1" x14ac:dyDescent="0.2">
      <c r="A18" s="16" t="s">
        <v>11</v>
      </c>
      <c r="B18" s="13" t="s">
        <v>12</v>
      </c>
      <c r="C18" s="12">
        <v>87891989.400000006</v>
      </c>
      <c r="D18" s="12">
        <v>92149688.599999994</v>
      </c>
      <c r="E18" s="12">
        <v>98260668.299999997</v>
      </c>
      <c r="H18" s="20"/>
    </row>
    <row r="19" spans="1:8" s="4" customFormat="1" ht="47.25" x14ac:dyDescent="0.2">
      <c r="A19" s="16" t="s">
        <v>13</v>
      </c>
      <c r="B19" s="13" t="s">
        <v>14</v>
      </c>
      <c r="C19" s="12">
        <f>C20</f>
        <v>19271782.600000001</v>
      </c>
      <c r="D19" s="12">
        <f t="shared" ref="D19:E19" si="1">D20</f>
        <v>20011412.199999999</v>
      </c>
      <c r="E19" s="12">
        <f t="shared" si="1"/>
        <v>20057190.199999999</v>
      </c>
      <c r="H19" s="20"/>
    </row>
    <row r="20" spans="1:8" s="4" customFormat="1" ht="31.5" x14ac:dyDescent="0.2">
      <c r="A20" s="16" t="s">
        <v>15</v>
      </c>
      <c r="B20" s="13" t="s">
        <v>16</v>
      </c>
      <c r="C20" s="12">
        <v>19271782.600000001</v>
      </c>
      <c r="D20" s="12">
        <v>20011412.199999999</v>
      </c>
      <c r="E20" s="12">
        <v>20057190.199999999</v>
      </c>
      <c r="H20" s="20"/>
    </row>
    <row r="21" spans="1:8" s="4" customFormat="1" x14ac:dyDescent="0.2">
      <c r="A21" s="16" t="s">
        <v>17</v>
      </c>
      <c r="B21" s="13" t="s">
        <v>18</v>
      </c>
      <c r="C21" s="12">
        <f>SUM(C22:C24)</f>
        <v>3389592.4</v>
      </c>
      <c r="D21" s="12">
        <f t="shared" ref="D21:E21" si="2">SUM(D22:D24)</f>
        <v>1474620</v>
      </c>
      <c r="E21" s="12">
        <f t="shared" si="2"/>
        <v>1631764</v>
      </c>
      <c r="H21" s="20"/>
    </row>
    <row r="22" spans="1:8" s="4" customFormat="1" x14ac:dyDescent="0.2">
      <c r="A22" s="16" t="s">
        <v>117</v>
      </c>
      <c r="B22" s="13" t="s">
        <v>116</v>
      </c>
      <c r="C22" s="12">
        <v>151.4</v>
      </c>
      <c r="D22" s="12">
        <v>0</v>
      </c>
      <c r="E22" s="12">
        <v>0</v>
      </c>
      <c r="H22" s="20"/>
    </row>
    <row r="23" spans="1:8" s="4" customFormat="1" x14ac:dyDescent="0.2">
      <c r="A23" s="16" t="s">
        <v>19</v>
      </c>
      <c r="B23" s="13" t="s">
        <v>20</v>
      </c>
      <c r="C23" s="12">
        <v>1243445</v>
      </c>
      <c r="D23" s="12">
        <v>1469600</v>
      </c>
      <c r="E23" s="12">
        <v>1626560</v>
      </c>
      <c r="H23" s="20"/>
    </row>
    <row r="24" spans="1:8" s="4" customFormat="1" ht="47.25" x14ac:dyDescent="0.2">
      <c r="A24" s="16" t="s">
        <v>108</v>
      </c>
      <c r="B24" s="13" t="s">
        <v>109</v>
      </c>
      <c r="C24" s="12">
        <v>2145996</v>
      </c>
      <c r="D24" s="12">
        <v>5020</v>
      </c>
      <c r="E24" s="12">
        <v>5204</v>
      </c>
      <c r="H24" s="20"/>
    </row>
    <row r="25" spans="1:8" s="4" customFormat="1" x14ac:dyDescent="0.2">
      <c r="A25" s="16" t="s">
        <v>21</v>
      </c>
      <c r="B25" s="13" t="s">
        <v>22</v>
      </c>
      <c r="C25" s="12">
        <f>SUM(C26:C27)</f>
        <v>38650276</v>
      </c>
      <c r="D25" s="12">
        <f>SUM(D26:D27)</f>
        <v>37212897.200000003</v>
      </c>
      <c r="E25" s="12">
        <f>SUM(E26:E27)</f>
        <v>37411427.600000001</v>
      </c>
      <c r="H25" s="20"/>
    </row>
    <row r="26" spans="1:8" s="4" customFormat="1" x14ac:dyDescent="0.2">
      <c r="A26" s="16" t="s">
        <v>23</v>
      </c>
      <c r="B26" s="13" t="s">
        <v>24</v>
      </c>
      <c r="C26" s="12">
        <v>34658060</v>
      </c>
      <c r="D26" s="12">
        <v>33126359.199999999</v>
      </c>
      <c r="E26" s="12">
        <v>33224526.600000001</v>
      </c>
      <c r="H26" s="20"/>
    </row>
    <row r="27" spans="1:8" s="4" customFormat="1" x14ac:dyDescent="0.2">
      <c r="A27" s="16" t="s">
        <v>25</v>
      </c>
      <c r="B27" s="13" t="s">
        <v>26</v>
      </c>
      <c r="C27" s="12">
        <v>3992216</v>
      </c>
      <c r="D27" s="12">
        <v>4086538</v>
      </c>
      <c r="E27" s="12">
        <v>4186901</v>
      </c>
      <c r="H27" s="20"/>
    </row>
    <row r="28" spans="1:8" s="4" customFormat="1" ht="31.5" x14ac:dyDescent="0.2">
      <c r="A28" s="16" t="s">
        <v>27</v>
      </c>
      <c r="B28" s="13" t="s">
        <v>28</v>
      </c>
      <c r="C28" s="12">
        <f>SUM(C29:C30)</f>
        <v>1169178</v>
      </c>
      <c r="D28" s="12">
        <f t="shared" ref="D28:E28" si="3">SUM(D29:D30)</f>
        <v>1226262</v>
      </c>
      <c r="E28" s="12">
        <f t="shared" si="3"/>
        <v>1267005</v>
      </c>
      <c r="H28" s="20"/>
    </row>
    <row r="29" spans="1:8" s="4" customFormat="1" x14ac:dyDescent="0.2">
      <c r="A29" s="16" t="s">
        <v>29</v>
      </c>
      <c r="B29" s="13" t="s">
        <v>30</v>
      </c>
      <c r="C29" s="12">
        <v>1167279</v>
      </c>
      <c r="D29" s="12">
        <v>1222942</v>
      </c>
      <c r="E29" s="12">
        <v>1263675</v>
      </c>
      <c r="H29" s="20"/>
    </row>
    <row r="30" spans="1:8" s="4" customFormat="1" ht="31.5" x14ac:dyDescent="0.2">
      <c r="A30" s="16" t="s">
        <v>31</v>
      </c>
      <c r="B30" s="13" t="s">
        <v>32</v>
      </c>
      <c r="C30" s="12">
        <v>1899</v>
      </c>
      <c r="D30" s="12">
        <v>3320</v>
      </c>
      <c r="E30" s="12">
        <v>3330</v>
      </c>
      <c r="H30" s="20"/>
    </row>
    <row r="31" spans="1:8" s="4" customFormat="1" x14ac:dyDescent="0.2">
      <c r="A31" s="16" t="s">
        <v>33</v>
      </c>
      <c r="B31" s="13" t="s">
        <v>34</v>
      </c>
      <c r="C31" s="12">
        <f>SUM(C32:C34)</f>
        <v>422054.5</v>
      </c>
      <c r="D31" s="12">
        <f t="shared" ref="D31:E31" si="4">SUM(D32:D34)</f>
        <v>276596.2</v>
      </c>
      <c r="E31" s="12">
        <f t="shared" si="4"/>
        <v>279883.59999999998</v>
      </c>
      <c r="H31" s="20"/>
    </row>
    <row r="32" spans="1:8" s="4" customFormat="1" ht="94.5" x14ac:dyDescent="0.2">
      <c r="A32" s="16" t="s">
        <v>119</v>
      </c>
      <c r="B32" s="13" t="s">
        <v>118</v>
      </c>
      <c r="C32" s="12">
        <v>4070</v>
      </c>
      <c r="D32" s="12">
        <v>0</v>
      </c>
      <c r="E32" s="12">
        <v>0</v>
      </c>
      <c r="H32" s="20"/>
    </row>
    <row r="33" spans="1:10" s="4" customFormat="1" ht="78.75" x14ac:dyDescent="0.2">
      <c r="A33" s="16" t="s">
        <v>35</v>
      </c>
      <c r="B33" s="13" t="s">
        <v>36</v>
      </c>
      <c r="C33" s="12">
        <v>56164</v>
      </c>
      <c r="D33" s="12">
        <v>25573.9</v>
      </c>
      <c r="E33" s="12">
        <v>25075.3</v>
      </c>
      <c r="H33" s="20"/>
    </row>
    <row r="34" spans="1:10" s="4" customFormat="1" ht="47.25" x14ac:dyDescent="0.2">
      <c r="A34" s="16" t="s">
        <v>37</v>
      </c>
      <c r="B34" s="13" t="s">
        <v>38</v>
      </c>
      <c r="C34" s="12">
        <v>361820.5</v>
      </c>
      <c r="D34" s="12">
        <v>251022.3</v>
      </c>
      <c r="E34" s="12">
        <v>254808.3</v>
      </c>
      <c r="H34" s="20"/>
    </row>
    <row r="35" spans="1:10" s="4" customFormat="1" ht="47.25" x14ac:dyDescent="0.2">
      <c r="A35" s="16" t="s">
        <v>121</v>
      </c>
      <c r="B35" s="13" t="s">
        <v>120</v>
      </c>
      <c r="C35" s="12">
        <f>SUM(C36:C38)</f>
        <v>9602.9000000000015</v>
      </c>
      <c r="D35" s="12">
        <f t="shared" ref="D35:E35" si="5">SUM(D36:D38)</f>
        <v>0</v>
      </c>
      <c r="E35" s="12">
        <f t="shared" si="5"/>
        <v>0</v>
      </c>
      <c r="H35" s="20"/>
    </row>
    <row r="36" spans="1:10" s="4" customFormat="1" ht="31.5" x14ac:dyDescent="0.2">
      <c r="A36" s="16" t="s">
        <v>123</v>
      </c>
      <c r="B36" s="13" t="s">
        <v>122</v>
      </c>
      <c r="C36" s="12">
        <v>8.6999999999999993</v>
      </c>
      <c r="D36" s="12">
        <v>0</v>
      </c>
      <c r="E36" s="12">
        <v>0</v>
      </c>
      <c r="H36" s="20"/>
    </row>
    <row r="37" spans="1:10" s="4" customFormat="1" ht="31.5" x14ac:dyDescent="0.2">
      <c r="A37" s="16" t="s">
        <v>125</v>
      </c>
      <c r="B37" s="13" t="s">
        <v>124</v>
      </c>
      <c r="C37" s="12">
        <v>9600</v>
      </c>
      <c r="D37" s="12">
        <v>0</v>
      </c>
      <c r="E37" s="12">
        <v>0</v>
      </c>
      <c r="H37" s="20"/>
    </row>
    <row r="38" spans="1:10" s="4" customFormat="1" ht="31.5" x14ac:dyDescent="0.2">
      <c r="A38" s="16" t="s">
        <v>127</v>
      </c>
      <c r="B38" s="13" t="s">
        <v>126</v>
      </c>
      <c r="C38" s="12">
        <v>-5.8</v>
      </c>
      <c r="D38" s="12">
        <v>0</v>
      </c>
      <c r="E38" s="12">
        <v>0</v>
      </c>
      <c r="H38" s="20"/>
    </row>
    <row r="39" spans="1:10" s="4" customFormat="1" ht="47.25" x14ac:dyDescent="0.2">
      <c r="A39" s="16" t="s">
        <v>39</v>
      </c>
      <c r="B39" s="13" t="s">
        <v>40</v>
      </c>
      <c r="C39" s="12">
        <f>SUM(C40:C45)</f>
        <v>6524980.7000000002</v>
      </c>
      <c r="D39" s="12">
        <f t="shared" ref="D39:E39" si="6">SUM(D40:D45)</f>
        <v>117778</v>
      </c>
      <c r="E39" s="12">
        <f t="shared" si="6"/>
        <v>108128.40000000001</v>
      </c>
      <c r="H39" s="20"/>
    </row>
    <row r="40" spans="1:10" s="4" customFormat="1" ht="94.5" x14ac:dyDescent="0.2">
      <c r="A40" s="16" t="s">
        <v>41</v>
      </c>
      <c r="B40" s="13" t="s">
        <v>42</v>
      </c>
      <c r="C40" s="12">
        <v>65261.4</v>
      </c>
      <c r="D40" s="12">
        <v>40370.400000000001</v>
      </c>
      <c r="E40" s="12">
        <v>30459.8</v>
      </c>
      <c r="H40" s="20"/>
    </row>
    <row r="41" spans="1:10" s="4" customFormat="1" x14ac:dyDescent="0.2">
      <c r="A41" s="16" t="s">
        <v>43</v>
      </c>
      <c r="B41" s="13" t="s">
        <v>44</v>
      </c>
      <c r="C41" s="12">
        <v>6406863.2999999998</v>
      </c>
      <c r="D41" s="12">
        <v>0</v>
      </c>
      <c r="E41" s="12">
        <v>0</v>
      </c>
      <c r="H41" s="20"/>
      <c r="J41" s="20"/>
    </row>
    <row r="42" spans="1:10" s="4" customFormat="1" ht="31.5" x14ac:dyDescent="0.2">
      <c r="A42" s="16" t="s">
        <v>45</v>
      </c>
      <c r="B42" s="13" t="s">
        <v>46</v>
      </c>
      <c r="C42" s="12">
        <v>56</v>
      </c>
      <c r="D42" s="12">
        <v>0</v>
      </c>
      <c r="E42" s="12">
        <v>0</v>
      </c>
      <c r="H42" s="20"/>
      <c r="J42" s="20"/>
    </row>
    <row r="43" spans="1:10" s="4" customFormat="1" ht="94.5" x14ac:dyDescent="0.2">
      <c r="A43" s="16" t="s">
        <v>47</v>
      </c>
      <c r="B43" s="13" t="s">
        <v>48</v>
      </c>
      <c r="C43" s="12">
        <v>52500</v>
      </c>
      <c r="D43" s="12">
        <v>77200</v>
      </c>
      <c r="E43" s="12">
        <v>77500</v>
      </c>
      <c r="H43" s="20"/>
    </row>
    <row r="44" spans="1:10" s="4" customFormat="1" ht="47.25" x14ac:dyDescent="0.2">
      <c r="A44" s="16" t="s">
        <v>110</v>
      </c>
      <c r="B44" s="13" t="s">
        <v>112</v>
      </c>
      <c r="C44" s="12">
        <v>10</v>
      </c>
      <c r="D44" s="12">
        <v>170.5</v>
      </c>
      <c r="E44" s="12">
        <v>131.5</v>
      </c>
      <c r="H44" s="20"/>
    </row>
    <row r="45" spans="1:10" s="4" customFormat="1" ht="78.75" x14ac:dyDescent="0.2">
      <c r="A45" s="16" t="s">
        <v>111</v>
      </c>
      <c r="B45" s="13" t="s">
        <v>113</v>
      </c>
      <c r="C45" s="12">
        <v>290</v>
      </c>
      <c r="D45" s="12">
        <v>37.1</v>
      </c>
      <c r="E45" s="12">
        <v>37.1</v>
      </c>
      <c r="H45" s="20"/>
    </row>
    <row r="46" spans="1:10" s="4" customFormat="1" ht="31.5" x14ac:dyDescent="0.2">
      <c r="A46" s="16" t="s">
        <v>49</v>
      </c>
      <c r="B46" s="13" t="s">
        <v>50</v>
      </c>
      <c r="C46" s="12">
        <f>C47+C48+C49</f>
        <v>919826.29999999993</v>
      </c>
      <c r="D46" s="12">
        <f t="shared" ref="D46:E46" si="7">D47+D48+D49</f>
        <v>629424.89999999991</v>
      </c>
      <c r="E46" s="12">
        <f t="shared" si="7"/>
        <v>621759.80000000005</v>
      </c>
      <c r="H46" s="20"/>
    </row>
    <row r="47" spans="1:10" s="4" customFormat="1" x14ac:dyDescent="0.2">
      <c r="A47" s="16" t="s">
        <v>51</v>
      </c>
      <c r="B47" s="13" t="s">
        <v>52</v>
      </c>
      <c r="C47" s="12">
        <v>594100</v>
      </c>
      <c r="D47" s="12">
        <v>297446.8</v>
      </c>
      <c r="E47" s="12">
        <v>289781.7</v>
      </c>
      <c r="H47" s="20"/>
    </row>
    <row r="48" spans="1:10" s="4" customFormat="1" x14ac:dyDescent="0.2">
      <c r="A48" s="16" t="s">
        <v>53</v>
      </c>
      <c r="B48" s="13" t="s">
        <v>54</v>
      </c>
      <c r="C48" s="12">
        <v>20314.2</v>
      </c>
      <c r="D48" s="12">
        <v>14539.3</v>
      </c>
      <c r="E48" s="12">
        <v>14539.3</v>
      </c>
      <c r="H48" s="20"/>
    </row>
    <row r="49" spans="1:8" s="4" customFormat="1" x14ac:dyDescent="0.2">
      <c r="A49" s="16" t="s">
        <v>55</v>
      </c>
      <c r="B49" s="13" t="s">
        <v>56</v>
      </c>
      <c r="C49" s="12">
        <v>305412.09999999998</v>
      </c>
      <c r="D49" s="12">
        <v>317438.8</v>
      </c>
      <c r="E49" s="12">
        <v>317438.8</v>
      </c>
      <c r="H49" s="20"/>
    </row>
    <row r="50" spans="1:8" s="4" customFormat="1" ht="31.5" x14ac:dyDescent="0.2">
      <c r="A50" s="16" t="s">
        <v>57</v>
      </c>
      <c r="B50" s="13" t="s">
        <v>58</v>
      </c>
      <c r="C50" s="12">
        <f>SUM(C51:C52)</f>
        <v>1008799</v>
      </c>
      <c r="D50" s="12">
        <f t="shared" ref="D50:E50" si="8">SUM(D51:D52)</f>
        <v>153001.4</v>
      </c>
      <c r="E50" s="12">
        <f t="shared" si="8"/>
        <v>153043.1</v>
      </c>
      <c r="H50" s="20"/>
    </row>
    <row r="51" spans="1:8" s="4" customFormat="1" x14ac:dyDescent="0.2">
      <c r="A51" s="16" t="s">
        <v>59</v>
      </c>
      <c r="B51" s="13" t="s">
        <v>60</v>
      </c>
      <c r="C51" s="12">
        <v>134262.29999999999</v>
      </c>
      <c r="D51" s="12">
        <v>135657.9</v>
      </c>
      <c r="E51" s="12">
        <v>135697.20000000001</v>
      </c>
      <c r="H51" s="20"/>
    </row>
    <row r="52" spans="1:8" s="4" customFormat="1" x14ac:dyDescent="0.2">
      <c r="A52" s="16" t="s">
        <v>61</v>
      </c>
      <c r="B52" s="13" t="s">
        <v>62</v>
      </c>
      <c r="C52" s="12">
        <v>874536.7</v>
      </c>
      <c r="D52" s="12">
        <v>17343.5</v>
      </c>
      <c r="E52" s="12">
        <v>17345.900000000001</v>
      </c>
      <c r="H52" s="20"/>
    </row>
    <row r="53" spans="1:8" s="4" customFormat="1" ht="31.5" x14ac:dyDescent="0.2">
      <c r="A53" s="16" t="s">
        <v>63</v>
      </c>
      <c r="B53" s="13" t="s">
        <v>64</v>
      </c>
      <c r="C53" s="12">
        <f>SUM(C54:C55)</f>
        <v>92675.200000000012</v>
      </c>
      <c r="D53" s="12">
        <f t="shared" ref="D53:E53" si="9">SUM(D54:D55)</f>
        <v>52067.5</v>
      </c>
      <c r="E53" s="12">
        <f t="shared" si="9"/>
        <v>52067.5</v>
      </c>
      <c r="H53" s="20"/>
    </row>
    <row r="54" spans="1:8" s="4" customFormat="1" ht="94.5" x14ac:dyDescent="0.2">
      <c r="A54" s="16" t="s">
        <v>65</v>
      </c>
      <c r="B54" s="13" t="s">
        <v>66</v>
      </c>
      <c r="C54" s="12">
        <v>58179.8</v>
      </c>
      <c r="D54" s="12">
        <v>41850.5</v>
      </c>
      <c r="E54" s="12">
        <v>41850.5</v>
      </c>
      <c r="H54" s="20"/>
    </row>
    <row r="55" spans="1:8" s="4" customFormat="1" ht="31.5" x14ac:dyDescent="0.2">
      <c r="A55" s="16" t="s">
        <v>67</v>
      </c>
      <c r="B55" s="13" t="s">
        <v>68</v>
      </c>
      <c r="C55" s="12">
        <v>34495.4</v>
      </c>
      <c r="D55" s="12">
        <v>10217</v>
      </c>
      <c r="E55" s="12">
        <v>10217</v>
      </c>
      <c r="H55" s="20"/>
    </row>
    <row r="56" spans="1:8" s="4" customFormat="1" x14ac:dyDescent="0.2">
      <c r="A56" s="16" t="s">
        <v>69</v>
      </c>
      <c r="B56" s="13" t="s">
        <v>70</v>
      </c>
      <c r="C56" s="12">
        <f>SUM(C57:C58)</f>
        <v>11716.1</v>
      </c>
      <c r="D56" s="12">
        <f t="shared" ref="D56:E56" si="10">SUM(D57:D58)</f>
        <v>11614.699999999999</v>
      </c>
      <c r="E56" s="12">
        <f t="shared" si="10"/>
        <v>11614.699999999999</v>
      </c>
      <c r="H56" s="20"/>
    </row>
    <row r="57" spans="1:8" s="4" customFormat="1" ht="47.25" x14ac:dyDescent="0.2">
      <c r="A57" s="16" t="s">
        <v>71</v>
      </c>
      <c r="B57" s="13" t="s">
        <v>72</v>
      </c>
      <c r="C57" s="12">
        <v>11199.4</v>
      </c>
      <c r="D57" s="12">
        <v>11199.4</v>
      </c>
      <c r="E57" s="12">
        <v>11199.4</v>
      </c>
      <c r="H57" s="20"/>
    </row>
    <row r="58" spans="1:8" s="4" customFormat="1" ht="78.75" x14ac:dyDescent="0.2">
      <c r="A58" s="16" t="s">
        <v>73</v>
      </c>
      <c r="B58" s="13" t="s">
        <v>74</v>
      </c>
      <c r="C58" s="21">
        <v>516.70000000000005</v>
      </c>
      <c r="D58" s="12">
        <v>415.3</v>
      </c>
      <c r="E58" s="12">
        <v>415.3</v>
      </c>
      <c r="H58" s="20"/>
    </row>
    <row r="59" spans="1:8" s="4" customFormat="1" x14ac:dyDescent="0.2">
      <c r="A59" s="16" t="s">
        <v>75</v>
      </c>
      <c r="B59" s="13" t="s">
        <v>76</v>
      </c>
      <c r="C59" s="21">
        <f>SUM(C60:C65)</f>
        <v>4064398.7</v>
      </c>
      <c r="D59" s="21">
        <f>SUM(D60:D65)</f>
        <v>3783647.4999999995</v>
      </c>
      <c r="E59" s="21">
        <f>SUM(E60:E65)</f>
        <v>3783733.5</v>
      </c>
      <c r="H59" s="20"/>
    </row>
    <row r="60" spans="1:8" s="4" customFormat="1" ht="47.25" x14ac:dyDescent="0.2">
      <c r="A60" s="16" t="s">
        <v>77</v>
      </c>
      <c r="B60" s="13" t="s">
        <v>78</v>
      </c>
      <c r="C60" s="12">
        <v>2620500.6</v>
      </c>
      <c r="D60" s="12">
        <v>3045558.3</v>
      </c>
      <c r="E60" s="12">
        <v>3045236.5</v>
      </c>
      <c r="H60" s="20"/>
    </row>
    <row r="61" spans="1:8" s="4" customFormat="1" ht="47.25" x14ac:dyDescent="0.2">
      <c r="A61" s="16" t="s">
        <v>79</v>
      </c>
      <c r="B61" s="13" t="s">
        <v>80</v>
      </c>
      <c r="C61" s="12">
        <v>2768.1</v>
      </c>
      <c r="D61" s="12">
        <v>2243.5</v>
      </c>
      <c r="E61" s="12">
        <v>2243.5</v>
      </c>
      <c r="H61" s="20"/>
    </row>
    <row r="62" spans="1:8" s="4" customFormat="1" ht="126" x14ac:dyDescent="0.2">
      <c r="A62" s="16" t="s">
        <v>81</v>
      </c>
      <c r="B62" s="13" t="s">
        <v>82</v>
      </c>
      <c r="C62" s="12">
        <v>88548.2</v>
      </c>
      <c r="D62" s="12">
        <v>24109.8</v>
      </c>
      <c r="E62" s="12">
        <v>24439.5</v>
      </c>
      <c r="H62" s="20"/>
    </row>
    <row r="63" spans="1:8" s="4" customFormat="1" ht="31.5" x14ac:dyDescent="0.2">
      <c r="A63" s="16" t="s">
        <v>83</v>
      </c>
      <c r="B63" s="13" t="s">
        <v>84</v>
      </c>
      <c r="C63" s="12">
        <v>70345</v>
      </c>
      <c r="D63" s="12">
        <v>37792.9</v>
      </c>
      <c r="E63" s="12">
        <v>36571</v>
      </c>
      <c r="H63" s="20"/>
    </row>
    <row r="64" spans="1:8" s="4" customFormat="1" x14ac:dyDescent="0.2">
      <c r="A64" s="16" t="s">
        <v>105</v>
      </c>
      <c r="B64" s="13" t="s">
        <v>85</v>
      </c>
      <c r="C64" s="12">
        <v>13000</v>
      </c>
      <c r="D64" s="12">
        <v>30300</v>
      </c>
      <c r="E64" s="12">
        <v>31600</v>
      </c>
      <c r="H64" s="20"/>
    </row>
    <row r="65" spans="1:8" s="4" customFormat="1" ht="141.75" x14ac:dyDescent="0.2">
      <c r="A65" s="16" t="s">
        <v>115</v>
      </c>
      <c r="B65" s="13" t="s">
        <v>114</v>
      </c>
      <c r="C65" s="12">
        <v>1269236.8</v>
      </c>
      <c r="D65" s="12">
        <v>643643</v>
      </c>
      <c r="E65" s="12">
        <v>643643</v>
      </c>
      <c r="H65" s="20"/>
    </row>
    <row r="66" spans="1:8" s="4" customFormat="1" x14ac:dyDescent="0.2">
      <c r="A66" s="16" t="s">
        <v>86</v>
      </c>
      <c r="B66" s="13" t="s">
        <v>87</v>
      </c>
      <c r="C66" s="12">
        <f>SUM(C67:C67)</f>
        <v>1010932.2</v>
      </c>
      <c r="D66" s="12">
        <f>SUM(D67:D67)</f>
        <v>875683</v>
      </c>
      <c r="E66" s="12">
        <f>SUM(E67:E67)</f>
        <v>875469.9</v>
      </c>
      <c r="H66" s="20"/>
    </row>
    <row r="67" spans="1:8" s="4" customFormat="1" x14ac:dyDescent="0.2">
      <c r="A67" s="16" t="s">
        <v>88</v>
      </c>
      <c r="B67" s="13" t="s">
        <v>89</v>
      </c>
      <c r="C67" s="12">
        <v>1010932.2</v>
      </c>
      <c r="D67" s="12">
        <v>875683</v>
      </c>
      <c r="E67" s="12">
        <v>875469.9</v>
      </c>
      <c r="H67" s="20"/>
    </row>
    <row r="68" spans="1:8" s="4" customFormat="1" x14ac:dyDescent="0.2">
      <c r="A68" s="16" t="s">
        <v>90</v>
      </c>
      <c r="B68" s="13" t="s">
        <v>91</v>
      </c>
      <c r="C68" s="12">
        <f>C69+C74+C76+C78+C80+C82</f>
        <v>22232151.899999999</v>
      </c>
      <c r="D68" s="12">
        <f t="shared" ref="D68:E68" si="11">D69+D74+D76+D78+D80+D82</f>
        <v>21162038.5</v>
      </c>
      <c r="E68" s="12">
        <f t="shared" si="11"/>
        <v>17937585.300000001</v>
      </c>
      <c r="H68" s="20"/>
    </row>
    <row r="69" spans="1:8" s="4" customFormat="1" ht="47.25" x14ac:dyDescent="0.2">
      <c r="A69" s="16" t="s">
        <v>92</v>
      </c>
      <c r="B69" s="13" t="s">
        <v>93</v>
      </c>
      <c r="C69" s="12">
        <f>SUM(C70:C73)</f>
        <v>20503390.799999997</v>
      </c>
      <c r="D69" s="12">
        <f t="shared" ref="D69:E69" si="12">SUM(D70:D73)</f>
        <v>20609167.800000001</v>
      </c>
      <c r="E69" s="12">
        <f t="shared" si="12"/>
        <v>17937585.300000001</v>
      </c>
      <c r="H69" s="20"/>
    </row>
    <row r="70" spans="1:8" s="4" customFormat="1" ht="31.5" x14ac:dyDescent="0.2">
      <c r="A70" s="16" t="s">
        <v>101</v>
      </c>
      <c r="B70" s="13" t="s">
        <v>128</v>
      </c>
      <c r="C70" s="12">
        <v>192102.7</v>
      </c>
      <c r="D70" s="12">
        <v>0</v>
      </c>
      <c r="E70" s="12">
        <v>0</v>
      </c>
      <c r="H70" s="20"/>
    </row>
    <row r="71" spans="1:8" s="4" customFormat="1" ht="31.5" x14ac:dyDescent="0.2">
      <c r="A71" s="16" t="s">
        <v>94</v>
      </c>
      <c r="B71" s="13" t="s">
        <v>95</v>
      </c>
      <c r="C71" s="12">
        <v>13165629.699999999</v>
      </c>
      <c r="D71" s="12">
        <v>13954822.199999999</v>
      </c>
      <c r="E71" s="12">
        <v>10870645.1</v>
      </c>
      <c r="H71" s="20"/>
    </row>
    <row r="72" spans="1:8" s="4" customFormat="1" ht="31.5" x14ac:dyDescent="0.2">
      <c r="A72" s="16" t="s">
        <v>96</v>
      </c>
      <c r="B72" s="13" t="s">
        <v>97</v>
      </c>
      <c r="C72" s="12">
        <v>4235786</v>
      </c>
      <c r="D72" s="12">
        <v>4338082.3</v>
      </c>
      <c r="E72" s="12">
        <v>4725338</v>
      </c>
      <c r="H72" s="20"/>
    </row>
    <row r="73" spans="1:8" s="4" customFormat="1" x14ac:dyDescent="0.2">
      <c r="A73" s="16" t="s">
        <v>98</v>
      </c>
      <c r="B73" s="13" t="s">
        <v>99</v>
      </c>
      <c r="C73" s="12">
        <v>2909872.4</v>
      </c>
      <c r="D73" s="12">
        <v>2316263.2999999998</v>
      </c>
      <c r="E73" s="12">
        <v>2341602.2000000002</v>
      </c>
      <c r="H73" s="20"/>
    </row>
    <row r="74" spans="1:8" s="4" customFormat="1" ht="47.25" x14ac:dyDescent="0.2">
      <c r="A74" s="16" t="s">
        <v>130</v>
      </c>
      <c r="B74" s="13" t="s">
        <v>129</v>
      </c>
      <c r="C74" s="12">
        <f>C75</f>
        <v>538157.19999999995</v>
      </c>
      <c r="D74" s="12">
        <f t="shared" ref="D74:E74" si="13">D75</f>
        <v>552870.69999999995</v>
      </c>
      <c r="E74" s="12">
        <f t="shared" si="13"/>
        <v>0</v>
      </c>
      <c r="H74" s="20"/>
    </row>
    <row r="75" spans="1:8" s="4" customFormat="1" ht="47.25" x14ac:dyDescent="0.2">
      <c r="A75" s="16" t="s">
        <v>132</v>
      </c>
      <c r="B75" s="13" t="s">
        <v>131</v>
      </c>
      <c r="C75" s="12">
        <v>538157.19999999995</v>
      </c>
      <c r="D75" s="12">
        <v>552870.69999999995</v>
      </c>
      <c r="E75" s="12">
        <v>0</v>
      </c>
      <c r="H75" s="20"/>
    </row>
    <row r="76" spans="1:8" s="4" customFormat="1" ht="31.5" x14ac:dyDescent="0.2">
      <c r="A76" s="16" t="s">
        <v>134</v>
      </c>
      <c r="B76" s="13" t="s">
        <v>133</v>
      </c>
      <c r="C76" s="12">
        <f>C77</f>
        <v>59163</v>
      </c>
      <c r="D76" s="12">
        <f t="shared" ref="D76:E76" si="14">D77</f>
        <v>0</v>
      </c>
      <c r="E76" s="12">
        <f t="shared" si="14"/>
        <v>0</v>
      </c>
      <c r="H76" s="20"/>
    </row>
    <row r="77" spans="1:8" s="4" customFormat="1" ht="47.25" x14ac:dyDescent="0.2">
      <c r="A77" s="16" t="s">
        <v>136</v>
      </c>
      <c r="B77" s="13" t="s">
        <v>135</v>
      </c>
      <c r="C77" s="12">
        <v>59163</v>
      </c>
      <c r="D77" s="12">
        <v>0</v>
      </c>
      <c r="E77" s="12">
        <v>0</v>
      </c>
      <c r="H77" s="20"/>
    </row>
    <row r="78" spans="1:8" s="4" customFormat="1" x14ac:dyDescent="0.2">
      <c r="A78" s="16" t="s">
        <v>138</v>
      </c>
      <c r="B78" s="13" t="s">
        <v>137</v>
      </c>
      <c r="C78" s="12">
        <f>C79</f>
        <v>245000</v>
      </c>
      <c r="D78" s="12">
        <f t="shared" ref="D78:E78" si="15">D79</f>
        <v>0</v>
      </c>
      <c r="E78" s="12">
        <f t="shared" si="15"/>
        <v>0</v>
      </c>
      <c r="H78" s="20"/>
    </row>
    <row r="79" spans="1:8" s="4" customFormat="1" ht="31.5" x14ac:dyDescent="0.2">
      <c r="A79" s="16" t="s">
        <v>140</v>
      </c>
      <c r="B79" s="13" t="s">
        <v>139</v>
      </c>
      <c r="C79" s="12">
        <v>245000</v>
      </c>
      <c r="D79" s="12">
        <v>0</v>
      </c>
      <c r="E79" s="12">
        <v>0</v>
      </c>
      <c r="H79" s="20"/>
    </row>
    <row r="80" spans="1:8" s="4" customFormat="1" ht="78.75" x14ac:dyDescent="0.2">
      <c r="A80" s="16" t="s">
        <v>142</v>
      </c>
      <c r="B80" s="13" t="s">
        <v>141</v>
      </c>
      <c r="C80" s="12">
        <f>C81</f>
        <v>1039373.6</v>
      </c>
      <c r="D80" s="12">
        <f t="shared" ref="D80:E80" si="16">D81</f>
        <v>0</v>
      </c>
      <c r="E80" s="12">
        <f t="shared" si="16"/>
        <v>0</v>
      </c>
      <c r="H80" s="20"/>
    </row>
    <row r="81" spans="1:8" s="4" customFormat="1" ht="110.25" x14ac:dyDescent="0.2">
      <c r="A81" s="16" t="s">
        <v>143</v>
      </c>
      <c r="B81" s="13" t="s">
        <v>144</v>
      </c>
      <c r="C81" s="12">
        <v>1039373.6</v>
      </c>
      <c r="D81" s="12">
        <v>0</v>
      </c>
      <c r="E81" s="12">
        <v>0</v>
      </c>
      <c r="H81" s="20"/>
    </row>
    <row r="82" spans="1:8" s="4" customFormat="1" ht="63" x14ac:dyDescent="0.2">
      <c r="A82" s="16" t="s">
        <v>146</v>
      </c>
      <c r="B82" s="13" t="s">
        <v>145</v>
      </c>
      <c r="C82" s="12">
        <f>C83</f>
        <v>-152932.70000000001</v>
      </c>
      <c r="D82" s="12">
        <f t="shared" ref="D82:E82" si="17">D83</f>
        <v>0</v>
      </c>
      <c r="E82" s="12">
        <f t="shared" si="17"/>
        <v>0</v>
      </c>
      <c r="H82" s="20"/>
    </row>
    <row r="83" spans="1:8" s="4" customFormat="1" ht="63" x14ac:dyDescent="0.2">
      <c r="A83" s="16" t="s">
        <v>148</v>
      </c>
      <c r="B83" s="13" t="s">
        <v>147</v>
      </c>
      <c r="C83" s="12">
        <v>-152932.70000000001</v>
      </c>
      <c r="D83" s="12">
        <v>0</v>
      </c>
      <c r="E83" s="12">
        <v>0</v>
      </c>
      <c r="H83" s="20"/>
    </row>
  </sheetData>
  <mergeCells count="4">
    <mergeCell ref="A11:A12"/>
    <mergeCell ref="B11:B12"/>
    <mergeCell ref="A9:E9"/>
    <mergeCell ref="C11:E11"/>
  </mergeCells>
  <pageMargins left="0.78740157480314965" right="0.39370078740157483" top="0.78740157480314965" bottom="0.78740157480314965" header="0.31496062992125984" footer="0.31496062992125984"/>
  <pageSetup paperSize="9" scale="95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2026-09-16T11:42:54Z</cp:lastPrinted>
  <dcterms:created xsi:type="dcterms:W3CDTF">2021-08-20T06:29:45Z</dcterms:created>
  <dcterms:modified xsi:type="dcterms:W3CDTF">2026-09-16T11:45:59Z</dcterms:modified>
</cp:coreProperties>
</file>