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325"/>
  </bookViews>
  <sheets>
    <sheet name="на 01.07.2026" sheetId="1" r:id="rId1"/>
  </sheets>
  <definedNames>
    <definedName name="_xlnm._FilterDatabase" localSheetId="0" hidden="1">'на 01.07.2026'!$A$2:$H$49</definedName>
  </definedNames>
  <calcPr calcId="145621"/>
</workbook>
</file>

<file path=xl/calcChain.xml><?xml version="1.0" encoding="utf-8"?>
<calcChain xmlns="http://schemas.openxmlformats.org/spreadsheetml/2006/main">
  <c r="I58" i="1" l="1"/>
  <c r="I55" i="1"/>
  <c r="G54" i="1"/>
  <c r="I53" i="1"/>
  <c r="I51" i="1"/>
  <c r="I50" i="1"/>
  <c r="I49" i="1"/>
  <c r="I48" i="1"/>
  <c r="I47" i="1"/>
  <c r="I46" i="1"/>
  <c r="I45" i="1"/>
  <c r="I44" i="1"/>
  <c r="I43" i="1"/>
  <c r="G42" i="1"/>
  <c r="I42" i="1" s="1"/>
  <c r="F42" i="1"/>
  <c r="F39" i="1" s="1"/>
  <c r="J38" i="1"/>
  <c r="I38" i="1"/>
  <c r="H38" i="1"/>
  <c r="E38" i="1"/>
  <c r="J37" i="1"/>
  <c r="I37" i="1"/>
  <c r="H37" i="1"/>
  <c r="E37" i="1"/>
  <c r="G36" i="1"/>
  <c r="J36" i="1" s="1"/>
  <c r="F36" i="1"/>
  <c r="E36" i="1"/>
  <c r="J35" i="1"/>
  <c r="I35" i="1"/>
  <c r="H35" i="1"/>
  <c r="E35" i="1"/>
  <c r="J34" i="1"/>
  <c r="I34" i="1"/>
  <c r="H34" i="1"/>
  <c r="E34" i="1"/>
  <c r="J33" i="1"/>
  <c r="I33" i="1"/>
  <c r="H33" i="1"/>
  <c r="E33" i="1"/>
  <c r="J32" i="1"/>
  <c r="I32" i="1"/>
  <c r="H32" i="1"/>
  <c r="E32" i="1"/>
  <c r="J31" i="1"/>
  <c r="I31" i="1"/>
  <c r="H31" i="1"/>
  <c r="E31" i="1"/>
  <c r="J30" i="1"/>
  <c r="I30" i="1"/>
  <c r="H30" i="1"/>
  <c r="E30" i="1"/>
  <c r="J29" i="1"/>
  <c r="I29" i="1"/>
  <c r="H29" i="1"/>
  <c r="E29" i="1"/>
  <c r="J28" i="1"/>
  <c r="I28" i="1"/>
  <c r="H28" i="1"/>
  <c r="E28" i="1"/>
  <c r="J27" i="1"/>
  <c r="I27" i="1"/>
  <c r="H27" i="1"/>
  <c r="E27" i="1"/>
  <c r="J26" i="1"/>
  <c r="I26" i="1"/>
  <c r="H26" i="1"/>
  <c r="E26" i="1"/>
  <c r="J25" i="1"/>
  <c r="I25" i="1"/>
  <c r="H25" i="1"/>
  <c r="E25" i="1"/>
  <c r="J24" i="1"/>
  <c r="I24" i="1"/>
  <c r="H24" i="1"/>
  <c r="E24" i="1"/>
  <c r="J23" i="1"/>
  <c r="I23" i="1"/>
  <c r="H23" i="1"/>
  <c r="G23" i="1"/>
  <c r="F23" i="1"/>
  <c r="E23" i="1"/>
  <c r="J21" i="1"/>
  <c r="I21" i="1"/>
  <c r="J20" i="1"/>
  <c r="I20" i="1"/>
  <c r="J19" i="1"/>
  <c r="I19" i="1"/>
  <c r="H19" i="1"/>
  <c r="E19" i="1"/>
  <c r="J18" i="1"/>
  <c r="I18" i="1"/>
  <c r="H18" i="1"/>
  <c r="E18" i="1"/>
  <c r="J17" i="1"/>
  <c r="I17" i="1"/>
  <c r="H17" i="1"/>
  <c r="E17" i="1"/>
  <c r="J16" i="1"/>
  <c r="I16" i="1"/>
  <c r="H16" i="1"/>
  <c r="E16" i="1"/>
  <c r="J15" i="1"/>
  <c r="I15" i="1"/>
  <c r="H15" i="1"/>
  <c r="E15" i="1"/>
  <c r="J14" i="1"/>
  <c r="I14" i="1"/>
  <c r="H14" i="1"/>
  <c r="E14" i="1"/>
  <c r="J13" i="1"/>
  <c r="I13" i="1"/>
  <c r="H13" i="1"/>
  <c r="E13" i="1"/>
  <c r="J12" i="1"/>
  <c r="I12" i="1"/>
  <c r="H12" i="1"/>
  <c r="E12" i="1"/>
  <c r="J11" i="1"/>
  <c r="I11" i="1"/>
  <c r="H11" i="1"/>
  <c r="E11" i="1"/>
  <c r="J10" i="1"/>
  <c r="I10" i="1"/>
  <c r="H10" i="1"/>
  <c r="E10" i="1"/>
  <c r="G9" i="1"/>
  <c r="G39" i="1" s="1"/>
  <c r="I39" i="1" s="1"/>
  <c r="F9" i="1"/>
  <c r="E9" i="1"/>
  <c r="H9" i="1" l="1"/>
  <c r="H36" i="1"/>
  <c r="I9" i="1"/>
  <c r="I36" i="1"/>
  <c r="J9" i="1"/>
</calcChain>
</file>

<file path=xl/sharedStrings.xml><?xml version="1.0" encoding="utf-8"?>
<sst xmlns="http://schemas.openxmlformats.org/spreadsheetml/2006/main" count="76" uniqueCount="72">
  <si>
    <t>Информация об исполнении областного бюджета Ленинградской области на 01.07.2026</t>
  </si>
  <si>
    <t>(по данным месячного отчета)</t>
  </si>
  <si>
    <t>тыс.руб.</t>
  </si>
  <si>
    <t>Раздел</t>
  </si>
  <si>
    <t>Наименование раздела</t>
  </si>
  <si>
    <t>на 01.07.2025</t>
  </si>
  <si>
    <t>на 01.07.2026</t>
  </si>
  <si>
    <t>Отклонение</t>
  </si>
  <si>
    <t>Темп роста</t>
  </si>
  <si>
    <t>Назначено на год</t>
  </si>
  <si>
    <t>Исполнено</t>
  </si>
  <si>
    <t>% исполнения плана года</t>
  </si>
  <si>
    <t>ДОХОДЫ (всего), в том числе:</t>
  </si>
  <si>
    <t>Налоговые и неналоговые доходы, в том числе:</t>
  </si>
  <si>
    <t>Налоговые доходы, в том числе:</t>
  </si>
  <si>
    <t xml:space="preserve"> - налог на прибыль организаций</t>
  </si>
  <si>
    <t xml:space="preserve"> - налог на доходы физических лиц</t>
  </si>
  <si>
    <t>- налоги на совокупный доход</t>
  </si>
  <si>
    <t xml:space="preserve"> - налоги на имущество</t>
  </si>
  <si>
    <t xml:space="preserve"> - акцизы</t>
  </si>
  <si>
    <t>Неналоговые доходы</t>
  </si>
  <si>
    <t>Безвозмездные поступления, в том числе:</t>
  </si>
  <si>
    <t xml:space="preserve"> - безвозмездные поступления от других бюджетов бюджетной системы Российской Федерации</t>
  </si>
  <si>
    <t xml:space="preserve"> - доходы от возврата межбюджетных трансфертов, имеющих целевое назначение, прошлых лет</t>
  </si>
  <si>
    <r>
      <t xml:space="preserve"> - </t>
    </r>
    <r>
      <rPr>
        <sz val="10"/>
        <color indexed="8"/>
        <rFont val="Arial Cyr"/>
        <charset val="204"/>
      </rPr>
      <t xml:space="preserve">возврат межбюджетных трансфертов, имеющих целевое назначение, прошлых лет </t>
    </r>
  </si>
  <si>
    <t>РАСХОДЫ (всего), в том числе:</t>
  </si>
  <si>
    <t>0100</t>
  </si>
  <si>
    <t>Общегосударственные вопросы</t>
  </si>
  <si>
    <t>0200</t>
  </si>
  <si>
    <t xml:space="preserve">Национальная оборона </t>
  </si>
  <si>
    <t>0300</t>
  </si>
  <si>
    <t>Национальная безопасность и правоохранительная деятельность</t>
  </si>
  <si>
    <t>0400</t>
  </si>
  <si>
    <t>Национальная экономика</t>
  </si>
  <si>
    <t>0500</t>
  </si>
  <si>
    <t>Жилищно-коммунальное хозяйство</t>
  </si>
  <si>
    <t>0600</t>
  </si>
  <si>
    <t>Охрана окружающей среды</t>
  </si>
  <si>
    <t>0700</t>
  </si>
  <si>
    <t>Образование</t>
  </si>
  <si>
    <t>0800</t>
  </si>
  <si>
    <t>Культура, кинематография</t>
  </si>
  <si>
    <t>0900</t>
  </si>
  <si>
    <t>Здравоохранение</t>
  </si>
  <si>
    <t>1000</t>
  </si>
  <si>
    <t>Социальная политика</t>
  </si>
  <si>
    <t>1100</t>
  </si>
  <si>
    <t>Физическая культура и спорт</t>
  </si>
  <si>
    <t>1200</t>
  </si>
  <si>
    <t>Средства массовой информации</t>
  </si>
  <si>
    <t>ВСЕГО ПО СОЦИАЛЬНО-КУЛЬТУРНОЙ СФЕРЕ</t>
  </si>
  <si>
    <t>1300</t>
  </si>
  <si>
    <t>Обслуживание внутреннего государственного и муниципального долга</t>
  </si>
  <si>
    <t>1400</t>
  </si>
  <si>
    <t>Межбюджетные трансферты общего характера</t>
  </si>
  <si>
    <t xml:space="preserve">Дефицит (-), </t>
  </si>
  <si>
    <t>профицит (+)</t>
  </si>
  <si>
    <t>ИСТОЧНИКИ ФИНАНСИРОВАНИЯ ДЕФИЦИТА (всего)</t>
  </si>
  <si>
    <t>Государственные ценные бумаги</t>
  </si>
  <si>
    <t>Бюджетные кредиты из других бюджетов бюджетной системы Российской Федерации</t>
  </si>
  <si>
    <t>Изменение остатков средств на счетах по учету средств бюджета</t>
  </si>
  <si>
    <t>Изменение иных финансовых активов за счет средств, размещенных в депозиты</t>
  </si>
  <si>
    <t>Акции и иные формы участия в капитале, находящегося в государственной муниципальной собственности</t>
  </si>
  <si>
    <t>Исполнение государственных и муниципальных гарантий в валюте Российской Федерации</t>
  </si>
  <si>
    <t>Бюджетные кредиты, предоставленные внутри страны в валюте Российской Федерации</t>
  </si>
  <si>
    <t>Увеличение финансовых активов в собственности субъектов Российской Федерации за счет средств организаций</t>
  </si>
  <si>
    <t>Изменения финансовых активов в государственной собственности за счет приобретения ценных бумаг по договорам репо</t>
  </si>
  <si>
    <t>Объем государственного долга Ленинградской области</t>
  </si>
  <si>
    <t>% от налоговых и неналоговых доходов</t>
  </si>
  <si>
    <t>в т.ч. рыночные заимствования</t>
  </si>
  <si>
    <t>ОСТАТКИ СРЕДСТВ БЮДЖЕТОВ НА ОТЧЕТНУЮ ДАТУ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</si>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</sst>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0"/>
    <numFmt numFmtId="165" formatCode="#,##0.0"/>
  </numFmts>
  <fonts count="25" x14ac:knownFonts="1">
    <font>
      <sz val="8"/>
      <name val="Helv"/>
      <charset val="204"/>
    </font>
    <font>
      <sz val="8"/>
      <name val="Helv"/>
      <charset val="204"/>
    </font>
    <font>
      <sz val="10"/>
      <name val="Arial Cyr"/>
      <family val="2"/>
      <charset val="204"/>
    </font>
    <font>
      <sz val="10"/>
      <color theme="1"/>
      <name val="Arial Cyr"/>
      <family val="2"/>
      <charset val="204"/>
    </font>
    <font>
      <b/>
      <sz val="12"/>
      <color indexed="8"/>
      <name val="Arial Cyr"/>
      <family val="2"/>
      <charset val="204"/>
    </font>
    <font>
      <b/>
      <sz val="10"/>
      <color indexed="8"/>
      <name val="Arial Cyr"/>
      <charset val="204"/>
    </font>
    <font>
      <sz val="10"/>
      <color indexed="8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color theme="1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theme="1"/>
      <name val="Arial Cyr"/>
      <charset val="204"/>
    </font>
    <font>
      <i/>
      <sz val="10"/>
      <color indexed="8"/>
      <name val="Arial CYR"/>
      <family val="2"/>
      <charset val="204"/>
    </font>
    <font>
      <sz val="10"/>
      <color indexed="8"/>
      <name val="Arial Cyr"/>
      <charset val="204"/>
    </font>
    <font>
      <b/>
      <sz val="10"/>
      <name val="Arial Cyr"/>
      <charset val="204"/>
    </font>
    <font>
      <b/>
      <sz val="10"/>
      <color indexed="10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theme="1"/>
      <name val="Arial Cyr"/>
      <charset val="204"/>
    </font>
    <font>
      <sz val="8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color rgb="FF000000"/>
      <name val="Arial Cyr"/>
    </font>
    <font>
      <sz val="7"/>
      <color rgb="FF00000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3">
    <xf numFmtId="0" fontId="0" fillId="0" borderId="0"/>
    <xf numFmtId="0" fontId="8" fillId="0" borderId="0"/>
    <xf numFmtId="0" fontId="1" fillId="0" borderId="0"/>
    <xf numFmtId="4" fontId="20" fillId="0" borderId="8">
      <alignment horizontal="right"/>
    </xf>
    <xf numFmtId="0" fontId="21" fillId="0" borderId="0"/>
    <xf numFmtId="4" fontId="20" fillId="0" borderId="9">
      <alignment horizontal="right"/>
    </xf>
    <xf numFmtId="4" fontId="20" fillId="0" borderId="9">
      <alignment horizontal="right"/>
    </xf>
    <xf numFmtId="0" fontId="22" fillId="0" borderId="10"/>
    <xf numFmtId="4" fontId="20" fillId="0" borderId="8">
      <alignment horizontal="right"/>
    </xf>
    <xf numFmtId="4" fontId="23" fillId="0" borderId="9">
      <alignment horizontal="right" vertical="center" shrinkToFit="1"/>
    </xf>
    <xf numFmtId="4" fontId="20" fillId="0" borderId="8">
      <alignment horizontal="right"/>
    </xf>
    <xf numFmtId="4" fontId="24" fillId="0" borderId="9">
      <alignment horizontal="right" vertical="center"/>
    </xf>
    <xf numFmtId="0" fontId="1" fillId="0" borderId="0"/>
  </cellStyleXfs>
  <cellXfs count="80">
    <xf numFmtId="0" fontId="0" fillId="0" borderId="0" xfId="0"/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/>
    </xf>
    <xf numFmtId="164" fontId="2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center" vertical="top" shrinkToFit="1"/>
    </xf>
    <xf numFmtId="165" fontId="2" fillId="2" borderId="0" xfId="0" applyNumberFormat="1" applyFont="1" applyFill="1" applyAlignment="1">
      <alignment horizontal="center" vertical="top"/>
    </xf>
    <xf numFmtId="165" fontId="3" fillId="2" borderId="0" xfId="0" applyNumberFormat="1" applyFont="1" applyFill="1" applyAlignment="1">
      <alignment horizontal="center" vertical="top"/>
    </xf>
    <xf numFmtId="0" fontId="3" fillId="2" borderId="0" xfId="0" applyFont="1" applyFill="1" applyAlignment="1">
      <alignment horizontal="right" vertical="top" shrinkToFit="1"/>
    </xf>
    <xf numFmtId="0" fontId="2" fillId="2" borderId="0" xfId="0" applyFont="1" applyFill="1" applyAlignment="1">
      <alignment horizontal="right" vertical="top" shrinkToFit="1"/>
    </xf>
    <xf numFmtId="0" fontId="2" fillId="2" borderId="0" xfId="0" applyFont="1" applyFill="1" applyAlignment="1">
      <alignment horizontal="right" vertical="top"/>
    </xf>
    <xf numFmtId="0" fontId="6" fillId="2" borderId="6" xfId="0" applyNumberFormat="1" applyFont="1" applyFill="1" applyBorder="1" applyAlignment="1">
      <alignment horizontal="center" vertical="top" wrapText="1" shrinkToFit="1"/>
    </xf>
    <xf numFmtId="0" fontId="3" fillId="2" borderId="6" xfId="0" applyNumberFormat="1" applyFont="1" applyFill="1" applyBorder="1" applyAlignment="1">
      <alignment horizontal="center" vertical="top" wrapText="1" shrinkToFit="1"/>
    </xf>
    <xf numFmtId="0" fontId="2" fillId="2" borderId="6" xfId="0" applyNumberFormat="1" applyFont="1" applyFill="1" applyBorder="1" applyAlignment="1">
      <alignment horizontal="center" vertical="top" wrapText="1" shrinkToFit="1"/>
    </xf>
    <xf numFmtId="0" fontId="6" fillId="2" borderId="7" xfId="0" applyFont="1" applyFill="1" applyBorder="1" applyAlignment="1">
      <alignment horizontal="center" vertical="top" wrapText="1" shrinkToFit="1"/>
    </xf>
    <xf numFmtId="0" fontId="7" fillId="2" borderId="7" xfId="0" applyFont="1" applyFill="1" applyBorder="1" applyAlignment="1">
      <alignment horizontal="left" vertical="top" wrapText="1" shrinkToFit="1"/>
    </xf>
    <xf numFmtId="165" fontId="9" fillId="2" borderId="7" xfId="1" applyNumberFormat="1" applyFont="1" applyFill="1" applyBorder="1" applyAlignment="1">
      <alignment horizontal="center" vertical="top"/>
    </xf>
    <xf numFmtId="165" fontId="9" fillId="2" borderId="7" xfId="0" applyNumberFormat="1" applyFont="1" applyFill="1" applyBorder="1" applyAlignment="1">
      <alignment horizontal="center" vertical="top" shrinkToFit="1"/>
    </xf>
    <xf numFmtId="165" fontId="10" fillId="2" borderId="7" xfId="0" applyNumberFormat="1" applyFont="1" applyFill="1" applyBorder="1" applyAlignment="1">
      <alignment horizontal="center" vertical="top" shrinkToFit="1"/>
    </xf>
    <xf numFmtId="165" fontId="11" fillId="2" borderId="7" xfId="0" applyNumberFormat="1" applyFont="1" applyFill="1" applyBorder="1" applyAlignment="1">
      <alignment horizontal="center" vertical="top" wrapText="1" shrinkToFit="1"/>
    </xf>
    <xf numFmtId="0" fontId="6" fillId="2" borderId="7" xfId="0" applyFont="1" applyFill="1" applyBorder="1" applyAlignment="1">
      <alignment horizontal="left" vertical="top" wrapText="1" shrinkToFit="1"/>
    </xf>
    <xf numFmtId="165" fontId="3" fillId="2" borderId="7" xfId="1" applyNumberFormat="1" applyFont="1" applyFill="1" applyBorder="1" applyAlignment="1">
      <alignment horizontal="center" vertical="top"/>
    </xf>
    <xf numFmtId="165" fontId="3" fillId="2" borderId="7" xfId="0" applyNumberFormat="1" applyFont="1" applyFill="1" applyBorder="1" applyAlignment="1">
      <alignment horizontal="center" vertical="top" shrinkToFit="1"/>
    </xf>
    <xf numFmtId="165" fontId="2" fillId="2" borderId="7" xfId="0" applyNumberFormat="1" applyFont="1" applyFill="1" applyBorder="1" applyAlignment="1">
      <alignment horizontal="center" vertical="top" shrinkToFit="1"/>
    </xf>
    <xf numFmtId="165" fontId="3" fillId="2" borderId="7" xfId="0" applyNumberFormat="1" applyFont="1" applyFill="1" applyBorder="1" applyAlignment="1">
      <alignment horizontal="center" vertical="top" wrapText="1" shrinkToFit="1"/>
    </xf>
    <xf numFmtId="49" fontId="6" fillId="2" borderId="7" xfId="0" applyNumberFormat="1" applyFont="1" applyFill="1" applyBorder="1" applyAlignment="1">
      <alignment horizontal="left" vertical="top" wrapText="1" shrinkToFit="1"/>
    </xf>
    <xf numFmtId="0" fontId="12" fillId="2" borderId="7" xfId="0" applyFont="1" applyFill="1" applyBorder="1" applyAlignment="1">
      <alignment horizontal="left" vertical="top" wrapText="1" shrinkToFit="1"/>
    </xf>
    <xf numFmtId="165" fontId="9" fillId="2" borderId="7" xfId="0" applyNumberFormat="1" applyFont="1" applyFill="1" applyBorder="1" applyAlignment="1">
      <alignment horizontal="center" vertical="top"/>
    </xf>
    <xf numFmtId="49" fontId="7" fillId="2" borderId="7" xfId="0" applyNumberFormat="1" applyFont="1" applyFill="1" applyBorder="1" applyAlignment="1">
      <alignment horizontal="center" vertical="top" wrapText="1" shrinkToFit="1"/>
    </xf>
    <xf numFmtId="165" fontId="11" fillId="2" borderId="7" xfId="0" applyNumberFormat="1" applyFont="1" applyFill="1" applyBorder="1" applyAlignment="1">
      <alignment horizontal="center" vertical="top" wrapText="1"/>
    </xf>
    <xf numFmtId="165" fontId="9" fillId="2" borderId="7" xfId="0" applyNumberFormat="1" applyFont="1" applyFill="1" applyBorder="1" applyAlignment="1">
      <alignment horizontal="center" vertical="top" wrapText="1"/>
    </xf>
    <xf numFmtId="4" fontId="9" fillId="2" borderId="7" xfId="0" applyNumberFormat="1" applyFont="1" applyFill="1" applyBorder="1" applyAlignment="1">
      <alignment horizontal="center" vertical="top" shrinkToFit="1"/>
    </xf>
    <xf numFmtId="49" fontId="5" fillId="2" borderId="7" xfId="0" applyNumberFormat="1" applyFont="1" applyFill="1" applyBorder="1" applyAlignment="1">
      <alignment horizontal="center" vertical="top" wrapText="1" shrinkToFit="1"/>
    </xf>
    <xf numFmtId="0" fontId="5" fillId="2" borderId="7" xfId="0" applyFont="1" applyFill="1" applyBorder="1" applyAlignment="1">
      <alignment horizontal="left" vertical="top" wrapText="1" shrinkToFit="1"/>
    </xf>
    <xf numFmtId="0" fontId="14" fillId="2" borderId="0" xfId="0" applyFont="1" applyFill="1" applyAlignment="1">
      <alignment vertical="top"/>
    </xf>
    <xf numFmtId="49" fontId="10" fillId="2" borderId="7" xfId="0" applyNumberFormat="1" applyFont="1" applyFill="1" applyBorder="1" applyAlignment="1">
      <alignment horizontal="center" vertical="top" wrapText="1" shrinkToFit="1"/>
    </xf>
    <xf numFmtId="0" fontId="10" fillId="2" borderId="7" xfId="0" applyFont="1" applyFill="1" applyBorder="1" applyAlignment="1">
      <alignment horizontal="left" vertical="top" wrapText="1" shrinkToFit="1"/>
    </xf>
    <xf numFmtId="49" fontId="15" fillId="2" borderId="7" xfId="0" applyNumberFormat="1" applyFont="1" applyFill="1" applyBorder="1" applyAlignment="1">
      <alignment horizontal="center" vertical="top" wrapText="1" shrinkToFit="1"/>
    </xf>
    <xf numFmtId="0" fontId="15" fillId="2" borderId="7" xfId="0" applyFont="1" applyFill="1" applyBorder="1" applyAlignment="1">
      <alignment horizontal="left" vertical="top" wrapText="1" shrinkToFit="1"/>
    </xf>
    <xf numFmtId="0" fontId="16" fillId="2" borderId="0" xfId="0" applyFont="1" applyFill="1" applyAlignment="1">
      <alignment vertical="top"/>
    </xf>
    <xf numFmtId="49" fontId="6" fillId="2" borderId="7" xfId="0" applyNumberFormat="1" applyFont="1" applyFill="1" applyBorder="1" applyAlignment="1">
      <alignment horizontal="center" vertical="top" wrapText="1" shrinkToFit="1"/>
    </xf>
    <xf numFmtId="49" fontId="6" fillId="2" borderId="7" xfId="0" applyNumberFormat="1" applyFont="1" applyFill="1" applyBorder="1" applyAlignment="1">
      <alignment horizontal="center" vertical="top" shrinkToFit="1"/>
    </xf>
    <xf numFmtId="0" fontId="6" fillId="2" borderId="7" xfId="0" applyNumberFormat="1" applyFont="1" applyFill="1" applyBorder="1" applyAlignment="1">
      <alignment horizontal="left" vertical="top" wrapText="1" shrinkToFit="1"/>
    </xf>
    <xf numFmtId="165" fontId="17" fillId="2" borderId="7" xfId="0" applyNumberFormat="1" applyFont="1" applyFill="1" applyBorder="1" applyAlignment="1">
      <alignment horizontal="center" vertical="top" shrinkToFit="1"/>
    </xf>
    <xf numFmtId="0" fontId="6" fillId="2" borderId="7" xfId="0" applyFont="1" applyFill="1" applyBorder="1" applyAlignment="1">
      <alignment horizontal="center" vertical="top" shrinkToFit="1"/>
    </xf>
    <xf numFmtId="0" fontId="6" fillId="2" borderId="7" xfId="0" applyFont="1" applyFill="1" applyBorder="1" applyAlignment="1">
      <alignment vertical="top" wrapText="1" shrinkToFit="1"/>
    </xf>
    <xf numFmtId="0" fontId="6" fillId="2" borderId="0" xfId="0" applyFont="1" applyFill="1" applyBorder="1" applyAlignment="1">
      <alignment horizontal="center" vertical="top" shrinkToFit="1"/>
    </xf>
    <xf numFmtId="0" fontId="6" fillId="2" borderId="0" xfId="0" applyFont="1" applyFill="1" applyBorder="1" applyAlignment="1">
      <alignment vertical="top" shrinkToFit="1"/>
    </xf>
    <xf numFmtId="165" fontId="3" fillId="2" borderId="0" xfId="0" applyNumberFormat="1" applyFont="1" applyFill="1" applyBorder="1" applyAlignment="1">
      <alignment horizontal="center" vertical="top" shrinkToFit="1"/>
    </xf>
    <xf numFmtId="165" fontId="6" fillId="2" borderId="0" xfId="0" applyNumberFormat="1" applyFont="1" applyFill="1" applyBorder="1" applyAlignment="1">
      <alignment horizontal="center" vertical="top" shrinkToFit="1"/>
    </xf>
    <xf numFmtId="0" fontId="5" fillId="2" borderId="7" xfId="0" applyFont="1" applyFill="1" applyBorder="1" applyAlignment="1">
      <alignment vertical="top" shrinkToFit="1"/>
    </xf>
    <xf numFmtId="165" fontId="6" fillId="2" borderId="7" xfId="0" applyNumberFormat="1" applyFont="1" applyFill="1" applyBorder="1" applyAlignment="1">
      <alignment horizontal="center" vertical="top" shrinkToFit="1"/>
    </xf>
    <xf numFmtId="165" fontId="18" fillId="2" borderId="7" xfId="0" applyNumberFormat="1" applyFont="1" applyFill="1" applyBorder="1" applyAlignment="1">
      <alignment horizontal="center" vertical="top" wrapText="1" shrinkToFit="1"/>
    </xf>
    <xf numFmtId="0" fontId="13" fillId="2" borderId="7" xfId="0" applyFont="1" applyFill="1" applyBorder="1" applyAlignment="1">
      <alignment vertical="top" shrinkToFit="1"/>
    </xf>
    <xf numFmtId="0" fontId="6" fillId="2" borderId="7" xfId="0" applyFont="1" applyFill="1" applyBorder="1" applyAlignment="1">
      <alignment vertical="top" shrinkToFit="1"/>
    </xf>
    <xf numFmtId="165" fontId="18" fillId="2" borderId="7" xfId="0" applyNumberFormat="1" applyFont="1" applyFill="1" applyBorder="1" applyAlignment="1">
      <alignment horizontal="center" vertical="top" shrinkToFit="1"/>
    </xf>
    <xf numFmtId="0" fontId="19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 wrapText="1" shrinkToFit="1"/>
    </xf>
    <xf numFmtId="0" fontId="3" fillId="2" borderId="6" xfId="0" applyNumberFormat="1" applyFont="1" applyFill="1" applyBorder="1" applyAlignment="1">
      <alignment horizontal="center" vertical="top" wrapText="1" shrinkToFit="1"/>
    </xf>
    <xf numFmtId="165" fontId="3" fillId="2" borderId="1" xfId="0" applyNumberFormat="1" applyFont="1" applyFill="1" applyBorder="1" applyAlignment="1">
      <alignment horizontal="center" vertical="top" wrapText="1" shrinkToFit="1"/>
    </xf>
    <xf numFmtId="165" fontId="3" fillId="2" borderId="6" xfId="0" applyNumberFormat="1" applyFont="1" applyFill="1" applyBorder="1" applyAlignment="1">
      <alignment horizontal="center" vertical="top" wrapText="1" shrinkToFit="1"/>
    </xf>
    <xf numFmtId="0" fontId="6" fillId="2" borderId="2" xfId="0" applyFont="1" applyFill="1" applyBorder="1" applyAlignment="1">
      <alignment horizontal="center" vertical="top" shrinkToFit="1"/>
    </xf>
    <xf numFmtId="0" fontId="6" fillId="2" borderId="3" xfId="0" applyFont="1" applyFill="1" applyBorder="1" applyAlignment="1">
      <alignment horizontal="center" vertical="top" shrinkToFit="1"/>
    </xf>
    <xf numFmtId="0" fontId="6" fillId="2" borderId="4" xfId="0" applyFont="1" applyFill="1" applyBorder="1" applyAlignment="1">
      <alignment horizontal="center" vertical="top" shrinkToFit="1"/>
    </xf>
    <xf numFmtId="0" fontId="2" fillId="2" borderId="0" xfId="0" applyFont="1" applyFill="1" applyAlignment="1">
      <alignment horizontal="right" vertical="top"/>
    </xf>
    <xf numFmtId="0" fontId="4" fillId="2" borderId="0" xfId="0" applyFont="1" applyFill="1" applyAlignment="1">
      <alignment horizontal="center" vertical="top" shrinkToFit="1"/>
    </xf>
    <xf numFmtId="0" fontId="5" fillId="2" borderId="0" xfId="0" applyFont="1" applyFill="1" applyBorder="1" applyAlignment="1">
      <alignment horizontal="center" vertical="top" shrinkToFit="1"/>
    </xf>
    <xf numFmtId="0" fontId="6" fillId="2" borderId="1" xfId="0" applyNumberFormat="1" applyFont="1" applyFill="1" applyBorder="1" applyAlignment="1">
      <alignment horizontal="center" vertical="top" wrapText="1" shrinkToFit="1"/>
    </xf>
    <xf numFmtId="0" fontId="6" fillId="2" borderId="5" xfId="0" applyNumberFormat="1" applyFont="1" applyFill="1" applyBorder="1" applyAlignment="1">
      <alignment horizontal="center" vertical="top" wrapText="1" shrinkToFit="1"/>
    </xf>
    <xf numFmtId="0" fontId="6" fillId="2" borderId="6" xfId="0" applyNumberFormat="1" applyFont="1" applyFill="1" applyBorder="1" applyAlignment="1">
      <alignment horizontal="center" vertical="top" wrapText="1" shrinkToFit="1"/>
    </xf>
    <xf numFmtId="0" fontId="3" fillId="2" borderId="2" xfId="0" applyNumberFormat="1" applyFont="1" applyFill="1" applyBorder="1" applyAlignment="1">
      <alignment horizontal="center" vertical="top" wrapText="1" shrinkToFit="1"/>
    </xf>
    <xf numFmtId="0" fontId="3" fillId="2" borderId="3" xfId="0" applyNumberFormat="1" applyFont="1" applyFill="1" applyBorder="1" applyAlignment="1">
      <alignment horizontal="center" vertical="top" wrapText="1" shrinkToFit="1"/>
    </xf>
    <xf numFmtId="0" fontId="3" fillId="2" borderId="4" xfId="0" applyNumberFormat="1" applyFont="1" applyFill="1" applyBorder="1" applyAlignment="1">
      <alignment horizontal="center" vertical="top" wrapText="1" shrinkToFit="1"/>
    </xf>
    <xf numFmtId="0" fontId="2" fillId="2" borderId="1" xfId="0" applyNumberFormat="1" applyFont="1" applyFill="1" applyBorder="1" applyAlignment="1">
      <alignment horizontal="center" vertical="top" wrapText="1" shrinkToFit="1"/>
    </xf>
    <xf numFmtId="0" fontId="2" fillId="2" borderId="5" xfId="0" applyNumberFormat="1" applyFont="1" applyFill="1" applyBorder="1" applyAlignment="1">
      <alignment horizontal="center" vertical="top" wrapText="1" shrinkToFit="1"/>
    </xf>
    <xf numFmtId="0" fontId="2" fillId="2" borderId="6" xfId="0" applyNumberFormat="1" applyFont="1" applyFill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top" wrapText="1" shrinkToFit="1"/>
    </xf>
    <xf numFmtId="0" fontId="2" fillId="2" borderId="5" xfId="0" applyFont="1" applyFill="1" applyBorder="1" applyAlignment="1">
      <alignment horizontal="center" vertical="top" wrapText="1" shrinkToFit="1"/>
    </xf>
    <xf numFmtId="0" fontId="2" fillId="2" borderId="6" xfId="0" applyFont="1" applyFill="1" applyBorder="1" applyAlignment="1">
      <alignment horizontal="center" vertical="top" wrapText="1" shrinkToFit="1"/>
    </xf>
  </cellXfs>
  <cellStyles count="13">
    <cellStyle name="_Книга1" xfId="2"/>
    <cellStyle name="xl105" xfId="3"/>
    <cellStyle name="xl32" xfId="4"/>
    <cellStyle name="xl45" xfId="5"/>
    <cellStyle name="xl46" xfId="6"/>
    <cellStyle name="xl68" xfId="7"/>
    <cellStyle name="xl91" xfId="8"/>
    <cellStyle name="xl92" xfId="9"/>
    <cellStyle name="xl95" xfId="10"/>
    <cellStyle name="xl99" xfId="11"/>
    <cellStyle name="Обычный" xfId="0" builtinId="0"/>
    <cellStyle name="Обычный 4" xfId="12"/>
    <cellStyle name="Обычный_на 01.03.09г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61"/>
  <sheetViews>
    <sheetView tabSelected="1" zoomScale="90" zoomScaleNormal="90" workbookViewId="0">
      <selection activeCell="G9" sqref="G9"/>
    </sheetView>
  </sheetViews>
  <sheetFormatPr defaultRowHeight="12.75" x14ac:dyDescent="0.15"/>
  <cols>
    <col min="1" max="1" width="13" style="1" customWidth="1"/>
    <col min="2" max="2" width="106.33203125" style="2" customWidth="1"/>
    <col min="3" max="3" width="25.1640625" style="1" customWidth="1"/>
    <col min="4" max="4" width="23.6640625" style="1" customWidth="1"/>
    <col min="5" max="5" width="19.1640625" style="1" customWidth="1"/>
    <col min="6" max="6" width="25.33203125" style="57" customWidth="1"/>
    <col min="7" max="7" width="24.33203125" style="57" customWidth="1"/>
    <col min="8" max="8" width="19.33203125" style="57" customWidth="1"/>
    <col min="9" max="9" width="20.5" style="1" customWidth="1"/>
    <col min="10" max="10" width="14.83203125" style="2" customWidth="1"/>
    <col min="11" max="11" width="10.5" style="2" bestFit="1" customWidth="1"/>
    <col min="12" max="16384" width="9.33203125" style="2"/>
  </cols>
  <sheetData>
    <row r="1" spans="1:10" ht="15" customHeight="1" x14ac:dyDescent="0.15">
      <c r="C1" s="3"/>
      <c r="D1" s="3"/>
      <c r="E1" s="3"/>
      <c r="F1" s="4"/>
      <c r="G1" s="4"/>
      <c r="H1" s="65" t="s">
        <v>71</v>
      </c>
      <c r="I1" s="65"/>
      <c r="J1" s="65"/>
    </row>
    <row r="2" spans="1:10" ht="15.75" x14ac:dyDescent="0.1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x14ac:dyDescent="0.1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x14ac:dyDescent="0.15">
      <c r="A4" s="5"/>
      <c r="C4" s="6"/>
      <c r="E4" s="2"/>
      <c r="F4" s="7"/>
      <c r="G4" s="7"/>
      <c r="H4" s="8"/>
      <c r="I4" s="9"/>
      <c r="J4" s="10" t="s">
        <v>2</v>
      </c>
    </row>
    <row r="5" spans="1:10" s="1" customFormat="1" ht="12.75" customHeight="1" x14ac:dyDescent="0.15">
      <c r="A5" s="68" t="s">
        <v>3</v>
      </c>
      <c r="B5" s="68" t="s">
        <v>4</v>
      </c>
      <c r="C5" s="71" t="s">
        <v>5</v>
      </c>
      <c r="D5" s="72"/>
      <c r="E5" s="73"/>
      <c r="F5" s="71" t="s">
        <v>6</v>
      </c>
      <c r="G5" s="72"/>
      <c r="H5" s="73"/>
      <c r="I5" s="74" t="s">
        <v>7</v>
      </c>
      <c r="J5" s="77" t="s">
        <v>8</v>
      </c>
    </row>
    <row r="6" spans="1:10" s="1" customFormat="1" ht="12.75" customHeight="1" x14ac:dyDescent="0.15">
      <c r="A6" s="69"/>
      <c r="B6" s="69"/>
      <c r="C6" s="58" t="s">
        <v>9</v>
      </c>
      <c r="D6" s="58" t="s">
        <v>10</v>
      </c>
      <c r="E6" s="60" t="s">
        <v>11</v>
      </c>
      <c r="F6" s="58" t="s">
        <v>9</v>
      </c>
      <c r="G6" s="58" t="s">
        <v>10</v>
      </c>
      <c r="H6" s="60" t="s">
        <v>11</v>
      </c>
      <c r="I6" s="75"/>
      <c r="J6" s="78"/>
    </row>
    <row r="7" spans="1:10" s="1" customFormat="1" ht="30.75" customHeight="1" x14ac:dyDescent="0.15">
      <c r="A7" s="70"/>
      <c r="B7" s="70"/>
      <c r="C7" s="59"/>
      <c r="D7" s="59"/>
      <c r="E7" s="61"/>
      <c r="F7" s="59"/>
      <c r="G7" s="59"/>
      <c r="H7" s="61"/>
      <c r="I7" s="76"/>
      <c r="J7" s="79"/>
    </row>
    <row r="8" spans="1:10" s="1" customFormat="1" ht="13.5" customHeight="1" x14ac:dyDescent="0.15">
      <c r="A8" s="11">
        <v>1</v>
      </c>
      <c r="B8" s="11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3">
        <v>9</v>
      </c>
      <c r="J8" s="13">
        <v>10</v>
      </c>
    </row>
    <row r="9" spans="1:10" x14ac:dyDescent="0.15">
      <c r="A9" s="14"/>
      <c r="B9" s="15" t="s">
        <v>12</v>
      </c>
      <c r="C9" s="16">
        <v>245138899</v>
      </c>
      <c r="D9" s="16">
        <v>127441365.40000001</v>
      </c>
      <c r="E9" s="17">
        <f t="shared" ref="E9:E19" si="0">D9/C9*100</f>
        <v>51.987410370151011</v>
      </c>
      <c r="F9" s="16">
        <f>F10+F18</f>
        <v>281806768.13</v>
      </c>
      <c r="G9" s="16">
        <f>G10+G18</f>
        <v>140208190.38</v>
      </c>
      <c r="H9" s="17">
        <f t="shared" ref="H9:H19" si="1">G9/F9*100</f>
        <v>49.753308378782691</v>
      </c>
      <c r="I9" s="18">
        <f t="shared" ref="I9:I21" si="2">G9-D9</f>
        <v>12766824.979999989</v>
      </c>
      <c r="J9" s="19">
        <f t="shared" ref="J9:J21" si="3">G9/D9*100</f>
        <v>110.017803042151</v>
      </c>
    </row>
    <row r="10" spans="1:10" x14ac:dyDescent="0.15">
      <c r="A10" s="14"/>
      <c r="B10" s="20" t="s">
        <v>13</v>
      </c>
      <c r="C10" s="21">
        <v>224193088.5</v>
      </c>
      <c r="D10" s="21">
        <v>115808282.5</v>
      </c>
      <c r="E10" s="22">
        <f t="shared" si="0"/>
        <v>51.655598874538896</v>
      </c>
      <c r="F10" s="21">
        <v>261875846.00999999</v>
      </c>
      <c r="G10" s="21">
        <v>128987462.69</v>
      </c>
      <c r="H10" s="22">
        <f t="shared" si="1"/>
        <v>49.255196557942377</v>
      </c>
      <c r="I10" s="23">
        <f t="shared" si="2"/>
        <v>13179180.189999998</v>
      </c>
      <c r="J10" s="24">
        <f t="shared" si="3"/>
        <v>111.38017066266394</v>
      </c>
    </row>
    <row r="11" spans="1:10" x14ac:dyDescent="0.15">
      <c r="A11" s="14"/>
      <c r="B11" s="20" t="s">
        <v>14</v>
      </c>
      <c r="C11" s="21">
        <v>221115950.90000001</v>
      </c>
      <c r="D11" s="21">
        <v>104669116.5</v>
      </c>
      <c r="E11" s="22">
        <f t="shared" si="0"/>
        <v>47.336755251699032</v>
      </c>
      <c r="F11" s="21">
        <v>256290421.01999998</v>
      </c>
      <c r="G11" s="21">
        <v>120080409.37</v>
      </c>
      <c r="H11" s="22">
        <f t="shared" si="1"/>
        <v>46.853256899768944</v>
      </c>
      <c r="I11" s="23">
        <f t="shared" si="2"/>
        <v>15411292.870000005</v>
      </c>
      <c r="J11" s="24">
        <f t="shared" si="3"/>
        <v>114.72382053592666</v>
      </c>
    </row>
    <row r="12" spans="1:10" x14ac:dyDescent="0.15">
      <c r="A12" s="14"/>
      <c r="B12" s="20" t="s">
        <v>15</v>
      </c>
      <c r="C12" s="21">
        <v>104553022</v>
      </c>
      <c r="D12" s="21">
        <v>49804439.700000003</v>
      </c>
      <c r="E12" s="22">
        <f t="shared" si="0"/>
        <v>47.635581207781833</v>
      </c>
      <c r="F12" s="21">
        <v>111405437</v>
      </c>
      <c r="G12" s="21">
        <v>51451632.810000002</v>
      </c>
      <c r="H12" s="22">
        <f t="shared" si="1"/>
        <v>46.184130860686814</v>
      </c>
      <c r="I12" s="23">
        <f t="shared" si="2"/>
        <v>1647193.1099999994</v>
      </c>
      <c r="J12" s="24">
        <f t="shared" si="3"/>
        <v>103.30732183701285</v>
      </c>
    </row>
    <row r="13" spans="1:10" x14ac:dyDescent="0.15">
      <c r="A13" s="14"/>
      <c r="B13" s="25" t="s">
        <v>16</v>
      </c>
      <c r="C13" s="21">
        <v>60238162.100000001</v>
      </c>
      <c r="D13" s="21">
        <v>29577065.600000001</v>
      </c>
      <c r="E13" s="22">
        <f t="shared" si="0"/>
        <v>49.100212504657406</v>
      </c>
      <c r="F13" s="21">
        <v>85419542.5</v>
      </c>
      <c r="G13" s="21">
        <v>38064902.009999998</v>
      </c>
      <c r="H13" s="22">
        <f t="shared" si="1"/>
        <v>44.562287382890162</v>
      </c>
      <c r="I13" s="23">
        <f t="shared" si="2"/>
        <v>8487836.4099999964</v>
      </c>
      <c r="J13" s="24">
        <f t="shared" si="3"/>
        <v>128.69735803000009</v>
      </c>
    </row>
    <row r="14" spans="1:10" x14ac:dyDescent="0.15">
      <c r="A14" s="14"/>
      <c r="B14" s="25" t="s">
        <v>17</v>
      </c>
      <c r="C14" s="21">
        <v>488896</v>
      </c>
      <c r="D14" s="21">
        <v>469485.4</v>
      </c>
      <c r="E14" s="22">
        <f t="shared" si="0"/>
        <v>96.029707749705466</v>
      </c>
      <c r="F14" s="21">
        <v>1212837</v>
      </c>
      <c r="G14" s="21">
        <v>1470249.84</v>
      </c>
      <c r="H14" s="22">
        <f t="shared" si="1"/>
        <v>121.22402598205694</v>
      </c>
      <c r="I14" s="23">
        <f t="shared" si="2"/>
        <v>1000764.4400000001</v>
      </c>
      <c r="J14" s="24">
        <f t="shared" si="3"/>
        <v>313.16199396189955</v>
      </c>
    </row>
    <row r="15" spans="1:10" x14ac:dyDescent="0.15">
      <c r="A15" s="14"/>
      <c r="B15" s="25" t="s">
        <v>18</v>
      </c>
      <c r="C15" s="21">
        <v>35585365</v>
      </c>
      <c r="D15" s="21">
        <v>16850696.199999999</v>
      </c>
      <c r="E15" s="22">
        <f t="shared" si="0"/>
        <v>47.352882849452293</v>
      </c>
      <c r="F15" s="21">
        <v>37063244.5</v>
      </c>
      <c r="G15" s="21">
        <v>19304507.050000001</v>
      </c>
      <c r="H15" s="22">
        <f t="shared" si="1"/>
        <v>52.085313389117893</v>
      </c>
      <c r="I15" s="23">
        <f t="shared" si="2"/>
        <v>2453810.8500000015</v>
      </c>
      <c r="J15" s="24">
        <f t="shared" si="3"/>
        <v>114.56207399905531</v>
      </c>
    </row>
    <row r="16" spans="1:10" x14ac:dyDescent="0.15">
      <c r="A16" s="14"/>
      <c r="B16" s="25" t="s">
        <v>19</v>
      </c>
      <c r="C16" s="21">
        <v>18792109</v>
      </c>
      <c r="D16" s="21">
        <v>7355344.5</v>
      </c>
      <c r="E16" s="22">
        <f t="shared" si="0"/>
        <v>39.140601515242381</v>
      </c>
      <c r="F16" s="21">
        <v>19729018.300000001</v>
      </c>
      <c r="G16" s="21">
        <v>9059846.2699999996</v>
      </c>
      <c r="H16" s="22">
        <f t="shared" si="1"/>
        <v>45.921424635710331</v>
      </c>
      <c r="I16" s="23">
        <f t="shared" si="2"/>
        <v>1704501.7699999996</v>
      </c>
      <c r="J16" s="24">
        <f t="shared" si="3"/>
        <v>123.1736497182423</v>
      </c>
    </row>
    <row r="17" spans="1:10" ht="14.25" customHeight="1" x14ac:dyDescent="0.15">
      <c r="A17" s="14"/>
      <c r="B17" s="25" t="s">
        <v>20</v>
      </c>
      <c r="C17" s="21">
        <v>3077137.6</v>
      </c>
      <c r="D17" s="21">
        <v>11139166</v>
      </c>
      <c r="E17" s="22">
        <f t="shared" si="0"/>
        <v>361.99765652338715</v>
      </c>
      <c r="F17" s="21">
        <v>5585425.0099999988</v>
      </c>
      <c r="G17" s="21">
        <v>8907053.3099999987</v>
      </c>
      <c r="H17" s="22">
        <f t="shared" si="1"/>
        <v>159.46957114370068</v>
      </c>
      <c r="I17" s="23">
        <f t="shared" si="2"/>
        <v>-2232112.6900000013</v>
      </c>
      <c r="J17" s="24">
        <f t="shared" si="3"/>
        <v>79.961581594169601</v>
      </c>
    </row>
    <row r="18" spans="1:10" x14ac:dyDescent="0.15">
      <c r="A18" s="14"/>
      <c r="B18" s="20" t="s">
        <v>21</v>
      </c>
      <c r="C18" s="21">
        <v>20945810.5</v>
      </c>
      <c r="D18" s="21">
        <v>11633082.9</v>
      </c>
      <c r="E18" s="22">
        <f t="shared" si="0"/>
        <v>55.538948468955162</v>
      </c>
      <c r="F18" s="21">
        <v>19930922.120000001</v>
      </c>
      <c r="G18" s="21">
        <v>11220727.689999999</v>
      </c>
      <c r="H18" s="22">
        <f t="shared" si="1"/>
        <v>56.298086071694506</v>
      </c>
      <c r="I18" s="23">
        <f t="shared" si="2"/>
        <v>-412355.21000000089</v>
      </c>
      <c r="J18" s="24">
        <f t="shared" si="3"/>
        <v>96.455323033931094</v>
      </c>
    </row>
    <row r="19" spans="1:10" x14ac:dyDescent="0.15">
      <c r="A19" s="14"/>
      <c r="B19" s="20" t="s">
        <v>22</v>
      </c>
      <c r="C19" s="21">
        <v>20945810.5</v>
      </c>
      <c r="D19" s="21">
        <v>10538700</v>
      </c>
      <c r="E19" s="22">
        <f t="shared" si="0"/>
        <v>50.314118902202424</v>
      </c>
      <c r="F19" s="21">
        <v>19373179.300000001</v>
      </c>
      <c r="G19" s="21">
        <v>9806801.6400000006</v>
      </c>
      <c r="H19" s="22">
        <f t="shared" si="1"/>
        <v>50.620507290716091</v>
      </c>
      <c r="I19" s="23">
        <f t="shared" si="2"/>
        <v>-731898.3599999994</v>
      </c>
      <c r="J19" s="24">
        <f t="shared" si="3"/>
        <v>93.05513621224631</v>
      </c>
    </row>
    <row r="20" spans="1:10" x14ac:dyDescent="0.15">
      <c r="A20" s="14"/>
      <c r="B20" s="20" t="s">
        <v>23</v>
      </c>
      <c r="C20" s="21">
        <v>0</v>
      </c>
      <c r="D20" s="21">
        <v>1263534.1000000001</v>
      </c>
      <c r="E20" s="22"/>
      <c r="F20" s="21">
        <v>0</v>
      </c>
      <c r="G20" s="21">
        <v>993729.88</v>
      </c>
      <c r="H20" s="22"/>
      <c r="I20" s="23">
        <f t="shared" si="2"/>
        <v>-269804.22000000009</v>
      </c>
      <c r="J20" s="24">
        <f t="shared" si="3"/>
        <v>78.646858838237918</v>
      </c>
    </row>
    <row r="21" spans="1:10" x14ac:dyDescent="0.15">
      <c r="A21" s="14"/>
      <c r="B21" s="26" t="s">
        <v>24</v>
      </c>
      <c r="C21" s="21">
        <v>0</v>
      </c>
      <c r="D21" s="21">
        <v>-171123.3</v>
      </c>
      <c r="E21" s="22"/>
      <c r="F21" s="21">
        <v>0</v>
      </c>
      <c r="G21" s="21">
        <v>-144219.1</v>
      </c>
      <c r="H21" s="22"/>
      <c r="I21" s="23">
        <f t="shared" si="2"/>
        <v>26904.199999999983</v>
      </c>
      <c r="J21" s="24">
        <f t="shared" si="3"/>
        <v>84.277886179146861</v>
      </c>
    </row>
    <row r="22" spans="1:10" ht="17.25" customHeight="1" x14ac:dyDescent="0.15">
      <c r="A22" s="14"/>
      <c r="B22" s="26"/>
      <c r="C22" s="21"/>
      <c r="D22" s="21"/>
      <c r="E22" s="22"/>
      <c r="F22" s="21"/>
      <c r="G22" s="21"/>
      <c r="H22" s="22"/>
      <c r="I22" s="23"/>
      <c r="J22" s="24"/>
    </row>
    <row r="23" spans="1:10" x14ac:dyDescent="0.15">
      <c r="A23" s="14"/>
      <c r="B23" s="15" t="s">
        <v>25</v>
      </c>
      <c r="C23" s="27">
        <v>298415957.19999999</v>
      </c>
      <c r="D23" s="27">
        <v>136537939.59999999</v>
      </c>
      <c r="E23" s="17">
        <f t="shared" ref="E23:E38" si="4">D23/C23*100</f>
        <v>45.754235423976183</v>
      </c>
      <c r="F23" s="27">
        <f>F24+F25+F26+F27+F28+F29+F30+F31+F32+F33+F34+F35+F37+F38</f>
        <v>310960247.16999996</v>
      </c>
      <c r="G23" s="27">
        <f>G24+G25+G26+G27+G28+G29+G30+G31+G32+G33+G34+G35+G37+G38</f>
        <v>150478221.35999998</v>
      </c>
      <c r="H23" s="17">
        <f t="shared" ref="H23:H38" si="5">G23/F23*100</f>
        <v>48.391465703246148</v>
      </c>
      <c r="I23" s="18">
        <f t="shared" ref="I23:I39" si="6">G23-D23</f>
        <v>13940281.75999999</v>
      </c>
      <c r="J23" s="19">
        <f t="shared" ref="J23:J38" si="7">G23/D23*100</f>
        <v>110.20982285278311</v>
      </c>
    </row>
    <row r="24" spans="1:10" x14ac:dyDescent="0.15">
      <c r="A24" s="28" t="s">
        <v>26</v>
      </c>
      <c r="B24" s="15" t="s">
        <v>27</v>
      </c>
      <c r="C24" s="29">
        <v>29193385.699999999</v>
      </c>
      <c r="D24" s="30">
        <v>6286725</v>
      </c>
      <c r="E24" s="17">
        <f t="shared" si="4"/>
        <v>21.534758128448253</v>
      </c>
      <c r="F24" s="29">
        <v>23656104.27</v>
      </c>
      <c r="G24" s="30">
        <v>7237549.3899999997</v>
      </c>
      <c r="H24" s="17">
        <f t="shared" si="5"/>
        <v>30.594849039359595</v>
      </c>
      <c r="I24" s="18">
        <f t="shared" si="6"/>
        <v>950824.38999999966</v>
      </c>
      <c r="J24" s="19">
        <f t="shared" si="7"/>
        <v>115.12431973722406</v>
      </c>
    </row>
    <row r="25" spans="1:10" ht="14.25" customHeight="1" x14ac:dyDescent="0.15">
      <c r="A25" s="28" t="s">
        <v>28</v>
      </c>
      <c r="B25" s="15" t="s">
        <v>29</v>
      </c>
      <c r="C25" s="16">
        <v>341542.8</v>
      </c>
      <c r="D25" s="16">
        <v>214242.7</v>
      </c>
      <c r="E25" s="17">
        <f t="shared" si="4"/>
        <v>62.727921654328547</v>
      </c>
      <c r="F25" s="16">
        <v>815565.73</v>
      </c>
      <c r="G25" s="16">
        <v>410840.73</v>
      </c>
      <c r="H25" s="17">
        <f t="shared" si="5"/>
        <v>50.37493789740283</v>
      </c>
      <c r="I25" s="18">
        <f t="shared" si="6"/>
        <v>196598.02999999997</v>
      </c>
      <c r="J25" s="19">
        <f t="shared" si="7"/>
        <v>191.76416746054824</v>
      </c>
    </row>
    <row r="26" spans="1:10" ht="13.5" customHeight="1" x14ac:dyDescent="0.15">
      <c r="A26" s="28" t="s">
        <v>30</v>
      </c>
      <c r="B26" s="15" t="s">
        <v>31</v>
      </c>
      <c r="C26" s="30">
        <v>6245919.0999999996</v>
      </c>
      <c r="D26" s="30">
        <v>2516663.6</v>
      </c>
      <c r="E26" s="17">
        <f t="shared" si="4"/>
        <v>40.292926624682032</v>
      </c>
      <c r="F26" s="30">
        <v>6572929.3200000003</v>
      </c>
      <c r="G26" s="30">
        <v>2926021.12</v>
      </c>
      <c r="H26" s="17">
        <f t="shared" si="5"/>
        <v>44.516241960745745</v>
      </c>
      <c r="I26" s="18">
        <f t="shared" si="6"/>
        <v>409357.52</v>
      </c>
      <c r="J26" s="19">
        <f t="shared" si="7"/>
        <v>116.26588154253115</v>
      </c>
    </row>
    <row r="27" spans="1:10" x14ac:dyDescent="0.15">
      <c r="A27" s="28" t="s">
        <v>32</v>
      </c>
      <c r="B27" s="15" t="s">
        <v>33</v>
      </c>
      <c r="C27" s="30">
        <v>62286438.899999999</v>
      </c>
      <c r="D27" s="30">
        <v>26045937.5</v>
      </c>
      <c r="E27" s="17">
        <f t="shared" si="4"/>
        <v>41.816385653089569</v>
      </c>
      <c r="F27" s="30">
        <v>65225325.460000001</v>
      </c>
      <c r="G27" s="30">
        <v>26083521.829999998</v>
      </c>
      <c r="H27" s="17">
        <f t="shared" si="5"/>
        <v>39.989868423111119</v>
      </c>
      <c r="I27" s="18">
        <f t="shared" si="6"/>
        <v>37584.329999998212</v>
      </c>
      <c r="J27" s="19">
        <f t="shared" si="7"/>
        <v>100.14430016197342</v>
      </c>
    </row>
    <row r="28" spans="1:10" ht="13.5" customHeight="1" x14ac:dyDescent="0.15">
      <c r="A28" s="28" t="s">
        <v>34</v>
      </c>
      <c r="B28" s="15" t="s">
        <v>35</v>
      </c>
      <c r="C28" s="30">
        <v>18025753.699999999</v>
      </c>
      <c r="D28" s="30">
        <v>7547623.9000000004</v>
      </c>
      <c r="E28" s="17">
        <f t="shared" si="4"/>
        <v>41.871336009656012</v>
      </c>
      <c r="F28" s="30">
        <v>19424874.050000001</v>
      </c>
      <c r="G28" s="30">
        <v>7296539.4500000002</v>
      </c>
      <c r="H28" s="17">
        <f t="shared" si="5"/>
        <v>37.562866205559772</v>
      </c>
      <c r="I28" s="18">
        <f t="shared" si="6"/>
        <v>-251084.45000000019</v>
      </c>
      <c r="J28" s="19">
        <f t="shared" si="7"/>
        <v>96.673331192350474</v>
      </c>
    </row>
    <row r="29" spans="1:10" ht="13.5" customHeight="1" x14ac:dyDescent="0.15">
      <c r="A29" s="28" t="s">
        <v>36</v>
      </c>
      <c r="B29" s="15" t="s">
        <v>37</v>
      </c>
      <c r="C29" s="30">
        <v>948049.9</v>
      </c>
      <c r="D29" s="30">
        <v>361377.1</v>
      </c>
      <c r="E29" s="17">
        <f t="shared" si="4"/>
        <v>38.117940838346165</v>
      </c>
      <c r="F29" s="30">
        <v>1282469.3600000001</v>
      </c>
      <c r="G29" s="30">
        <v>530751.73</v>
      </c>
      <c r="H29" s="17">
        <f t="shared" si="5"/>
        <v>41.385139212994524</v>
      </c>
      <c r="I29" s="18">
        <f t="shared" si="6"/>
        <v>169374.63</v>
      </c>
      <c r="J29" s="19">
        <f t="shared" si="7"/>
        <v>146.8692205455188</v>
      </c>
    </row>
    <row r="30" spans="1:10" ht="13.5" customHeight="1" x14ac:dyDescent="0.15">
      <c r="A30" s="28" t="s">
        <v>38</v>
      </c>
      <c r="B30" s="15" t="s">
        <v>39</v>
      </c>
      <c r="C30" s="30">
        <v>61133402.700000003</v>
      </c>
      <c r="D30" s="30">
        <v>33551187.300000001</v>
      </c>
      <c r="E30" s="17">
        <f t="shared" si="4"/>
        <v>54.881923495483754</v>
      </c>
      <c r="F30" s="30">
        <v>65423983.039999999</v>
      </c>
      <c r="G30" s="30">
        <v>36974646.369999997</v>
      </c>
      <c r="H30" s="17">
        <f t="shared" si="5"/>
        <v>56.515431577123366</v>
      </c>
      <c r="I30" s="18">
        <f t="shared" si="6"/>
        <v>3423459.0699999966</v>
      </c>
      <c r="J30" s="19">
        <f t="shared" si="7"/>
        <v>110.20368978119591</v>
      </c>
    </row>
    <row r="31" spans="1:10" ht="13.5" customHeight="1" x14ac:dyDescent="0.15">
      <c r="A31" s="28" t="s">
        <v>40</v>
      </c>
      <c r="B31" s="15" t="s">
        <v>41</v>
      </c>
      <c r="C31" s="30">
        <v>6735442.7999999998</v>
      </c>
      <c r="D31" s="30">
        <v>2390910</v>
      </c>
      <c r="E31" s="31">
        <f t="shared" si="4"/>
        <v>35.497443464296069</v>
      </c>
      <c r="F31" s="30">
        <v>8629619.5099999998</v>
      </c>
      <c r="G31" s="30">
        <v>3246281.02</v>
      </c>
      <c r="H31" s="31">
        <f t="shared" si="5"/>
        <v>37.617892842647478</v>
      </c>
      <c r="I31" s="18">
        <f t="shared" si="6"/>
        <v>855371.02</v>
      </c>
      <c r="J31" s="19">
        <f t="shared" si="7"/>
        <v>135.77596061750546</v>
      </c>
    </row>
    <row r="32" spans="1:10" x14ac:dyDescent="0.15">
      <c r="A32" s="28" t="s">
        <v>42</v>
      </c>
      <c r="B32" s="15" t="s">
        <v>43</v>
      </c>
      <c r="C32" s="30">
        <v>28321550.199999999</v>
      </c>
      <c r="D32" s="30">
        <v>14907595.1</v>
      </c>
      <c r="E32" s="17">
        <f t="shared" si="4"/>
        <v>52.636931928959172</v>
      </c>
      <c r="F32" s="30">
        <v>30628159.030000001</v>
      </c>
      <c r="G32" s="30">
        <v>17996053.370000001</v>
      </c>
      <c r="H32" s="17">
        <f t="shared" si="5"/>
        <v>58.75656239205572</v>
      </c>
      <c r="I32" s="18">
        <f t="shared" si="6"/>
        <v>3088458.2700000014</v>
      </c>
      <c r="J32" s="19">
        <f t="shared" si="7"/>
        <v>120.71734742782223</v>
      </c>
    </row>
    <row r="33" spans="1:10" x14ac:dyDescent="0.15">
      <c r="A33" s="28" t="s">
        <v>44</v>
      </c>
      <c r="B33" s="15" t="s">
        <v>45</v>
      </c>
      <c r="C33" s="30">
        <v>68854322.700000003</v>
      </c>
      <c r="D33" s="30">
        <v>35869115.200000003</v>
      </c>
      <c r="E33" s="17">
        <f t="shared" si="4"/>
        <v>52.094209620335143</v>
      </c>
      <c r="F33" s="30">
        <v>73161770.599999994</v>
      </c>
      <c r="G33" s="30">
        <v>40251552.619999997</v>
      </c>
      <c r="H33" s="17">
        <f t="shared" si="5"/>
        <v>55.01719311861487</v>
      </c>
      <c r="I33" s="18">
        <f t="shared" si="6"/>
        <v>4382437.4199999943</v>
      </c>
      <c r="J33" s="19">
        <f t="shared" si="7"/>
        <v>112.21785760692529</v>
      </c>
    </row>
    <row r="34" spans="1:10" x14ac:dyDescent="0.15">
      <c r="A34" s="28" t="s">
        <v>46</v>
      </c>
      <c r="B34" s="15" t="s">
        <v>47</v>
      </c>
      <c r="C34" s="30">
        <v>4883935.5999999996</v>
      </c>
      <c r="D34" s="30">
        <v>1103317.8</v>
      </c>
      <c r="E34" s="17">
        <f t="shared" si="4"/>
        <v>22.590752425154832</v>
      </c>
      <c r="F34" s="30">
        <v>3630199.7</v>
      </c>
      <c r="G34" s="30">
        <v>1400238.44</v>
      </c>
      <c r="H34" s="17">
        <f t="shared" si="5"/>
        <v>38.571939720010441</v>
      </c>
      <c r="I34" s="18">
        <f t="shared" si="6"/>
        <v>296920.6399999999</v>
      </c>
      <c r="J34" s="19">
        <f t="shared" si="7"/>
        <v>126.91161513029155</v>
      </c>
    </row>
    <row r="35" spans="1:10" x14ac:dyDescent="0.15">
      <c r="A35" s="28" t="s">
        <v>48</v>
      </c>
      <c r="B35" s="15" t="s">
        <v>49</v>
      </c>
      <c r="C35" s="30">
        <v>649531</v>
      </c>
      <c r="D35" s="30">
        <v>404987.9</v>
      </c>
      <c r="E35" s="17">
        <f t="shared" si="4"/>
        <v>62.350819283452218</v>
      </c>
      <c r="F35" s="30">
        <v>680926.9</v>
      </c>
      <c r="G35" s="30">
        <v>422269.95</v>
      </c>
      <c r="H35" s="17">
        <f t="shared" si="5"/>
        <v>62.013991516563671</v>
      </c>
      <c r="I35" s="18">
        <f t="shared" si="6"/>
        <v>17282.049999999988</v>
      </c>
      <c r="J35" s="19">
        <f t="shared" si="7"/>
        <v>104.26730033168892</v>
      </c>
    </row>
    <row r="36" spans="1:10" x14ac:dyDescent="0.15">
      <c r="A36" s="28"/>
      <c r="B36" s="15" t="s">
        <v>50</v>
      </c>
      <c r="C36" s="17">
        <v>170578185</v>
      </c>
      <c r="D36" s="17">
        <v>88227113.299999997</v>
      </c>
      <c r="E36" s="17">
        <f t="shared" si="4"/>
        <v>51.722389530642502</v>
      </c>
      <c r="F36" s="17">
        <f>F31+F30+F32+F33++F34+F35</f>
        <v>182154658.78</v>
      </c>
      <c r="G36" s="17">
        <f>G31+G30+G32+G33++G34+G35</f>
        <v>100291041.77</v>
      </c>
      <c r="H36" s="17">
        <f t="shared" si="5"/>
        <v>55.05818102139677</v>
      </c>
      <c r="I36" s="18">
        <f t="shared" si="6"/>
        <v>12063928.469999999</v>
      </c>
      <c r="J36" s="19">
        <f t="shared" si="7"/>
        <v>113.67372003771543</v>
      </c>
    </row>
    <row r="37" spans="1:10" s="34" customFormat="1" x14ac:dyDescent="0.15">
      <c r="A37" s="32" t="s">
        <v>51</v>
      </c>
      <c r="B37" s="33" t="s">
        <v>52</v>
      </c>
      <c r="C37" s="30">
        <v>375637.7</v>
      </c>
      <c r="D37" s="30">
        <v>0</v>
      </c>
      <c r="E37" s="17">
        <f t="shared" si="4"/>
        <v>0</v>
      </c>
      <c r="F37" s="30">
        <v>388905.75</v>
      </c>
      <c r="G37" s="30">
        <v>0</v>
      </c>
      <c r="H37" s="17">
        <f t="shared" si="5"/>
        <v>0</v>
      </c>
      <c r="I37" s="18">
        <f t="shared" si="6"/>
        <v>0</v>
      </c>
      <c r="J37" s="19" t="e">
        <f t="shared" si="7"/>
        <v>#DIV/0!</v>
      </c>
    </row>
    <row r="38" spans="1:10" x14ac:dyDescent="0.15">
      <c r="A38" s="28" t="s">
        <v>53</v>
      </c>
      <c r="B38" s="15" t="s">
        <v>54</v>
      </c>
      <c r="C38" s="30">
        <v>10421044.4</v>
      </c>
      <c r="D38" s="30">
        <v>5338256.5</v>
      </c>
      <c r="E38" s="17">
        <f t="shared" si="4"/>
        <v>51.225734150024351</v>
      </c>
      <c r="F38" s="30">
        <v>11439414.449999999</v>
      </c>
      <c r="G38" s="30">
        <v>5701955.3399999999</v>
      </c>
      <c r="H38" s="17">
        <f t="shared" si="5"/>
        <v>49.844818237178217</v>
      </c>
      <c r="I38" s="18">
        <f t="shared" si="6"/>
        <v>363698.83999999985</v>
      </c>
      <c r="J38" s="19">
        <f t="shared" si="7"/>
        <v>106.81306415306196</v>
      </c>
    </row>
    <row r="39" spans="1:10" x14ac:dyDescent="0.15">
      <c r="A39" s="35"/>
      <c r="B39" s="36" t="s">
        <v>55</v>
      </c>
      <c r="C39" s="17">
        <v>-53217351.100000001</v>
      </c>
      <c r="D39" s="17">
        <v>-9096574.1999999881</v>
      </c>
      <c r="E39" s="17"/>
      <c r="F39" s="17">
        <f>-F42</f>
        <v>-27718396.600000001</v>
      </c>
      <c r="G39" s="17">
        <f>G9-G23</f>
        <v>-10270030.979999989</v>
      </c>
      <c r="H39" s="17"/>
      <c r="I39" s="18">
        <f t="shared" si="6"/>
        <v>-1173456.7800000012</v>
      </c>
      <c r="J39" s="19"/>
    </row>
    <row r="40" spans="1:10" x14ac:dyDescent="0.15">
      <c r="A40" s="35"/>
      <c r="B40" s="36" t="s">
        <v>56</v>
      </c>
      <c r="C40" s="17"/>
      <c r="D40" s="17"/>
      <c r="E40" s="17"/>
      <c r="F40" s="17"/>
      <c r="G40" s="17"/>
      <c r="H40" s="17"/>
      <c r="I40" s="18"/>
      <c r="J40" s="19"/>
    </row>
    <row r="41" spans="1:10" s="39" customFormat="1" ht="13.5" customHeight="1" x14ac:dyDescent="0.15">
      <c r="A41" s="37"/>
      <c r="B41" s="38"/>
      <c r="C41" s="17"/>
      <c r="D41" s="17"/>
      <c r="E41" s="17"/>
      <c r="F41" s="17"/>
      <c r="G41" s="17"/>
      <c r="H41" s="17"/>
      <c r="I41" s="18"/>
      <c r="J41" s="19"/>
    </row>
    <row r="42" spans="1:10" x14ac:dyDescent="0.15">
      <c r="A42" s="40"/>
      <c r="B42" s="15" t="s">
        <v>57</v>
      </c>
      <c r="C42" s="17">
        <v>53217351.100000001</v>
      </c>
      <c r="D42" s="17">
        <v>9096574.1999999993</v>
      </c>
      <c r="E42" s="17"/>
      <c r="F42" s="17">
        <f>F43+F44+F45+F46+F47+F48+F49+F50+F51</f>
        <v>27718396.600000001</v>
      </c>
      <c r="G42" s="17">
        <f>G43+G44+G45+G46+G47+G48+G49+G50+G51</f>
        <v>10270031</v>
      </c>
      <c r="H42" s="17"/>
      <c r="I42" s="18">
        <f t="shared" ref="I42:I51" si="8">G42-D42</f>
        <v>1173456.8000000007</v>
      </c>
      <c r="J42" s="19"/>
    </row>
    <row r="43" spans="1:10" ht="12.75" hidden="1" customHeight="1" x14ac:dyDescent="0.15">
      <c r="A43" s="41"/>
      <c r="B43" s="42" t="s">
        <v>58</v>
      </c>
      <c r="C43" s="22">
        <v>0</v>
      </c>
      <c r="D43" s="22">
        <v>0</v>
      </c>
      <c r="E43" s="22"/>
      <c r="F43" s="43">
        <v>0</v>
      </c>
      <c r="G43" s="43">
        <v>0</v>
      </c>
      <c r="H43" s="22"/>
      <c r="I43" s="23">
        <f t="shared" si="8"/>
        <v>0</v>
      </c>
      <c r="J43" s="19"/>
    </row>
    <row r="44" spans="1:10" ht="13.5" customHeight="1" x14ac:dyDescent="0.15">
      <c r="A44" s="41"/>
      <c r="B44" s="42" t="s">
        <v>59</v>
      </c>
      <c r="C44" s="22">
        <v>2787083.1</v>
      </c>
      <c r="D44" s="22">
        <v>0</v>
      </c>
      <c r="E44" s="22"/>
      <c r="F44" s="22">
        <v>2721528.7</v>
      </c>
      <c r="G44" s="22">
        <v>6467.6</v>
      </c>
      <c r="H44" s="22"/>
      <c r="I44" s="23">
        <f t="shared" si="8"/>
        <v>6467.6</v>
      </c>
      <c r="J44" s="19"/>
    </row>
    <row r="45" spans="1:10" x14ac:dyDescent="0.15">
      <c r="A45" s="41"/>
      <c r="B45" s="42" t="s">
        <v>60</v>
      </c>
      <c r="C45" s="22">
        <v>11498759.1</v>
      </c>
      <c r="D45" s="22">
        <v>8108140.5999999996</v>
      </c>
      <c r="E45" s="22"/>
      <c r="F45" s="22">
        <v>2796867.9</v>
      </c>
      <c r="G45" s="22">
        <v>-247502.2</v>
      </c>
      <c r="H45" s="22"/>
      <c r="I45" s="23">
        <f t="shared" si="8"/>
        <v>-8355642.7999999998</v>
      </c>
      <c r="J45" s="19"/>
    </row>
    <row r="46" spans="1:10" x14ac:dyDescent="0.15">
      <c r="A46" s="41"/>
      <c r="B46" s="42" t="s">
        <v>61</v>
      </c>
      <c r="C46" s="22">
        <v>38700000</v>
      </c>
      <c r="D46" s="22">
        <v>-6300000</v>
      </c>
      <c r="E46" s="22"/>
      <c r="F46" s="22">
        <v>22200000</v>
      </c>
      <c r="G46" s="22">
        <v>9600000</v>
      </c>
      <c r="H46" s="22"/>
      <c r="I46" s="23">
        <f t="shared" si="8"/>
        <v>15900000</v>
      </c>
      <c r="J46" s="19"/>
    </row>
    <row r="47" spans="1:10" ht="30.75" customHeight="1" x14ac:dyDescent="0.15">
      <c r="A47" s="41"/>
      <c r="B47" s="42" t="s">
        <v>62</v>
      </c>
      <c r="C47" s="22">
        <v>231508.9</v>
      </c>
      <c r="D47" s="22">
        <v>0</v>
      </c>
      <c r="E47" s="22"/>
      <c r="F47" s="22">
        <v>0</v>
      </c>
      <c r="G47" s="22">
        <v>0</v>
      </c>
      <c r="H47" s="22"/>
      <c r="I47" s="23">
        <f t="shared" si="8"/>
        <v>0</v>
      </c>
      <c r="J47" s="19"/>
    </row>
    <row r="48" spans="1:10" ht="12.75" hidden="1" customHeight="1" x14ac:dyDescent="0.15">
      <c r="A48" s="41"/>
      <c r="B48" s="42" t="s">
        <v>63</v>
      </c>
      <c r="C48" s="22">
        <v>0</v>
      </c>
      <c r="D48" s="22">
        <v>0</v>
      </c>
      <c r="E48" s="22"/>
      <c r="F48" s="43">
        <v>0</v>
      </c>
      <c r="G48" s="43">
        <v>0</v>
      </c>
      <c r="H48" s="22"/>
      <c r="I48" s="23">
        <f t="shared" si="8"/>
        <v>0</v>
      </c>
      <c r="J48" s="19"/>
    </row>
    <row r="49" spans="1:10" ht="19.5" customHeight="1" x14ac:dyDescent="0.15">
      <c r="A49" s="41"/>
      <c r="B49" s="42" t="s">
        <v>64</v>
      </c>
      <c r="C49" s="22">
        <v>0</v>
      </c>
      <c r="D49" s="22">
        <v>0</v>
      </c>
      <c r="E49" s="22"/>
      <c r="F49" s="22">
        <v>0</v>
      </c>
      <c r="G49" s="22">
        <v>-127000</v>
      </c>
      <c r="H49" s="22"/>
      <c r="I49" s="23">
        <f t="shared" si="8"/>
        <v>-127000</v>
      </c>
      <c r="J49" s="19"/>
    </row>
    <row r="50" spans="1:10" ht="27" customHeight="1" x14ac:dyDescent="0.15">
      <c r="A50" s="44"/>
      <c r="B50" s="45" t="s">
        <v>65</v>
      </c>
      <c r="C50" s="22">
        <v>0</v>
      </c>
      <c r="D50" s="22">
        <v>8588433.5999999996</v>
      </c>
      <c r="E50" s="22"/>
      <c r="F50" s="22">
        <v>0</v>
      </c>
      <c r="G50" s="22">
        <v>6838065.5999999996</v>
      </c>
      <c r="H50" s="22"/>
      <c r="I50" s="23">
        <f t="shared" si="8"/>
        <v>-1750368</v>
      </c>
      <c r="J50" s="19"/>
    </row>
    <row r="51" spans="1:10" ht="30.75" customHeight="1" x14ac:dyDescent="0.15">
      <c r="A51" s="44"/>
      <c r="B51" s="45" t="s">
        <v>66</v>
      </c>
      <c r="C51" s="22">
        <v>0</v>
      </c>
      <c r="D51" s="22">
        <v>-1300000</v>
      </c>
      <c r="E51" s="22"/>
      <c r="F51" s="22">
        <v>0</v>
      </c>
      <c r="G51" s="22">
        <v>-5800000</v>
      </c>
      <c r="H51" s="22"/>
      <c r="I51" s="23">
        <f t="shared" si="8"/>
        <v>-4500000</v>
      </c>
      <c r="J51" s="19"/>
    </row>
    <row r="52" spans="1:10" ht="15" customHeight="1" x14ac:dyDescent="0.15">
      <c r="A52" s="46"/>
      <c r="B52" s="47"/>
      <c r="C52" s="48"/>
      <c r="D52" s="48"/>
      <c r="E52" s="48"/>
      <c r="F52" s="48"/>
      <c r="G52" s="48"/>
      <c r="H52" s="48"/>
      <c r="I52" s="49"/>
      <c r="J52" s="49"/>
    </row>
    <row r="53" spans="1:10" x14ac:dyDescent="0.15">
      <c r="A53" s="44"/>
      <c r="B53" s="50" t="s">
        <v>67</v>
      </c>
      <c r="C53" s="17"/>
      <c r="D53" s="22">
        <v>11172070.199999999</v>
      </c>
      <c r="E53" s="17"/>
      <c r="F53" s="17"/>
      <c r="G53" s="22">
        <v>11765023.6</v>
      </c>
      <c r="H53" s="17"/>
      <c r="I53" s="51">
        <f>G53-D53</f>
        <v>592953.40000000037</v>
      </c>
      <c r="J53" s="52"/>
    </row>
    <row r="54" spans="1:10" x14ac:dyDescent="0.15">
      <c r="A54" s="44"/>
      <c r="B54" s="53" t="s">
        <v>68</v>
      </c>
      <c r="C54" s="17"/>
      <c r="D54" s="22">
        <v>4.9832357789209896</v>
      </c>
      <c r="E54" s="22"/>
      <c r="F54" s="17"/>
      <c r="G54" s="22">
        <f>G53/F10*100</f>
        <v>4.4925959301915688</v>
      </c>
      <c r="H54" s="22"/>
      <c r="I54" s="51"/>
      <c r="J54" s="52"/>
    </row>
    <row r="55" spans="1:10" x14ac:dyDescent="0.15">
      <c r="A55" s="44"/>
      <c r="B55" s="54" t="s">
        <v>69</v>
      </c>
      <c r="C55" s="22"/>
      <c r="D55" s="22">
        <v>0</v>
      </c>
      <c r="E55" s="22"/>
      <c r="F55" s="22"/>
      <c r="G55" s="22">
        <v>0</v>
      </c>
      <c r="H55" s="22"/>
      <c r="I55" s="51">
        <f>G55-D55</f>
        <v>0</v>
      </c>
      <c r="J55" s="52"/>
    </row>
    <row r="56" spans="1:10" x14ac:dyDescent="0.15">
      <c r="A56" s="44"/>
      <c r="B56" s="54" t="s">
        <v>68</v>
      </c>
      <c r="C56" s="22"/>
      <c r="D56" s="22">
        <v>0</v>
      </c>
      <c r="E56" s="22"/>
      <c r="F56" s="22"/>
      <c r="G56" s="22">
        <v>0</v>
      </c>
      <c r="H56" s="22"/>
      <c r="I56" s="51"/>
      <c r="J56" s="51"/>
    </row>
    <row r="57" spans="1:10" ht="15" customHeight="1" x14ac:dyDescent="0.15">
      <c r="A57" s="62"/>
      <c r="B57" s="63"/>
      <c r="C57" s="63"/>
      <c r="D57" s="63"/>
      <c r="E57" s="63"/>
      <c r="F57" s="63"/>
      <c r="G57" s="63"/>
      <c r="H57" s="63"/>
      <c r="I57" s="63"/>
      <c r="J57" s="64"/>
    </row>
    <row r="58" spans="1:10" x14ac:dyDescent="0.15">
      <c r="A58" s="44"/>
      <c r="B58" s="54" t="s">
        <v>70</v>
      </c>
      <c r="C58" s="55"/>
      <c r="D58" s="55">
        <v>84152401.299999997</v>
      </c>
      <c r="E58" s="55"/>
      <c r="F58" s="22"/>
      <c r="G58" s="55">
        <v>59937630.700000003</v>
      </c>
      <c r="H58" s="22"/>
      <c r="I58" s="51">
        <f>G58-D58</f>
        <v>-24214770.599999994</v>
      </c>
      <c r="J58" s="51"/>
    </row>
    <row r="59" spans="1:10" ht="27" customHeight="1" x14ac:dyDescent="0.15">
      <c r="A59" s="56"/>
      <c r="F59" s="7"/>
      <c r="G59" s="7"/>
    </row>
    <row r="61" spans="1:10" x14ac:dyDescent="0.15">
      <c r="C61" s="6"/>
    </row>
  </sheetData>
  <mergeCells count="16">
    <mergeCell ref="A57:J57"/>
    <mergeCell ref="H1:J1"/>
    <mergeCell ref="A2:J2"/>
    <mergeCell ref="A3:J3"/>
    <mergeCell ref="A5:A7"/>
    <mergeCell ref="B5:B7"/>
    <mergeCell ref="C5:E5"/>
    <mergeCell ref="F5:H5"/>
    <mergeCell ref="I5:I7"/>
    <mergeCell ref="J5:J7"/>
    <mergeCell ref="C6:C7"/>
    <mergeCell ref="D6:D7"/>
    <mergeCell ref="E6:E7"/>
    <mergeCell ref="F6:F7"/>
    <mergeCell ref="G6:G7"/>
    <mergeCell ref="H6:H7"/>
  </mergeCells>
  <pageMargins left="0.39370078740157483" right="0.39370078740157483" top="0.78740157480314965" bottom="0.39370078740157483" header="0.51181102362204722" footer="0.35433070866141736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Елена Рифовна</dc:creator>
  <cp:lastModifiedBy>Федотова Елена Рифовна</cp:lastModifiedBy>
  <cp:lastPrinted>2026-07-16T12:05:36Z</cp:lastPrinted>
  <dcterms:created xsi:type="dcterms:W3CDTF">2026-07-16T12:04:42Z</dcterms:created>
  <dcterms:modified xsi:type="dcterms:W3CDTF">2026-07-21T12:21:58Z</dcterms:modified>
</cp:coreProperties>
</file>