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936" yWindow="432" windowWidth="15456" windowHeight="10140"/>
  </bookViews>
  <sheets>
    <sheet name="2025" sheetId="3" r:id="rId1"/>
  </sheets>
  <definedNames>
    <definedName name="_xlnm._FilterDatabase" localSheetId="0" hidden="1">'2025'!$A$5:$I$83</definedName>
    <definedName name="APPT" localSheetId="0">'2025'!#REF!</definedName>
    <definedName name="FIO" localSheetId="0">'2025'!#REF!</definedName>
    <definedName name="SIGN" localSheetId="0">'2025'!$D$12:$D$12</definedName>
    <definedName name="_xlnm.Print_Titles" localSheetId="0">'2025'!$5:$5</definedName>
  </definedNames>
  <calcPr calcId="145621"/>
</workbook>
</file>

<file path=xl/calcChain.xml><?xml version="1.0" encoding="utf-8"?>
<calcChain xmlns="http://schemas.openxmlformats.org/spreadsheetml/2006/main">
  <c r="G80" i="3" l="1"/>
  <c r="G78" i="3"/>
  <c r="G75" i="3"/>
  <c r="G70" i="3"/>
  <c r="G64" i="3"/>
  <c r="G56" i="3"/>
  <c r="G52" i="3"/>
  <c r="G43" i="3"/>
  <c r="G40" i="3"/>
  <c r="G35" i="3"/>
  <c r="G23" i="3"/>
  <c r="G19" i="3"/>
  <c r="G17" i="3"/>
  <c r="G7" i="3"/>
  <c r="G6" i="3" l="1"/>
  <c r="I25" i="3"/>
  <c r="H50" i="3"/>
  <c r="H25" i="3"/>
  <c r="F25" i="3"/>
  <c r="E78" i="3"/>
  <c r="D78" i="3"/>
  <c r="E75" i="3"/>
  <c r="D75" i="3"/>
  <c r="E70" i="3"/>
  <c r="D70" i="3"/>
  <c r="E64" i="3"/>
  <c r="D64" i="3"/>
  <c r="E80" i="3"/>
  <c r="D80" i="3"/>
  <c r="E56" i="3"/>
  <c r="D56" i="3"/>
  <c r="E52" i="3"/>
  <c r="E43" i="3"/>
  <c r="E40" i="3"/>
  <c r="E35" i="3"/>
  <c r="E23" i="3"/>
  <c r="E19" i="3"/>
  <c r="E17" i="3"/>
  <c r="E7" i="3"/>
  <c r="D52" i="3"/>
  <c r="D43" i="3"/>
  <c r="D40" i="3"/>
  <c r="D35" i="3"/>
  <c r="D23" i="3"/>
  <c r="D19" i="3"/>
  <c r="D17" i="3"/>
  <c r="D7" i="3"/>
  <c r="H56" i="3" l="1"/>
  <c r="E6" i="3"/>
  <c r="D6" i="3"/>
  <c r="F83" i="3"/>
  <c r="F82" i="3"/>
  <c r="F81" i="3"/>
  <c r="F80" i="3" s="1"/>
  <c r="F79" i="3"/>
  <c r="F78" i="3" s="1"/>
  <c r="F77" i="3"/>
  <c r="F76" i="3"/>
  <c r="F74" i="3"/>
  <c r="F73" i="3"/>
  <c r="F72" i="3"/>
  <c r="F71" i="3"/>
  <c r="F69" i="3"/>
  <c r="F68" i="3"/>
  <c r="F67" i="3"/>
  <c r="F66" i="3"/>
  <c r="F65" i="3"/>
  <c r="F63" i="3"/>
  <c r="F62" i="3"/>
  <c r="F61" i="3"/>
  <c r="F60" i="3"/>
  <c r="F59" i="3"/>
  <c r="F58" i="3"/>
  <c r="F57" i="3"/>
  <c r="F55" i="3"/>
  <c r="F54" i="3"/>
  <c r="F53" i="3"/>
  <c r="F51" i="3"/>
  <c r="F50" i="3"/>
  <c r="F49" i="3"/>
  <c r="F48" i="3"/>
  <c r="F47" i="3"/>
  <c r="F46" i="3"/>
  <c r="F45" i="3"/>
  <c r="F44" i="3"/>
  <c r="F42" i="3"/>
  <c r="F41" i="3"/>
  <c r="F39" i="3"/>
  <c r="F38" i="3"/>
  <c r="F37" i="3"/>
  <c r="F36" i="3"/>
  <c r="F34" i="3"/>
  <c r="F33" i="3"/>
  <c r="F32" i="3"/>
  <c r="F31" i="3"/>
  <c r="F30" i="3"/>
  <c r="F29" i="3"/>
  <c r="F28" i="3"/>
  <c r="F27" i="3"/>
  <c r="F26" i="3"/>
  <c r="F24" i="3"/>
  <c r="F22" i="3"/>
  <c r="F21" i="3"/>
  <c r="F20" i="3"/>
  <c r="F18" i="3"/>
  <c r="F17" i="3" s="1"/>
  <c r="F16" i="3"/>
  <c r="F15" i="3"/>
  <c r="F14" i="3"/>
  <c r="F13" i="3"/>
  <c r="F12" i="3"/>
  <c r="F11" i="3"/>
  <c r="F10" i="3"/>
  <c r="F9" i="3"/>
  <c r="F8" i="3"/>
  <c r="I83" i="3"/>
  <c r="H83" i="3"/>
  <c r="I82" i="3"/>
  <c r="H82" i="3"/>
  <c r="I81" i="3"/>
  <c r="H81" i="3"/>
  <c r="I79" i="3"/>
  <c r="H79" i="3"/>
  <c r="I77" i="3"/>
  <c r="H77" i="3"/>
  <c r="I76" i="3"/>
  <c r="H76" i="3"/>
  <c r="I74" i="3"/>
  <c r="H74" i="3"/>
  <c r="I73" i="3"/>
  <c r="H73" i="3"/>
  <c r="I72" i="3"/>
  <c r="H72" i="3"/>
  <c r="I71" i="3"/>
  <c r="H71" i="3"/>
  <c r="I69" i="3"/>
  <c r="H69" i="3"/>
  <c r="I68" i="3"/>
  <c r="H68" i="3"/>
  <c r="I67" i="3"/>
  <c r="H67" i="3"/>
  <c r="I66" i="3"/>
  <c r="H66" i="3"/>
  <c r="I65" i="3"/>
  <c r="H65" i="3"/>
  <c r="I63" i="3"/>
  <c r="H63" i="3"/>
  <c r="I62" i="3"/>
  <c r="H62" i="3"/>
  <c r="I61" i="3"/>
  <c r="H61" i="3"/>
  <c r="I60" i="3"/>
  <c r="H60" i="3"/>
  <c r="I59" i="3"/>
  <c r="H59" i="3"/>
  <c r="I58" i="3"/>
  <c r="H58" i="3"/>
  <c r="I57" i="3"/>
  <c r="H57" i="3"/>
  <c r="I55" i="3"/>
  <c r="H55" i="3"/>
  <c r="I54" i="3"/>
  <c r="H54" i="3"/>
  <c r="I53" i="3"/>
  <c r="H53" i="3"/>
  <c r="I51" i="3"/>
  <c r="H51" i="3"/>
  <c r="I50" i="3"/>
  <c r="I49" i="3"/>
  <c r="H49" i="3"/>
  <c r="I48" i="3"/>
  <c r="H48" i="3"/>
  <c r="I47" i="3"/>
  <c r="H47" i="3"/>
  <c r="I46" i="3"/>
  <c r="H46" i="3"/>
  <c r="I45" i="3"/>
  <c r="H45" i="3"/>
  <c r="I44" i="3"/>
  <c r="H44" i="3"/>
  <c r="I42" i="3"/>
  <c r="H42" i="3"/>
  <c r="I41" i="3"/>
  <c r="H41" i="3"/>
  <c r="I39" i="3"/>
  <c r="H39" i="3"/>
  <c r="I38" i="3"/>
  <c r="H38" i="3"/>
  <c r="I37" i="3"/>
  <c r="H37" i="3"/>
  <c r="I36" i="3"/>
  <c r="H36" i="3"/>
  <c r="I34" i="3"/>
  <c r="H34" i="3"/>
  <c r="I33" i="3"/>
  <c r="H33" i="3"/>
  <c r="I32" i="3"/>
  <c r="H32" i="3"/>
  <c r="I31" i="3"/>
  <c r="H31" i="3"/>
  <c r="I30" i="3"/>
  <c r="H30" i="3"/>
  <c r="I29" i="3"/>
  <c r="H29" i="3"/>
  <c r="I28" i="3"/>
  <c r="H28" i="3"/>
  <c r="I27" i="3"/>
  <c r="H27" i="3"/>
  <c r="I26" i="3"/>
  <c r="H26" i="3"/>
  <c r="I24" i="3"/>
  <c r="H24" i="3"/>
  <c r="I22" i="3"/>
  <c r="H22" i="3"/>
  <c r="I21" i="3"/>
  <c r="H21" i="3"/>
  <c r="I20" i="3"/>
  <c r="H20" i="3"/>
  <c r="I18" i="3"/>
  <c r="H18" i="3"/>
  <c r="I16" i="3"/>
  <c r="H16" i="3"/>
  <c r="I15" i="3"/>
  <c r="H15" i="3"/>
  <c r="I14" i="3"/>
  <c r="H14" i="3"/>
  <c r="I13" i="3"/>
  <c r="H13" i="3"/>
  <c r="I12" i="3"/>
  <c r="H12" i="3"/>
  <c r="I11" i="3"/>
  <c r="H11" i="3"/>
  <c r="I10" i="3"/>
  <c r="H10" i="3"/>
  <c r="I9" i="3"/>
  <c r="H9" i="3"/>
  <c r="I8" i="3"/>
  <c r="H8" i="3"/>
  <c r="H23" i="3"/>
  <c r="I78" i="3"/>
  <c r="H75" i="3"/>
  <c r="I52" i="3"/>
  <c r="H40" i="3"/>
  <c r="H35" i="3"/>
  <c r="I19" i="3"/>
  <c r="F70" i="3" l="1"/>
  <c r="F75" i="3"/>
  <c r="F56" i="3"/>
  <c r="F64" i="3"/>
  <c r="F35" i="3"/>
  <c r="F19" i="3"/>
  <c r="F40" i="3"/>
  <c r="F23" i="3"/>
  <c r="F43" i="3"/>
  <c r="F52" i="3"/>
  <c r="F7" i="3"/>
  <c r="I56" i="3"/>
  <c r="I35" i="3"/>
  <c r="H19" i="3"/>
  <c r="H52" i="3"/>
  <c r="I7" i="3"/>
  <c r="I40" i="3"/>
  <c r="H64" i="3"/>
  <c r="H80" i="3"/>
  <c r="I43" i="3"/>
  <c r="I70" i="3"/>
  <c r="I17" i="3"/>
  <c r="I75" i="3"/>
  <c r="I23" i="3"/>
  <c r="I64" i="3"/>
  <c r="I80" i="3"/>
  <c r="F6" i="3"/>
  <c r="H17" i="3"/>
  <c r="H70" i="3"/>
  <c r="H78" i="3"/>
  <c r="H7" i="3"/>
  <c r="H43" i="3"/>
  <c r="I6" i="3" l="1"/>
  <c r="H6" i="3" l="1"/>
</calcChain>
</file>

<file path=xl/sharedStrings.xml><?xml version="1.0" encoding="utf-8"?>
<sst xmlns="http://schemas.openxmlformats.org/spreadsheetml/2006/main" count="251" uniqueCount="111">
  <si>
    <t>тыс. руб.</t>
  </si>
  <si>
    <t>ОБЩЕГОСУДАРСТВЕННЫЕ ВОПРОСЫ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</si>
  <si>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</si>
  <si>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Судебная система</t>
  </si>
  <si>
    <t>Резервные фонды</t>
  </si>
  <si>
    <t>Другие общегосударственные вопросы</t>
  </si>
  <si>
    <t>НАЦИОНАЛЬНАЯ ОБОРОНА</t>
  </si>
  <si>
    <t>НАЦИОНАЛЬНАЯ ЭКОНОМИКА</t>
  </si>
  <si>
    <t>Общеэкономические вопросы</t>
  </si>
  <si>
    <t>Воспроизводство минерально-сырьевой базы</t>
  </si>
  <si>
    <t>Водное хозяйство</t>
  </si>
  <si>
    <t>Лесное хозяйство</t>
  </si>
  <si>
    <t>Транспорт</t>
  </si>
  <si>
    <t>Дорожное хозяйство (дорожные фонды)</t>
  </si>
  <si>
    <t>Связь и информатика</t>
  </si>
  <si>
    <t>Прикладные научные исследования в области национальной экономики</t>
  </si>
  <si>
    <t>Другие вопросы в области национальной экономики</t>
  </si>
  <si>
    <t>ЖИЛИЩНО-КОММУНАЛЬНОЕ ХОЗЯЙСТВО</t>
  </si>
  <si>
    <t>Жилищное хозяйство</t>
  </si>
  <si>
    <t>Коммунальное хозяйство</t>
  </si>
  <si>
    <t>Благоустройство</t>
  </si>
  <si>
    <t>Другие вопросы в области жилищно-коммунального хозяйства</t>
  </si>
  <si>
    <t>ОХРАНА ОКРУЖАЮЩЕЙ СРЕДЫ</t>
  </si>
  <si>
    <t>Другие вопросы в области охраны окружающей среды</t>
  </si>
  <si>
    <t>ОБРАЗОВАНИЕ</t>
  </si>
  <si>
    <t>Дошкольное образование</t>
  </si>
  <si>
    <t>Общее образование</t>
  </si>
  <si>
    <t>Среднее профессиональное образование</t>
  </si>
  <si>
    <t>Профессиональная подготовка, переподготовка и повышение квалификации</t>
  </si>
  <si>
    <t>Другие вопросы в области образования</t>
  </si>
  <si>
    <t>Культура</t>
  </si>
  <si>
    <t>Другие вопросы в области культуры, кинематографии</t>
  </si>
  <si>
    <t>ЗДРАВООХРАНЕНИЕ</t>
  </si>
  <si>
    <t>Стационарная медицинская помощь</t>
  </si>
  <si>
    <t>Амбулаторная помощь</t>
  </si>
  <si>
    <t>Медицинская помощь в дневных стационарах всех типов</t>
  </si>
  <si>
    <t>Скорая медицинская помощь</t>
  </si>
  <si>
    <t>Санаторно-оздоровительная помощь</t>
  </si>
  <si>
    <t>Другие вопросы в области здравоохранения</t>
  </si>
  <si>
    <t>СОЦИАЛЬНАЯ ПОЛИТИКА</t>
  </si>
  <si>
    <t>Пенсионное обеспечение</t>
  </si>
  <si>
    <t>Социальное обслуживание населения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</si>
  <si>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</si>
  <si>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</si>
  <si>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</si>
  <si>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Физическая культура</t>
  </si>
  <si>
    <t>Массовый спорт</t>
  </si>
  <si>
    <t>Спорт высших достижений</t>
  </si>
  <si>
    <t>СРЕДСТВА МАССОВОЙ ИНФОРМАЦИИ</t>
  </si>
  <si>
    <t>Телевидение и радиовещание</t>
  </si>
  <si>
    <t>Иные дотации</t>
  </si>
  <si>
    <t>Прочие межбюджетные трансферты общего характера</t>
  </si>
  <si>
    <t>1</t>
  </si>
  <si>
    <t>2</t>
  </si>
  <si>
    <t>Отклонение</t>
  </si>
  <si>
    <t>Высшее образование</t>
  </si>
  <si>
    <t>Молодежная политика</t>
  </si>
  <si>
    <t>Исполнено</t>
  </si>
  <si>
    <t>Уточненный план</t>
  </si>
  <si>
    <t>% исполнения</t>
  </si>
  <si>
    <t>Всего</t>
  </si>
  <si>
    <t>Дополнительное образование детей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</si>
  <si>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</si>
  <si>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</si>
  <si>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</si>
  <si>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</si>
  <si>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</si>
  <si>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</si>
  <si>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</si>
  <si>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</si>
  <si>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</si>
  <si>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</si>
  <si>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</si>
  <si>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</si>
  <si>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00</t>
  </si>
  <si>
    <t>13</t>
  </si>
  <si>
    <t>14</t>
  </si>
  <si>
    <t>Рз</t>
  </si>
  <si>
    <t>ПР</t>
  </si>
  <si>
    <t>3</t>
  </si>
  <si>
    <t>6=5-4</t>
  </si>
  <si>
    <t>7</t>
  </si>
  <si>
    <t>8=7/5</t>
  </si>
  <si>
    <t>9=7-5</t>
  </si>
  <si>
    <t>Наименование</t>
  </si>
  <si>
    <t>МЕЖБЮДЖЕТНЫЕ ТРАНСФЕРТЫ ОБЩЕГО ХАРАКТЕРА БЮДЖЕТАМ БЮДЖЕТНОЙ СИСТЕМЫ РОССИЙСКОЙ ФЕДЕРАЦИИ</t>
  </si>
  <si>
    <t>ОБСЛУЖИВАНИЕ ГОСУДАРСТВЕННОГО (МУНИЦИПАЛЬНОГО) ДОЛГА</t>
  </si>
  <si>
    <t>Обслуживание государственного (муниципального) внутреннего долга</t>
  </si>
  <si>
    <t>Прикладные научные исследования в области общегосударственных вопросов</t>
  </si>
  <si>
    <t>Гражданская оборона</t>
  </si>
  <si>
    <t>Кинематография</t>
  </si>
  <si>
    <t>Мобилизационная и вневойсковая подготовка</t>
  </si>
  <si>
    <t>Сельское хозяйство и рыболовство</t>
  </si>
  <si>
    <t>ФИЗИЧЕСКАЯ КУЛЬТУРА И СПОРТ</t>
  </si>
  <si>
    <t>Другие вопросы в области физической культуры и спорта</t>
  </si>
  <si>
    <t>Таблица 7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</si>
  <si>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</si>
  <si>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</si>
  <si>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Защита населения и территории от чрезвычайных ситуаций природного и техногенного характера, пожарная безопасность</t>
  </si>
  <si>
    <t>Другие вопросы в области национальной безопасности и правоохранительной деятельности</t>
  </si>
  <si>
    <t>Охрана объектов растительного и животного мира и среды их обитания</t>
  </si>
  <si>
    <t>КУЛЬТУРА,  КИНЕМАТОГРАФИЯ</t>
  </si>
  <si>
    <t>Заготовка, переработка, хранение и обеспечение безопасности донорской крови и ее компонентов</t>
  </si>
  <si>
    <t>Периодическая печать и издательства</t>
  </si>
  <si>
    <t>Дотации на выравнивание бюджетной обеспеченности субъектов Российской Федерации и муниципальных образований</t>
  </si>
  <si>
    <t>Обеспечение проведения выборов и референдумов</t>
  </si>
  <si>
    <t>Функционирование высшего должностного лица субъекта Российской Федерации и муниципального образования</t>
  </si>
  <si>
    <t>НАЦИОНАЛЬНАЯ БЕЗОПАСНОСТЬ И ПРАВООХРАНИТЕЛЬНАЯ ДЕЯТЕЛЬНОСТЬ</t>
  </si>
  <si>
    <t>Топливно-энергетический комплекс</t>
  </si>
  <si>
    <t>Исполнение в 2025 году приложения 7 к областному закону  "Об областном бюджете Ленинградской области на 2025 год 
и на плановый период 2026 и 2027 годов" 
"Распределение бюджетных ассигнований по разделам и подразделам классификации расходов бюджетов на 2025 год"</t>
  </si>
  <si>
    <t>Утверждено
областным законом
об областном бюджете Ленинградской области 
на 2025 год
от 20 декабря 2024 года № 178-оз
 (в редакции
 от 1 ноября 2025 года
 № 127-оз)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</si>
</sst>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8" x14ac:knownFonts="1">
    <font>
      <sz val="10"/>
      <name val="Arial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37">
    <xf numFmtId="0" fontId="0" fillId="0" borderId="0" xfId="0"/>
    <xf numFmtId="0" fontId="3" fillId="0" borderId="0" xfId="0" applyFont="1"/>
    <xf numFmtId="49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wrapText="1"/>
    </xf>
    <xf numFmtId="49" fontId="3" fillId="0" borderId="0" xfId="0" applyNumberFormat="1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5" fillId="0" borderId="0" xfId="0" applyFont="1"/>
    <xf numFmtId="0" fontId="5" fillId="2" borderId="0" xfId="0" applyFont="1" applyFill="1"/>
    <xf numFmtId="49" fontId="4" fillId="2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top" wrapText="1"/>
    </xf>
    <xf numFmtId="49" fontId="3" fillId="0" borderId="1" xfId="0" applyNumberFormat="1" applyFont="1" applyBorder="1" applyAlignment="1">
      <alignment horizontal="center" vertical="top" wrapText="1"/>
    </xf>
    <xf numFmtId="164" fontId="6" fillId="0" borderId="1" xfId="0" applyNumberFormat="1" applyFont="1" applyBorder="1" applyAlignment="1">
      <alignment horizontal="center" vertical="top" wrapText="1"/>
    </xf>
    <xf numFmtId="164" fontId="3" fillId="0" borderId="1" xfId="0" applyNumberFormat="1" applyFont="1" applyBorder="1" applyAlignment="1">
      <alignment horizontal="center" vertical="top" wrapText="1"/>
    </xf>
    <xf numFmtId="0" fontId="6" fillId="0" borderId="1" xfId="0" applyFont="1" applyBorder="1" applyAlignment="1">
      <alignment horizontal="left" vertical="top" wrapText="1"/>
    </xf>
    <xf numFmtId="49" fontId="6" fillId="0" borderId="1" xfId="0" applyNumberFormat="1" applyFont="1" applyBorder="1" applyAlignment="1">
      <alignment horizontal="center" vertical="top" wrapText="1"/>
    </xf>
    <xf numFmtId="164" fontId="3" fillId="0" borderId="1" xfId="0" applyNumberFormat="1" applyFont="1" applyBorder="1" applyAlignment="1">
      <alignment horizontal="center" vertical="top"/>
    </xf>
    <xf numFmtId="164" fontId="6" fillId="0" borderId="1" xfId="0" applyNumberFormat="1" applyFont="1" applyBorder="1" applyAlignment="1">
      <alignment horizontal="center" vertical="top"/>
    </xf>
    <xf numFmtId="0" fontId="3" fillId="0" borderId="0" xfId="0" applyFont="1" applyAlignment="1">
      <alignment horizontal="right" wrapText="1"/>
    </xf>
    <xf numFmtId="0" fontId="3" fillId="2" borderId="0" xfId="0" applyFont="1" applyFill="1" applyAlignment="1">
      <alignment horizontal="right"/>
    </xf>
    <xf numFmtId="0" fontId="7" fillId="0" borderId="0" xfId="0" applyFont="1"/>
    <xf numFmtId="0" fontId="4" fillId="2" borderId="1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164" fontId="6" fillId="0" borderId="1" xfId="0" applyNumberFormat="1" applyFont="1" applyFill="1" applyBorder="1" applyAlignment="1">
      <alignment horizontal="right" vertical="top"/>
    </xf>
    <xf numFmtId="164" fontId="6" fillId="0" borderId="1" xfId="0" applyNumberFormat="1" applyFont="1" applyFill="1" applyBorder="1" applyAlignment="1">
      <alignment horizontal="right" vertical="top" wrapText="1"/>
    </xf>
    <xf numFmtId="164" fontId="3" fillId="0" borderId="1" xfId="0" applyNumberFormat="1" applyFont="1" applyFill="1" applyBorder="1" applyAlignment="1">
      <alignment horizontal="right" vertical="top" wrapText="1"/>
    </xf>
    <xf numFmtId="0" fontId="3" fillId="2" borderId="0" xfId="0" applyFont="1" applyFill="1" applyAlignment="1">
      <alignment horizontal="center" wrapText="1"/>
    </xf>
    <xf numFmtId="164" fontId="6" fillId="2" borderId="1" xfId="0" applyNumberFormat="1" applyFont="1" applyFill="1" applyBorder="1" applyAlignment="1">
      <alignment horizontal="center" vertical="top" wrapText="1"/>
    </xf>
    <xf numFmtId="164" fontId="3" fillId="2" borderId="1" xfId="0" applyNumberFormat="1" applyFont="1" applyFill="1" applyBorder="1" applyAlignment="1">
      <alignment horizontal="center" vertical="top"/>
    </xf>
    <xf numFmtId="164" fontId="3" fillId="2" borderId="1" xfId="0" applyNumberFormat="1" applyFont="1" applyFill="1" applyBorder="1" applyAlignment="1">
      <alignment horizontal="center" vertical="top" wrapText="1"/>
    </xf>
    <xf numFmtId="164" fontId="6" fillId="2" borderId="1" xfId="0" applyNumberFormat="1" applyFont="1" applyFill="1" applyBorder="1" applyAlignment="1">
      <alignment horizontal="center" vertical="top"/>
    </xf>
    <xf numFmtId="0" fontId="5" fillId="2" borderId="0" xfId="0" applyFont="1" applyFill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vertical="center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L83"/>
  <sheetViews>
    <sheetView showGridLines="0" tabSelected="1" zoomScale="120" zoomScaleNormal="120" workbookViewId="0">
      <selection activeCell="F7" sqref="F7:F80"/>
    </sheetView>
  </sheetViews>
  <sheetFormatPr defaultColWidth="9.109375" defaultRowHeight="15.6" x14ac:dyDescent="0.3"/>
  <cols>
    <col min="1" max="1" width="48" style="1" bestFit="1" customWidth="1"/>
    <col min="2" max="2" width="4.6640625" style="2" customWidth="1"/>
    <col min="3" max="3" width="6.44140625" style="2" customWidth="1"/>
    <col min="4" max="4" width="20.21875" style="3" customWidth="1"/>
    <col min="5" max="5" width="21.5546875" style="34" customWidth="1"/>
    <col min="6" max="6" width="15.5546875" style="8" bestFit="1" customWidth="1"/>
    <col min="7" max="7" width="14.88671875" style="8" bestFit="1" customWidth="1"/>
    <col min="8" max="8" width="14" style="8" customWidth="1"/>
    <col min="9" max="9" width="16.6640625" style="9" customWidth="1"/>
    <col min="10" max="16384" width="9.109375" style="1"/>
  </cols>
  <sheetData>
    <row r="1" spans="1:12" x14ac:dyDescent="0.3">
      <c r="E1" s="36" t="s">
        <v>95</v>
      </c>
      <c r="F1" s="36"/>
      <c r="G1" s="36"/>
      <c r="H1" s="36"/>
      <c r="I1" s="36"/>
    </row>
    <row r="2" spans="1:12" ht="52.5" customHeight="1" x14ac:dyDescent="0.3">
      <c r="A2" s="35" t="s">
        <v>109</v>
      </c>
      <c r="B2" s="35"/>
      <c r="C2" s="35"/>
      <c r="D2" s="35"/>
      <c r="E2" s="35"/>
      <c r="F2" s="35"/>
      <c r="G2" s="35"/>
      <c r="H2" s="35"/>
      <c r="I2" s="35"/>
    </row>
    <row r="3" spans="1:12" x14ac:dyDescent="0.3">
      <c r="A3" s="4"/>
      <c r="B3" s="5"/>
      <c r="D3" s="6"/>
      <c r="E3" s="29"/>
      <c r="F3" s="21"/>
      <c r="G3" s="21"/>
      <c r="H3" s="21"/>
      <c r="I3" s="22" t="s">
        <v>0</v>
      </c>
    </row>
    <row r="4" spans="1:12" s="7" customFormat="1" ht="132" x14ac:dyDescent="0.25">
      <c r="A4" s="10" t="s">
        <v>84</v>
      </c>
      <c r="B4" s="11" t="s">
        <v>77</v>
      </c>
      <c r="C4" s="11" t="s">
        <v>78</v>
      </c>
      <c r="D4" s="10" t="s">
        <v>110</v>
      </c>
      <c r="E4" s="12" t="s">
        <v>58</v>
      </c>
      <c r="F4" s="12" t="s">
        <v>54</v>
      </c>
      <c r="G4" s="12" t="s">
        <v>57</v>
      </c>
      <c r="H4" s="12" t="s">
        <v>59</v>
      </c>
      <c r="I4" s="12" t="s">
        <v>54</v>
      </c>
    </row>
    <row r="5" spans="1:12" s="7" customFormat="1" ht="15.6" customHeight="1" x14ac:dyDescent="0.25">
      <c r="A5" s="10" t="s">
        <v>52</v>
      </c>
      <c r="B5" s="10" t="s">
        <v>53</v>
      </c>
      <c r="C5" s="10" t="s">
        <v>79</v>
      </c>
      <c r="D5" s="12">
        <v>4</v>
      </c>
      <c r="E5" s="24">
        <v>5</v>
      </c>
      <c r="F5" s="25" t="s">
        <v>80</v>
      </c>
      <c r="G5" s="25" t="s">
        <v>81</v>
      </c>
      <c r="H5" s="25" t="s">
        <v>82</v>
      </c>
      <c r="I5" s="25" t="s">
        <v>83</v>
      </c>
    </row>
    <row r="6" spans="1:12" ht="21.75" customHeight="1" x14ac:dyDescent="0.3">
      <c r="A6" s="17" t="s">
        <v>60</v>
      </c>
      <c r="B6" s="14"/>
      <c r="C6" s="14"/>
      <c r="D6" s="15">
        <f t="shared" ref="D6:E6" si="0">D7+D17+D19+D23+D35+D40+D43+D52+D56+D64+D70+D75+D78+D80</f>
        <v>312435173.40000004</v>
      </c>
      <c r="E6" s="30">
        <f t="shared" si="0"/>
        <v>312823915.5</v>
      </c>
      <c r="F6" s="15">
        <f>E6-D6</f>
        <v>388742.09999996424</v>
      </c>
      <c r="G6" s="26">
        <f>G7+G17+G19+G23+G35+G40+G43+G52+G56+G64+G70+G75+G78+G80</f>
        <v>300730376.39999998</v>
      </c>
      <c r="H6" s="15">
        <f t="shared" ref="H6:H37" si="1">G6/E6*100</f>
        <v>96.134074634073158</v>
      </c>
      <c r="I6" s="15">
        <f t="shared" ref="I6:I37" si="2">G6-E6</f>
        <v>-12093539.100000024</v>
      </c>
      <c r="L6" s="3"/>
    </row>
    <row r="7" spans="1:12" x14ac:dyDescent="0.3">
      <c r="A7" s="17" t="s">
        <v>1</v>
      </c>
      <c r="B7" s="18" t="s">
        <v>62</v>
      </c>
      <c r="C7" s="18" t="s">
        <v>74</v>
      </c>
      <c r="D7" s="15">
        <f t="shared" ref="D7:F7" si="3">SUM(D8:D16)</f>
        <v>24272929.700000003</v>
      </c>
      <c r="E7" s="30">
        <f t="shared" si="3"/>
        <v>20408117.799999997</v>
      </c>
      <c r="F7" s="15">
        <f t="shared" si="3"/>
        <v>-3864811.9000000004</v>
      </c>
      <c r="G7" s="27">
        <f>SUM(G8:G16)</f>
        <v>15468866.800000001</v>
      </c>
      <c r="H7" s="15">
        <f t="shared" si="1"/>
        <v>75.797616181929357</v>
      </c>
      <c r="I7" s="15">
        <f t="shared" si="2"/>
        <v>-4939250.9999999963</v>
      </c>
    </row>
    <row r="8" spans="1:12" ht="46.8" x14ac:dyDescent="0.3">
      <c r="A8" s="13" t="s">
        <v>106</v>
      </c>
      <c r="B8" s="14" t="s">
        <v>62</v>
      </c>
      <c r="C8" s="14" t="s">
        <v>63</v>
      </c>
      <c r="D8" s="19">
        <v>10652.5</v>
      </c>
      <c r="E8" s="31">
        <v>12825.1</v>
      </c>
      <c r="F8" s="19">
        <f t="shared" ref="F8:F16" si="4">E8-D8</f>
        <v>2172.6000000000004</v>
      </c>
      <c r="G8" s="28">
        <v>12696.7</v>
      </c>
      <c r="H8" s="19">
        <f t="shared" si="1"/>
        <v>98.998838215686433</v>
      </c>
      <c r="I8" s="19">
        <f t="shared" si="2"/>
        <v>-128.39999999999964</v>
      </c>
    </row>
    <row r="9" spans="1:12" ht="63.75" customHeight="1" x14ac:dyDescent="0.3">
      <c r="A9" s="13" t="s">
        <v>96</v>
      </c>
      <c r="B9" s="14" t="s">
        <v>62</v>
      </c>
      <c r="C9" s="14" t="s">
        <v>64</v>
      </c>
      <c r="D9" s="19">
        <v>1097230.3999999999</v>
      </c>
      <c r="E9" s="31">
        <v>1097469.6000000001</v>
      </c>
      <c r="F9" s="19">
        <f t="shared" si="4"/>
        <v>239.20000000018626</v>
      </c>
      <c r="G9" s="28">
        <v>1059702.6000000001</v>
      </c>
      <c r="H9" s="19">
        <f t="shared" si="1"/>
        <v>96.558720168649771</v>
      </c>
      <c r="I9" s="19">
        <f t="shared" si="2"/>
        <v>-37767</v>
      </c>
    </row>
    <row r="10" spans="1:12" ht="62.4" x14ac:dyDescent="0.3">
      <c r="A10" s="13" t="s">
        <v>2</v>
      </c>
      <c r="B10" s="14" t="s">
        <v>62</v>
      </c>
      <c r="C10" s="14" t="s">
        <v>65</v>
      </c>
      <c r="D10" s="19">
        <v>6492449</v>
      </c>
      <c r="E10" s="31">
        <v>6567533</v>
      </c>
      <c r="F10" s="19">
        <f t="shared" si="4"/>
        <v>75084</v>
      </c>
      <c r="G10" s="28">
        <v>6553604.5</v>
      </c>
      <c r="H10" s="19">
        <f t="shared" si="1"/>
        <v>99.787918842585185</v>
      </c>
      <c r="I10" s="19">
        <f t="shared" si="2"/>
        <v>-13928.5</v>
      </c>
    </row>
    <row r="11" spans="1:12" x14ac:dyDescent="0.3">
      <c r="A11" s="13" t="s">
        <v>3</v>
      </c>
      <c r="B11" s="14" t="s">
        <v>62</v>
      </c>
      <c r="C11" s="14" t="s">
        <v>66</v>
      </c>
      <c r="D11" s="19">
        <v>817661.1</v>
      </c>
      <c r="E11" s="31">
        <v>818494.5</v>
      </c>
      <c r="F11" s="19">
        <f t="shared" si="4"/>
        <v>833.40000000002328</v>
      </c>
      <c r="G11" s="28">
        <v>806574.5</v>
      </c>
      <c r="H11" s="19">
        <f t="shared" si="1"/>
        <v>98.543667672782163</v>
      </c>
      <c r="I11" s="19">
        <f t="shared" si="2"/>
        <v>-11920</v>
      </c>
    </row>
    <row r="12" spans="1:12" ht="46.8" x14ac:dyDescent="0.3">
      <c r="A12" s="13" t="s">
        <v>97</v>
      </c>
      <c r="B12" s="14" t="s">
        <v>62</v>
      </c>
      <c r="C12" s="14" t="s">
        <v>67</v>
      </c>
      <c r="D12" s="19">
        <v>163789.79999999999</v>
      </c>
      <c r="E12" s="31">
        <v>162699.4</v>
      </c>
      <c r="F12" s="19">
        <f t="shared" si="4"/>
        <v>-1090.3999999999942</v>
      </c>
      <c r="G12" s="28">
        <v>162033.79999999999</v>
      </c>
      <c r="H12" s="19">
        <f t="shared" si="1"/>
        <v>99.590901994721548</v>
      </c>
      <c r="I12" s="19">
        <f t="shared" si="2"/>
        <v>-665.60000000000582</v>
      </c>
    </row>
    <row r="13" spans="1:12" ht="31.2" x14ac:dyDescent="0.3">
      <c r="A13" s="13" t="s">
        <v>105</v>
      </c>
      <c r="B13" s="14" t="s">
        <v>62</v>
      </c>
      <c r="C13" s="14" t="s">
        <v>68</v>
      </c>
      <c r="D13" s="19">
        <v>931178.1</v>
      </c>
      <c r="E13" s="31">
        <v>946603.7</v>
      </c>
      <c r="F13" s="19">
        <f t="shared" si="4"/>
        <v>15425.599999999977</v>
      </c>
      <c r="G13" s="28">
        <v>915371.3</v>
      </c>
      <c r="H13" s="19">
        <f t="shared" si="1"/>
        <v>96.70058335922414</v>
      </c>
      <c r="I13" s="19">
        <f t="shared" si="2"/>
        <v>-31232.399999999907</v>
      </c>
    </row>
    <row r="14" spans="1:12" x14ac:dyDescent="0.3">
      <c r="A14" s="13" t="s">
        <v>4</v>
      </c>
      <c r="B14" s="14" t="s">
        <v>62</v>
      </c>
      <c r="C14" s="14" t="s">
        <v>72</v>
      </c>
      <c r="D14" s="19">
        <v>3411418.2</v>
      </c>
      <c r="E14" s="31">
        <v>1317410.3999999999</v>
      </c>
      <c r="F14" s="19">
        <f t="shared" si="4"/>
        <v>-2094007.8000000003</v>
      </c>
      <c r="G14" s="28">
        <v>0</v>
      </c>
      <c r="H14" s="19">
        <f t="shared" si="1"/>
        <v>0</v>
      </c>
      <c r="I14" s="19">
        <f t="shared" si="2"/>
        <v>-1317410.3999999999</v>
      </c>
    </row>
    <row r="15" spans="1:12" ht="31.2" x14ac:dyDescent="0.3">
      <c r="A15" s="13" t="s">
        <v>88</v>
      </c>
      <c r="B15" s="14" t="s">
        <v>62</v>
      </c>
      <c r="C15" s="14" t="s">
        <v>73</v>
      </c>
      <c r="D15" s="16">
        <v>16549.099999999999</v>
      </c>
      <c r="E15" s="32">
        <v>16549.099999999999</v>
      </c>
      <c r="F15" s="16">
        <f t="shared" si="4"/>
        <v>0</v>
      </c>
      <c r="G15" s="28">
        <v>16499.099999999999</v>
      </c>
      <c r="H15" s="16">
        <f t="shared" si="1"/>
        <v>99.697868766277324</v>
      </c>
      <c r="I15" s="16">
        <f t="shared" si="2"/>
        <v>-50</v>
      </c>
    </row>
    <row r="16" spans="1:12" x14ac:dyDescent="0.3">
      <c r="A16" s="13" t="s">
        <v>5</v>
      </c>
      <c r="B16" s="14" t="s">
        <v>62</v>
      </c>
      <c r="C16" s="14" t="s">
        <v>75</v>
      </c>
      <c r="D16" s="19">
        <v>11332001.5</v>
      </c>
      <c r="E16" s="31">
        <v>9468533</v>
      </c>
      <c r="F16" s="19">
        <f t="shared" si="4"/>
        <v>-1863468.5</v>
      </c>
      <c r="G16" s="28">
        <v>5942384.2999999998</v>
      </c>
      <c r="H16" s="19">
        <f t="shared" si="1"/>
        <v>62.75929227896232</v>
      </c>
      <c r="I16" s="19">
        <f t="shared" si="2"/>
        <v>-3526148.7</v>
      </c>
    </row>
    <row r="17" spans="1:9" x14ac:dyDescent="0.3">
      <c r="A17" s="17" t="s">
        <v>6</v>
      </c>
      <c r="B17" s="18" t="s">
        <v>63</v>
      </c>
      <c r="C17" s="18" t="s">
        <v>74</v>
      </c>
      <c r="D17" s="20">
        <f t="shared" ref="D17:F17" si="5">D18</f>
        <v>199139.8</v>
      </c>
      <c r="E17" s="33">
        <f t="shared" si="5"/>
        <v>797857.4</v>
      </c>
      <c r="F17" s="20">
        <f t="shared" si="5"/>
        <v>598717.60000000009</v>
      </c>
      <c r="G17" s="27">
        <f>SUM(G18)</f>
        <v>765826.9</v>
      </c>
      <c r="H17" s="20">
        <f t="shared" si="1"/>
        <v>95.985435492608076</v>
      </c>
      <c r="I17" s="20">
        <f t="shared" si="2"/>
        <v>-32030.5</v>
      </c>
    </row>
    <row r="18" spans="1:9" x14ac:dyDescent="0.3">
      <c r="A18" s="13" t="s">
        <v>91</v>
      </c>
      <c r="B18" s="14" t="s">
        <v>63</v>
      </c>
      <c r="C18" s="14" t="s">
        <v>64</v>
      </c>
      <c r="D18" s="19">
        <v>199139.8</v>
      </c>
      <c r="E18" s="31">
        <v>797857.4</v>
      </c>
      <c r="F18" s="19">
        <f>E18-D18</f>
        <v>598717.60000000009</v>
      </c>
      <c r="G18" s="28">
        <v>765826.9</v>
      </c>
      <c r="H18" s="19">
        <f t="shared" si="1"/>
        <v>95.985435492608076</v>
      </c>
      <c r="I18" s="19">
        <f t="shared" si="2"/>
        <v>-32030.5</v>
      </c>
    </row>
    <row r="19" spans="1:9" ht="51" customHeight="1" x14ac:dyDescent="0.3">
      <c r="A19" s="17" t="s">
        <v>107</v>
      </c>
      <c r="B19" s="18" t="s">
        <v>64</v>
      </c>
      <c r="C19" s="18" t="s">
        <v>74</v>
      </c>
      <c r="D19" s="20">
        <f t="shared" ref="D19:F19" si="6">SUM(D20:D22)</f>
        <v>6263594.5999999996</v>
      </c>
      <c r="E19" s="33">
        <f t="shared" si="6"/>
        <v>6107594.5999999996</v>
      </c>
      <c r="F19" s="20">
        <f t="shared" si="6"/>
        <v>-156000</v>
      </c>
      <c r="G19" s="27">
        <f>SUM(G20:G22)</f>
        <v>6002244.5999999996</v>
      </c>
      <c r="H19" s="20">
        <f t="shared" si="1"/>
        <v>98.27509835050283</v>
      </c>
      <c r="I19" s="20">
        <f t="shared" si="2"/>
        <v>-105350</v>
      </c>
    </row>
    <row r="20" spans="1:9" x14ac:dyDescent="0.3">
      <c r="A20" s="13" t="s">
        <v>89</v>
      </c>
      <c r="B20" s="14" t="s">
        <v>64</v>
      </c>
      <c r="C20" s="14" t="s">
        <v>70</v>
      </c>
      <c r="D20" s="19">
        <v>1903283.7</v>
      </c>
      <c r="E20" s="31">
        <v>1747283.7</v>
      </c>
      <c r="F20" s="19">
        <f>E20-D20</f>
        <v>-156000</v>
      </c>
      <c r="G20" s="28">
        <v>1690481.3</v>
      </c>
      <c r="H20" s="19">
        <f t="shared" si="1"/>
        <v>96.749102621400297</v>
      </c>
      <c r="I20" s="19">
        <f t="shared" si="2"/>
        <v>-56802.399999999907</v>
      </c>
    </row>
    <row r="21" spans="1:9" ht="46.8" x14ac:dyDescent="0.3">
      <c r="A21" s="13" t="s">
        <v>98</v>
      </c>
      <c r="B21" s="14" t="s">
        <v>64</v>
      </c>
      <c r="C21" s="14" t="s">
        <v>71</v>
      </c>
      <c r="D21" s="19">
        <v>3028257.6</v>
      </c>
      <c r="E21" s="31">
        <v>3028257.6</v>
      </c>
      <c r="F21" s="19">
        <f>E21-D21</f>
        <v>0</v>
      </c>
      <c r="G21" s="28">
        <v>3017672.9</v>
      </c>
      <c r="H21" s="19">
        <f t="shared" si="1"/>
        <v>99.650468969350555</v>
      </c>
      <c r="I21" s="19">
        <f t="shared" si="2"/>
        <v>-10584.700000000186</v>
      </c>
    </row>
    <row r="22" spans="1:9" ht="46.8" x14ac:dyDescent="0.3">
      <c r="A22" s="13" t="s">
        <v>99</v>
      </c>
      <c r="B22" s="14" t="s">
        <v>64</v>
      </c>
      <c r="C22" s="14" t="s">
        <v>76</v>
      </c>
      <c r="D22" s="19">
        <v>1332053.3</v>
      </c>
      <c r="E22" s="31">
        <v>1332053.3</v>
      </c>
      <c r="F22" s="19">
        <f>E22-D22</f>
        <v>0</v>
      </c>
      <c r="G22" s="28">
        <v>1294090.3999999999</v>
      </c>
      <c r="H22" s="19">
        <f t="shared" si="1"/>
        <v>97.150046473365578</v>
      </c>
      <c r="I22" s="19">
        <f t="shared" si="2"/>
        <v>-37962.90000000014</v>
      </c>
    </row>
    <row r="23" spans="1:9" x14ac:dyDescent="0.3">
      <c r="A23" s="17" t="s">
        <v>7</v>
      </c>
      <c r="B23" s="18" t="s">
        <v>65</v>
      </c>
      <c r="C23" s="18" t="s">
        <v>74</v>
      </c>
      <c r="D23" s="20">
        <f t="shared" ref="D23:F23" si="7">SUM(D24:D34)</f>
        <v>65713791.600000001</v>
      </c>
      <c r="E23" s="33">
        <f t="shared" si="7"/>
        <v>67999613.599999994</v>
      </c>
      <c r="F23" s="20">
        <f t="shared" si="7"/>
        <v>2285822.0000000014</v>
      </c>
      <c r="G23" s="27">
        <f>SUM(G24:G34)</f>
        <v>66361056.100000009</v>
      </c>
      <c r="H23" s="20">
        <f t="shared" si="1"/>
        <v>97.590342925125114</v>
      </c>
      <c r="I23" s="20">
        <f t="shared" si="2"/>
        <v>-1638557.4999999851</v>
      </c>
    </row>
    <row r="24" spans="1:9" x14ac:dyDescent="0.3">
      <c r="A24" s="13" t="s">
        <v>8</v>
      </c>
      <c r="B24" s="14" t="s">
        <v>65</v>
      </c>
      <c r="C24" s="14" t="s">
        <v>62</v>
      </c>
      <c r="D24" s="19">
        <v>990894.3</v>
      </c>
      <c r="E24" s="31">
        <v>963045.7</v>
      </c>
      <c r="F24" s="19">
        <f t="shared" ref="F24:F34" si="8">E24-D24</f>
        <v>-27848.600000000093</v>
      </c>
      <c r="G24" s="28">
        <v>931114.7</v>
      </c>
      <c r="H24" s="19">
        <f t="shared" si="1"/>
        <v>96.684373337630817</v>
      </c>
      <c r="I24" s="19">
        <f t="shared" si="2"/>
        <v>-31931</v>
      </c>
    </row>
    <row r="25" spans="1:9" x14ac:dyDescent="0.3">
      <c r="A25" s="23" t="s">
        <v>108</v>
      </c>
      <c r="B25" s="14" t="s">
        <v>65</v>
      </c>
      <c r="C25" s="14" t="s">
        <v>63</v>
      </c>
      <c r="D25" s="19">
        <v>7546508.7000000002</v>
      </c>
      <c r="E25" s="31">
        <v>7411493.2999999998</v>
      </c>
      <c r="F25" s="19">
        <f t="shared" si="8"/>
        <v>-135015.40000000037</v>
      </c>
      <c r="G25" s="28">
        <v>7396951.7000000002</v>
      </c>
      <c r="H25" s="19">
        <f t="shared" si="1"/>
        <v>99.803796624898794</v>
      </c>
      <c r="I25" s="19">
        <f t="shared" si="2"/>
        <v>-14541.599999999627</v>
      </c>
    </row>
    <row r="26" spans="1:9" x14ac:dyDescent="0.3">
      <c r="A26" s="13" t="s">
        <v>9</v>
      </c>
      <c r="B26" s="14" t="s">
        <v>65</v>
      </c>
      <c r="C26" s="14" t="s">
        <v>65</v>
      </c>
      <c r="D26" s="19">
        <v>5382.3</v>
      </c>
      <c r="E26" s="31">
        <v>5382.3</v>
      </c>
      <c r="F26" s="19">
        <f t="shared" si="8"/>
        <v>0</v>
      </c>
      <c r="G26" s="28">
        <v>5382.3</v>
      </c>
      <c r="H26" s="19">
        <f t="shared" si="1"/>
        <v>100</v>
      </c>
      <c r="I26" s="19">
        <f t="shared" si="2"/>
        <v>0</v>
      </c>
    </row>
    <row r="27" spans="1:9" x14ac:dyDescent="0.3">
      <c r="A27" s="13" t="s">
        <v>92</v>
      </c>
      <c r="B27" s="14" t="s">
        <v>65</v>
      </c>
      <c r="C27" s="14" t="s">
        <v>66</v>
      </c>
      <c r="D27" s="19">
        <v>7393843.5999999996</v>
      </c>
      <c r="E27" s="31">
        <v>7408417.4000000004</v>
      </c>
      <c r="F27" s="19">
        <f t="shared" si="8"/>
        <v>14573.800000000745</v>
      </c>
      <c r="G27" s="28">
        <v>7200862.9000000004</v>
      </c>
      <c r="H27" s="19">
        <f t="shared" si="1"/>
        <v>97.198396245870271</v>
      </c>
      <c r="I27" s="19">
        <f t="shared" si="2"/>
        <v>-207554.5</v>
      </c>
    </row>
    <row r="28" spans="1:9" x14ac:dyDescent="0.3">
      <c r="A28" s="13" t="s">
        <v>10</v>
      </c>
      <c r="B28" s="14" t="s">
        <v>65</v>
      </c>
      <c r="C28" s="14" t="s">
        <v>67</v>
      </c>
      <c r="D28" s="19">
        <v>129044.5</v>
      </c>
      <c r="E28" s="31">
        <v>129044.5</v>
      </c>
      <c r="F28" s="19">
        <f t="shared" si="8"/>
        <v>0</v>
      </c>
      <c r="G28" s="28">
        <v>110078.6</v>
      </c>
      <c r="H28" s="19">
        <f t="shared" si="1"/>
        <v>85.302821894772734</v>
      </c>
      <c r="I28" s="19">
        <f t="shared" si="2"/>
        <v>-18965.899999999994</v>
      </c>
    </row>
    <row r="29" spans="1:9" x14ac:dyDescent="0.3">
      <c r="A29" s="13" t="s">
        <v>11</v>
      </c>
      <c r="B29" s="14" t="s">
        <v>65</v>
      </c>
      <c r="C29" s="14" t="s">
        <v>68</v>
      </c>
      <c r="D29" s="19">
        <v>2197123.2000000002</v>
      </c>
      <c r="E29" s="31">
        <v>2197122.2999999998</v>
      </c>
      <c r="F29" s="19">
        <f t="shared" si="8"/>
        <v>-0.90000000037252903</v>
      </c>
      <c r="G29" s="28">
        <v>2190540.2000000002</v>
      </c>
      <c r="H29" s="19">
        <f t="shared" si="1"/>
        <v>99.700421774427411</v>
      </c>
      <c r="I29" s="19">
        <f t="shared" si="2"/>
        <v>-6582.0999999996275</v>
      </c>
    </row>
    <row r="30" spans="1:9" x14ac:dyDescent="0.3">
      <c r="A30" s="13" t="s">
        <v>12</v>
      </c>
      <c r="B30" s="14" t="s">
        <v>65</v>
      </c>
      <c r="C30" s="14" t="s">
        <v>69</v>
      </c>
      <c r="D30" s="19">
        <v>4771073.5999999996</v>
      </c>
      <c r="E30" s="31">
        <v>4608573.2</v>
      </c>
      <c r="F30" s="19">
        <f t="shared" si="8"/>
        <v>-162500.39999999944</v>
      </c>
      <c r="G30" s="28">
        <v>4548247.8</v>
      </c>
      <c r="H30" s="19">
        <f t="shared" si="1"/>
        <v>98.691017862101006</v>
      </c>
      <c r="I30" s="19">
        <f t="shared" si="2"/>
        <v>-60325.400000000373</v>
      </c>
    </row>
    <row r="31" spans="1:9" x14ac:dyDescent="0.3">
      <c r="A31" s="13" t="s">
        <v>13</v>
      </c>
      <c r="B31" s="14" t="s">
        <v>65</v>
      </c>
      <c r="C31" s="14" t="s">
        <v>70</v>
      </c>
      <c r="D31" s="19">
        <v>31245313</v>
      </c>
      <c r="E31" s="31">
        <v>32761847.100000001</v>
      </c>
      <c r="F31" s="19">
        <f t="shared" si="8"/>
        <v>1516534.1000000015</v>
      </c>
      <c r="G31" s="28">
        <v>32017744.699999999</v>
      </c>
      <c r="H31" s="19">
        <f t="shared" si="1"/>
        <v>97.728753211841948</v>
      </c>
      <c r="I31" s="19">
        <f t="shared" si="2"/>
        <v>-744102.40000000224</v>
      </c>
    </row>
    <row r="32" spans="1:9" x14ac:dyDescent="0.3">
      <c r="A32" s="13" t="s">
        <v>14</v>
      </c>
      <c r="B32" s="14" t="s">
        <v>65</v>
      </c>
      <c r="C32" s="14" t="s">
        <v>71</v>
      </c>
      <c r="D32" s="19">
        <v>4279001</v>
      </c>
      <c r="E32" s="31">
        <v>4928013.8</v>
      </c>
      <c r="F32" s="19">
        <f t="shared" si="8"/>
        <v>649012.79999999981</v>
      </c>
      <c r="G32" s="28">
        <v>4833664.2</v>
      </c>
      <c r="H32" s="19">
        <f t="shared" si="1"/>
        <v>98.085443673067644</v>
      </c>
      <c r="I32" s="19">
        <f t="shared" si="2"/>
        <v>-94349.599999999627</v>
      </c>
    </row>
    <row r="33" spans="1:9" ht="31.2" x14ac:dyDescent="0.3">
      <c r="A33" s="13" t="s">
        <v>15</v>
      </c>
      <c r="B33" s="14" t="s">
        <v>65</v>
      </c>
      <c r="C33" s="14" t="s">
        <v>72</v>
      </c>
      <c r="D33" s="19">
        <v>10330</v>
      </c>
      <c r="E33" s="31">
        <v>12480</v>
      </c>
      <c r="F33" s="19">
        <f t="shared" si="8"/>
        <v>2150</v>
      </c>
      <c r="G33" s="28">
        <v>2350.6999999999998</v>
      </c>
      <c r="H33" s="19">
        <f t="shared" si="1"/>
        <v>18.835737179487179</v>
      </c>
      <c r="I33" s="19">
        <f t="shared" si="2"/>
        <v>-10129.299999999999</v>
      </c>
    </row>
    <row r="34" spans="1:9" ht="31.2" x14ac:dyDescent="0.3">
      <c r="A34" s="13" t="s">
        <v>16</v>
      </c>
      <c r="B34" s="14" t="s">
        <v>65</v>
      </c>
      <c r="C34" s="14" t="s">
        <v>73</v>
      </c>
      <c r="D34" s="19">
        <v>7145277.4000000004</v>
      </c>
      <c r="E34" s="31">
        <v>7574194</v>
      </c>
      <c r="F34" s="19">
        <f t="shared" si="8"/>
        <v>428916.59999999963</v>
      </c>
      <c r="G34" s="28">
        <v>7124118.2999999998</v>
      </c>
      <c r="H34" s="19">
        <f t="shared" si="1"/>
        <v>94.057774332159966</v>
      </c>
      <c r="I34" s="19">
        <f t="shared" si="2"/>
        <v>-450075.70000000019</v>
      </c>
    </row>
    <row r="35" spans="1:9" ht="31.2" x14ac:dyDescent="0.3">
      <c r="A35" s="17" t="s">
        <v>17</v>
      </c>
      <c r="B35" s="18" t="s">
        <v>66</v>
      </c>
      <c r="C35" s="18" t="s">
        <v>74</v>
      </c>
      <c r="D35" s="20">
        <f t="shared" ref="D35:F35" si="9">SUM(D36:D39)</f>
        <v>22264829.199999999</v>
      </c>
      <c r="E35" s="33">
        <f t="shared" si="9"/>
        <v>21540762</v>
      </c>
      <c r="F35" s="20">
        <f t="shared" si="9"/>
        <v>-724067.19999999972</v>
      </c>
      <c r="G35" s="27">
        <f>SUM(G36:G39)</f>
        <v>20538338.200000003</v>
      </c>
      <c r="H35" s="20">
        <f t="shared" si="1"/>
        <v>95.34638653915772</v>
      </c>
      <c r="I35" s="20">
        <f t="shared" si="2"/>
        <v>-1002423.799999997</v>
      </c>
    </row>
    <row r="36" spans="1:9" x14ac:dyDescent="0.3">
      <c r="A36" s="13" t="s">
        <v>18</v>
      </c>
      <c r="B36" s="14" t="s">
        <v>66</v>
      </c>
      <c r="C36" s="14" t="s">
        <v>62</v>
      </c>
      <c r="D36" s="19">
        <v>4540818.9000000004</v>
      </c>
      <c r="E36" s="31">
        <v>4221427</v>
      </c>
      <c r="F36" s="19">
        <f>E36-D36</f>
        <v>-319391.90000000037</v>
      </c>
      <c r="G36" s="28">
        <v>3893081.1</v>
      </c>
      <c r="H36" s="19">
        <f t="shared" si="1"/>
        <v>92.22192163929401</v>
      </c>
      <c r="I36" s="19">
        <f t="shared" si="2"/>
        <v>-328345.89999999991</v>
      </c>
    </row>
    <row r="37" spans="1:9" x14ac:dyDescent="0.3">
      <c r="A37" s="13" t="s">
        <v>19</v>
      </c>
      <c r="B37" s="14" t="s">
        <v>66</v>
      </c>
      <c r="C37" s="14" t="s">
        <v>63</v>
      </c>
      <c r="D37" s="19">
        <v>14862844</v>
      </c>
      <c r="E37" s="31">
        <v>14445883.300000001</v>
      </c>
      <c r="F37" s="19">
        <f>E37-D37</f>
        <v>-416960.69999999925</v>
      </c>
      <c r="G37" s="28">
        <v>13822413.300000001</v>
      </c>
      <c r="H37" s="19">
        <f t="shared" si="1"/>
        <v>95.684099150932497</v>
      </c>
      <c r="I37" s="19">
        <f t="shared" si="2"/>
        <v>-623470</v>
      </c>
    </row>
    <row r="38" spans="1:9" x14ac:dyDescent="0.3">
      <c r="A38" s="13" t="s">
        <v>20</v>
      </c>
      <c r="B38" s="14" t="s">
        <v>66</v>
      </c>
      <c r="C38" s="14" t="s">
        <v>64</v>
      </c>
      <c r="D38" s="19">
        <v>2083243.3</v>
      </c>
      <c r="E38" s="31">
        <v>2095528.7</v>
      </c>
      <c r="F38" s="19">
        <f>E38-D38</f>
        <v>12285.399999999907</v>
      </c>
      <c r="G38" s="28">
        <v>2073275.7</v>
      </c>
      <c r="H38" s="19">
        <f t="shared" ref="H38:H69" si="10">G38/E38*100</f>
        <v>98.93807228696032</v>
      </c>
      <c r="I38" s="19">
        <f t="shared" ref="I38:I69" si="11">G38-E38</f>
        <v>-22253</v>
      </c>
    </row>
    <row r="39" spans="1:9" ht="31.2" x14ac:dyDescent="0.3">
      <c r="A39" s="13" t="s">
        <v>21</v>
      </c>
      <c r="B39" s="14" t="s">
        <v>66</v>
      </c>
      <c r="C39" s="14" t="s">
        <v>66</v>
      </c>
      <c r="D39" s="19">
        <v>777923</v>
      </c>
      <c r="E39" s="31">
        <v>777923</v>
      </c>
      <c r="F39" s="19">
        <f>E39-D39</f>
        <v>0</v>
      </c>
      <c r="G39" s="28">
        <v>749568.1</v>
      </c>
      <c r="H39" s="19">
        <f t="shared" si="10"/>
        <v>96.35505056413038</v>
      </c>
      <c r="I39" s="19">
        <f t="shared" si="11"/>
        <v>-28354.900000000023</v>
      </c>
    </row>
    <row r="40" spans="1:9" x14ac:dyDescent="0.3">
      <c r="A40" s="17" t="s">
        <v>22</v>
      </c>
      <c r="B40" s="18" t="s">
        <v>67</v>
      </c>
      <c r="C40" s="18" t="s">
        <v>74</v>
      </c>
      <c r="D40" s="20">
        <f t="shared" ref="D40:F40" si="12">SUM(D41:D42)</f>
        <v>947914.4</v>
      </c>
      <c r="E40" s="33">
        <f t="shared" si="12"/>
        <v>947914.4</v>
      </c>
      <c r="F40" s="20">
        <f t="shared" si="12"/>
        <v>0</v>
      </c>
      <c r="G40" s="27">
        <f>SUM(G41:G42)</f>
        <v>858733.10000000009</v>
      </c>
      <c r="H40" s="20">
        <f t="shared" si="10"/>
        <v>90.591840360268833</v>
      </c>
      <c r="I40" s="20">
        <f t="shared" si="11"/>
        <v>-89181.29999999993</v>
      </c>
    </row>
    <row r="41" spans="1:9" ht="31.2" x14ac:dyDescent="0.3">
      <c r="A41" s="13" t="s">
        <v>100</v>
      </c>
      <c r="B41" s="14" t="s">
        <v>67</v>
      </c>
      <c r="C41" s="14" t="s">
        <v>64</v>
      </c>
      <c r="D41" s="19">
        <v>210623</v>
      </c>
      <c r="E41" s="31">
        <v>210623</v>
      </c>
      <c r="F41" s="19">
        <f>E41-D41</f>
        <v>0</v>
      </c>
      <c r="G41" s="28">
        <v>207645.8</v>
      </c>
      <c r="H41" s="19">
        <f t="shared" si="10"/>
        <v>98.586479159446014</v>
      </c>
      <c r="I41" s="19">
        <f t="shared" si="11"/>
        <v>-2977.2000000000116</v>
      </c>
    </row>
    <row r="42" spans="1:9" ht="31.2" x14ac:dyDescent="0.3">
      <c r="A42" s="13" t="s">
        <v>23</v>
      </c>
      <c r="B42" s="14" t="s">
        <v>67</v>
      </c>
      <c r="C42" s="14" t="s">
        <v>66</v>
      </c>
      <c r="D42" s="19">
        <v>737291.4</v>
      </c>
      <c r="E42" s="31">
        <v>737291.4</v>
      </c>
      <c r="F42" s="19">
        <f>E42-D42</f>
        <v>0</v>
      </c>
      <c r="G42" s="28">
        <v>651087.30000000005</v>
      </c>
      <c r="H42" s="19">
        <f t="shared" si="10"/>
        <v>88.308001422504049</v>
      </c>
      <c r="I42" s="19">
        <f t="shared" si="11"/>
        <v>-86204.099999999977</v>
      </c>
    </row>
    <row r="43" spans="1:9" x14ac:dyDescent="0.3">
      <c r="A43" s="17" t="s">
        <v>24</v>
      </c>
      <c r="B43" s="18" t="s">
        <v>68</v>
      </c>
      <c r="C43" s="18" t="s">
        <v>74</v>
      </c>
      <c r="D43" s="20">
        <f t="shared" ref="D43:F43" si="13">SUM(D44:D51)</f>
        <v>66811326.600000009</v>
      </c>
      <c r="E43" s="33">
        <f t="shared" si="13"/>
        <v>67307498.700000003</v>
      </c>
      <c r="F43" s="20">
        <f t="shared" si="13"/>
        <v>496172.09999999637</v>
      </c>
      <c r="G43" s="27">
        <f>SUM(G44:G51)</f>
        <v>65419592.100000001</v>
      </c>
      <c r="H43" s="20">
        <f t="shared" si="10"/>
        <v>97.195102126117177</v>
      </c>
      <c r="I43" s="20">
        <f t="shared" si="11"/>
        <v>-1887906.6000000015</v>
      </c>
    </row>
    <row r="44" spans="1:9" x14ac:dyDescent="0.3">
      <c r="A44" s="13" t="s">
        <v>25</v>
      </c>
      <c r="B44" s="14" t="s">
        <v>68</v>
      </c>
      <c r="C44" s="14" t="s">
        <v>62</v>
      </c>
      <c r="D44" s="19">
        <v>22668347.699999999</v>
      </c>
      <c r="E44" s="31">
        <v>22320061.600000001</v>
      </c>
      <c r="F44" s="19">
        <f t="shared" ref="F44:F51" si="14">E44-D44</f>
        <v>-348286.09999999776</v>
      </c>
      <c r="G44" s="28">
        <v>21780981.600000001</v>
      </c>
      <c r="H44" s="19">
        <f t="shared" si="10"/>
        <v>97.584773690767946</v>
      </c>
      <c r="I44" s="19">
        <f t="shared" si="11"/>
        <v>-539080</v>
      </c>
    </row>
    <row r="45" spans="1:9" x14ac:dyDescent="0.3">
      <c r="A45" s="13" t="s">
        <v>26</v>
      </c>
      <c r="B45" s="14" t="s">
        <v>68</v>
      </c>
      <c r="C45" s="14" t="s">
        <v>63</v>
      </c>
      <c r="D45" s="19">
        <v>34269548.200000003</v>
      </c>
      <c r="E45" s="31">
        <v>35323836.799999997</v>
      </c>
      <c r="F45" s="19">
        <f t="shared" si="14"/>
        <v>1054288.599999994</v>
      </c>
      <c r="G45" s="28">
        <v>34215678.200000003</v>
      </c>
      <c r="H45" s="19">
        <f t="shared" si="10"/>
        <v>96.862858906651965</v>
      </c>
      <c r="I45" s="19">
        <f t="shared" si="11"/>
        <v>-1108158.599999994</v>
      </c>
    </row>
    <row r="46" spans="1:9" x14ac:dyDescent="0.3">
      <c r="A46" s="13" t="s">
        <v>61</v>
      </c>
      <c r="B46" s="14" t="s">
        <v>68</v>
      </c>
      <c r="C46" s="14" t="s">
        <v>64</v>
      </c>
      <c r="D46" s="19">
        <v>1115051.5</v>
      </c>
      <c r="E46" s="31">
        <v>966825.2</v>
      </c>
      <c r="F46" s="19">
        <f t="shared" si="14"/>
        <v>-148226.30000000005</v>
      </c>
      <c r="G46" s="28">
        <v>966790.8</v>
      </c>
      <c r="H46" s="19">
        <f t="shared" si="10"/>
        <v>99.996441962828456</v>
      </c>
      <c r="I46" s="19">
        <f t="shared" si="11"/>
        <v>-34.399999999906868</v>
      </c>
    </row>
    <row r="47" spans="1:9" x14ac:dyDescent="0.3">
      <c r="A47" s="13" t="s">
        <v>27</v>
      </c>
      <c r="B47" s="14" t="s">
        <v>68</v>
      </c>
      <c r="C47" s="14" t="s">
        <v>65</v>
      </c>
      <c r="D47" s="19">
        <v>4513439.0999999996</v>
      </c>
      <c r="E47" s="31">
        <v>4386370.3</v>
      </c>
      <c r="F47" s="19">
        <f t="shared" si="14"/>
        <v>-127068.79999999981</v>
      </c>
      <c r="G47" s="28">
        <v>4385771.3</v>
      </c>
      <c r="H47" s="19">
        <f t="shared" si="10"/>
        <v>99.98634406219648</v>
      </c>
      <c r="I47" s="19">
        <f t="shared" si="11"/>
        <v>-599</v>
      </c>
    </row>
    <row r="48" spans="1:9" ht="31.2" x14ac:dyDescent="0.3">
      <c r="A48" s="13" t="s">
        <v>28</v>
      </c>
      <c r="B48" s="14" t="s">
        <v>68</v>
      </c>
      <c r="C48" s="14" t="s">
        <v>66</v>
      </c>
      <c r="D48" s="19">
        <v>533319.69999999995</v>
      </c>
      <c r="E48" s="31">
        <v>540835.80000000005</v>
      </c>
      <c r="F48" s="19">
        <f t="shared" si="14"/>
        <v>7516.1000000000931</v>
      </c>
      <c r="G48" s="28">
        <v>537858.69999999995</v>
      </c>
      <c r="H48" s="19">
        <f t="shared" si="10"/>
        <v>99.449537179306532</v>
      </c>
      <c r="I48" s="19">
        <f t="shared" si="11"/>
        <v>-2977.1000000000931</v>
      </c>
    </row>
    <row r="49" spans="1:9" x14ac:dyDescent="0.3">
      <c r="A49" s="13" t="s">
        <v>55</v>
      </c>
      <c r="B49" s="14" t="s">
        <v>68</v>
      </c>
      <c r="C49" s="14" t="s">
        <v>67</v>
      </c>
      <c r="D49" s="19">
        <v>1389854.6</v>
      </c>
      <c r="E49" s="31">
        <v>1391205.7</v>
      </c>
      <c r="F49" s="19">
        <f t="shared" si="14"/>
        <v>1351.0999999998603</v>
      </c>
      <c r="G49" s="28">
        <v>1363808.3</v>
      </c>
      <c r="H49" s="19">
        <f t="shared" si="10"/>
        <v>98.030672243507922</v>
      </c>
      <c r="I49" s="19">
        <f t="shared" si="11"/>
        <v>-27397.399999999907</v>
      </c>
    </row>
    <row r="50" spans="1:9" x14ac:dyDescent="0.3">
      <c r="A50" s="13" t="s">
        <v>56</v>
      </c>
      <c r="B50" s="14" t="s">
        <v>68</v>
      </c>
      <c r="C50" s="14" t="s">
        <v>68</v>
      </c>
      <c r="D50" s="19">
        <v>1013375.5</v>
      </c>
      <c r="E50" s="31">
        <v>1068275.5</v>
      </c>
      <c r="F50" s="19">
        <f t="shared" si="14"/>
        <v>54900</v>
      </c>
      <c r="G50" s="28">
        <v>869989.2</v>
      </c>
      <c r="H50" s="19">
        <f t="shared" si="10"/>
        <v>81.438655103482191</v>
      </c>
      <c r="I50" s="19">
        <f t="shared" si="11"/>
        <v>-198286.30000000005</v>
      </c>
    </row>
    <row r="51" spans="1:9" x14ac:dyDescent="0.3">
      <c r="A51" s="13" t="s">
        <v>29</v>
      </c>
      <c r="B51" s="14" t="s">
        <v>68</v>
      </c>
      <c r="C51" s="14" t="s">
        <v>70</v>
      </c>
      <c r="D51" s="19">
        <v>1308390.3</v>
      </c>
      <c r="E51" s="31">
        <v>1310087.8</v>
      </c>
      <c r="F51" s="19">
        <f t="shared" si="14"/>
        <v>1697.5</v>
      </c>
      <c r="G51" s="28">
        <v>1298714</v>
      </c>
      <c r="H51" s="19">
        <f t="shared" si="10"/>
        <v>99.131829179693142</v>
      </c>
      <c r="I51" s="19">
        <f t="shared" si="11"/>
        <v>-11373.800000000047</v>
      </c>
    </row>
    <row r="52" spans="1:9" x14ac:dyDescent="0.3">
      <c r="A52" s="17" t="s">
        <v>101</v>
      </c>
      <c r="B52" s="18" t="s">
        <v>69</v>
      </c>
      <c r="C52" s="18" t="s">
        <v>74</v>
      </c>
      <c r="D52" s="20">
        <f t="shared" ref="D52:F52" si="15">SUM(D53:D55)</f>
        <v>6992522.1000000006</v>
      </c>
      <c r="E52" s="33">
        <f t="shared" si="15"/>
        <v>7048111.5</v>
      </c>
      <c r="F52" s="20">
        <f t="shared" si="15"/>
        <v>55589.399999999441</v>
      </c>
      <c r="G52" s="27">
        <f>SUM(G53:G55)</f>
        <v>6382137.7000000002</v>
      </c>
      <c r="H52" s="20">
        <f t="shared" si="10"/>
        <v>90.55103200339552</v>
      </c>
      <c r="I52" s="20">
        <f t="shared" si="11"/>
        <v>-665973.79999999981</v>
      </c>
    </row>
    <row r="53" spans="1:9" x14ac:dyDescent="0.3">
      <c r="A53" s="13" t="s">
        <v>30</v>
      </c>
      <c r="B53" s="14" t="s">
        <v>69</v>
      </c>
      <c r="C53" s="14" t="s">
        <v>62</v>
      </c>
      <c r="D53" s="19">
        <v>6899246.9000000004</v>
      </c>
      <c r="E53" s="31">
        <v>6958836.2999999998</v>
      </c>
      <c r="F53" s="19">
        <f>E53-D53</f>
        <v>59589.399999999441</v>
      </c>
      <c r="G53" s="28">
        <v>6305953.2000000002</v>
      </c>
      <c r="H53" s="19">
        <f t="shared" si="10"/>
        <v>90.617927023229456</v>
      </c>
      <c r="I53" s="19">
        <f t="shared" si="11"/>
        <v>-652883.09999999963</v>
      </c>
    </row>
    <row r="54" spans="1:9" x14ac:dyDescent="0.3">
      <c r="A54" s="13" t="s">
        <v>90</v>
      </c>
      <c r="B54" s="14" t="s">
        <v>69</v>
      </c>
      <c r="C54" s="14" t="s">
        <v>63</v>
      </c>
      <c r="D54" s="19">
        <v>14400</v>
      </c>
      <c r="E54" s="31">
        <v>14400</v>
      </c>
      <c r="F54" s="19">
        <f>E54-D54</f>
        <v>0</v>
      </c>
      <c r="G54" s="28">
        <v>12809.5</v>
      </c>
      <c r="H54" s="19">
        <f t="shared" si="10"/>
        <v>88.954861111111114</v>
      </c>
      <c r="I54" s="19">
        <f t="shared" si="11"/>
        <v>-1590.5</v>
      </c>
    </row>
    <row r="55" spans="1:9" ht="31.2" x14ac:dyDescent="0.3">
      <c r="A55" s="13" t="s">
        <v>31</v>
      </c>
      <c r="B55" s="14" t="s">
        <v>69</v>
      </c>
      <c r="C55" s="14" t="s">
        <v>65</v>
      </c>
      <c r="D55" s="19">
        <v>78875.199999999997</v>
      </c>
      <c r="E55" s="31">
        <v>74875.199999999997</v>
      </c>
      <c r="F55" s="19">
        <f>E55-D55</f>
        <v>-4000</v>
      </c>
      <c r="G55" s="28">
        <v>63375</v>
      </c>
      <c r="H55" s="19">
        <f t="shared" si="10"/>
        <v>84.640842361689849</v>
      </c>
      <c r="I55" s="19">
        <f t="shared" si="11"/>
        <v>-11500.199999999997</v>
      </c>
    </row>
    <row r="56" spans="1:9" x14ac:dyDescent="0.3">
      <c r="A56" s="17" t="s">
        <v>32</v>
      </c>
      <c r="B56" s="18" t="s">
        <v>70</v>
      </c>
      <c r="C56" s="18" t="s">
        <v>74</v>
      </c>
      <c r="D56" s="20">
        <f>SUM(D57:D63)</f>
        <v>31936721.399999999</v>
      </c>
      <c r="E56" s="33">
        <f t="shared" ref="E56:F56" si="16">SUM(E57:E63)</f>
        <v>32088089.100000001</v>
      </c>
      <c r="F56" s="20">
        <f t="shared" si="16"/>
        <v>151367.70000000225</v>
      </c>
      <c r="G56" s="27">
        <f>SUM(G57:G63)</f>
        <v>31608656.600000001</v>
      </c>
      <c r="H56" s="20">
        <f t="shared" si="10"/>
        <v>98.505886410044909</v>
      </c>
      <c r="I56" s="20">
        <f t="shared" si="11"/>
        <v>-479432.5</v>
      </c>
    </row>
    <row r="57" spans="1:9" x14ac:dyDescent="0.3">
      <c r="A57" s="13" t="s">
        <v>33</v>
      </c>
      <c r="B57" s="14" t="s">
        <v>70</v>
      </c>
      <c r="C57" s="14" t="s">
        <v>62</v>
      </c>
      <c r="D57" s="19">
        <v>11115883.199999999</v>
      </c>
      <c r="E57" s="31">
        <v>11322037.800000001</v>
      </c>
      <c r="F57" s="19">
        <f t="shared" ref="F57:F63" si="17">E57-D57</f>
        <v>206154.60000000149</v>
      </c>
      <c r="G57" s="28">
        <v>11297952.4</v>
      </c>
      <c r="H57" s="19">
        <f t="shared" si="10"/>
        <v>99.787269743967826</v>
      </c>
      <c r="I57" s="19">
        <f t="shared" si="11"/>
        <v>-24085.400000000373</v>
      </c>
    </row>
    <row r="58" spans="1:9" x14ac:dyDescent="0.3">
      <c r="A58" s="13" t="s">
        <v>34</v>
      </c>
      <c r="B58" s="14" t="s">
        <v>70</v>
      </c>
      <c r="C58" s="14" t="s">
        <v>63</v>
      </c>
      <c r="D58" s="19">
        <v>13814286</v>
      </c>
      <c r="E58" s="31">
        <v>13739475.800000001</v>
      </c>
      <c r="F58" s="19">
        <f t="shared" si="17"/>
        <v>-74810.199999999255</v>
      </c>
      <c r="G58" s="28">
        <v>13298267.9</v>
      </c>
      <c r="H58" s="19">
        <f t="shared" si="10"/>
        <v>96.788757399317959</v>
      </c>
      <c r="I58" s="19">
        <f t="shared" si="11"/>
        <v>-441207.90000000037</v>
      </c>
    </row>
    <row r="59" spans="1:9" ht="31.2" x14ac:dyDescent="0.3">
      <c r="A59" s="13" t="s">
        <v>35</v>
      </c>
      <c r="B59" s="14" t="s">
        <v>70</v>
      </c>
      <c r="C59" s="14" t="s">
        <v>64</v>
      </c>
      <c r="D59" s="19">
        <v>95396.800000000003</v>
      </c>
      <c r="E59" s="31">
        <v>91440.7</v>
      </c>
      <c r="F59" s="19">
        <f t="shared" si="17"/>
        <v>-3956.1000000000058</v>
      </c>
      <c r="G59" s="28">
        <v>91404.7</v>
      </c>
      <c r="H59" s="19">
        <f t="shared" si="10"/>
        <v>99.960630222647026</v>
      </c>
      <c r="I59" s="19">
        <f t="shared" si="11"/>
        <v>-36</v>
      </c>
    </row>
    <row r="60" spans="1:9" x14ac:dyDescent="0.3">
      <c r="A60" s="13" t="s">
        <v>36</v>
      </c>
      <c r="B60" s="14" t="s">
        <v>70</v>
      </c>
      <c r="C60" s="14" t="s">
        <v>65</v>
      </c>
      <c r="D60" s="19">
        <v>767110.7</v>
      </c>
      <c r="E60" s="31">
        <v>768442.1</v>
      </c>
      <c r="F60" s="19">
        <f t="shared" si="17"/>
        <v>1331.4000000000233</v>
      </c>
      <c r="G60" s="28">
        <v>766609.3</v>
      </c>
      <c r="H60" s="19">
        <f t="shared" si="10"/>
        <v>99.761491464353668</v>
      </c>
      <c r="I60" s="19">
        <f t="shared" si="11"/>
        <v>-1832.7999999999302</v>
      </c>
    </row>
    <row r="61" spans="1:9" x14ac:dyDescent="0.3">
      <c r="A61" s="13" t="s">
        <v>37</v>
      </c>
      <c r="B61" s="14" t="s">
        <v>70</v>
      </c>
      <c r="C61" s="14" t="s">
        <v>66</v>
      </c>
      <c r="D61" s="19">
        <v>132689.20000000001</v>
      </c>
      <c r="E61" s="31">
        <v>132699.20000000001</v>
      </c>
      <c r="F61" s="19">
        <f t="shared" si="17"/>
        <v>10</v>
      </c>
      <c r="G61" s="28">
        <v>132507.70000000001</v>
      </c>
      <c r="H61" s="19">
        <f t="shared" si="10"/>
        <v>99.85568865524435</v>
      </c>
      <c r="I61" s="19">
        <f t="shared" si="11"/>
        <v>-191.5</v>
      </c>
    </row>
    <row r="62" spans="1:9" ht="34.799999999999997" customHeight="1" x14ac:dyDescent="0.3">
      <c r="A62" s="13" t="s">
        <v>102</v>
      </c>
      <c r="B62" s="14" t="s">
        <v>70</v>
      </c>
      <c r="C62" s="14" t="s">
        <v>67</v>
      </c>
      <c r="D62" s="19">
        <v>468284.1</v>
      </c>
      <c r="E62" s="31">
        <v>468284.1</v>
      </c>
      <c r="F62" s="19">
        <f t="shared" si="17"/>
        <v>0</v>
      </c>
      <c r="G62" s="28">
        <v>468260.6</v>
      </c>
      <c r="H62" s="19">
        <f t="shared" si="10"/>
        <v>99.994981678856917</v>
      </c>
      <c r="I62" s="19">
        <f t="shared" si="11"/>
        <v>-23.5</v>
      </c>
    </row>
    <row r="63" spans="1:9" x14ac:dyDescent="0.3">
      <c r="A63" s="13" t="s">
        <v>38</v>
      </c>
      <c r="B63" s="14" t="s">
        <v>70</v>
      </c>
      <c r="C63" s="14" t="s">
        <v>70</v>
      </c>
      <c r="D63" s="19">
        <v>5543071.4000000004</v>
      </c>
      <c r="E63" s="31">
        <v>5565709.4000000004</v>
      </c>
      <c r="F63" s="19">
        <f t="shared" si="17"/>
        <v>22638</v>
      </c>
      <c r="G63" s="28">
        <v>5553654</v>
      </c>
      <c r="H63" s="19">
        <f t="shared" si="10"/>
        <v>99.783398680498834</v>
      </c>
      <c r="I63" s="19">
        <f t="shared" si="11"/>
        <v>-12055.400000000373</v>
      </c>
    </row>
    <row r="64" spans="1:9" x14ac:dyDescent="0.3">
      <c r="A64" s="17" t="s">
        <v>39</v>
      </c>
      <c r="B64" s="18" t="s">
        <v>71</v>
      </c>
      <c r="C64" s="18" t="s">
        <v>74</v>
      </c>
      <c r="D64" s="20">
        <f>SUM(D65:D69)</f>
        <v>70858888.700000003</v>
      </c>
      <c r="E64" s="33">
        <f t="shared" ref="E64:F64" si="18">SUM(E65:E69)</f>
        <v>72351642.299999997</v>
      </c>
      <c r="F64" s="20">
        <f t="shared" si="18"/>
        <v>1492753.6000000006</v>
      </c>
      <c r="G64" s="27">
        <f>SUM(G65:G69)</f>
        <v>71973070.800000012</v>
      </c>
      <c r="H64" s="20">
        <f t="shared" si="10"/>
        <v>99.476761704412638</v>
      </c>
      <c r="I64" s="20">
        <f t="shared" si="11"/>
        <v>-378571.4999999851</v>
      </c>
    </row>
    <row r="65" spans="1:9" x14ac:dyDescent="0.3">
      <c r="A65" s="13" t="s">
        <v>40</v>
      </c>
      <c r="B65" s="14" t="s">
        <v>71</v>
      </c>
      <c r="C65" s="14" t="s">
        <v>62</v>
      </c>
      <c r="D65" s="19">
        <v>788308</v>
      </c>
      <c r="E65" s="31">
        <v>786254.4</v>
      </c>
      <c r="F65" s="19">
        <f>E65-D65</f>
        <v>-2053.5999999999767</v>
      </c>
      <c r="G65" s="28">
        <v>786246.3</v>
      </c>
      <c r="H65" s="19">
        <f t="shared" si="10"/>
        <v>99.998969799087931</v>
      </c>
      <c r="I65" s="19">
        <f t="shared" si="11"/>
        <v>-8.0999999999767169</v>
      </c>
    </row>
    <row r="66" spans="1:9" x14ac:dyDescent="0.3">
      <c r="A66" s="13" t="s">
        <v>41</v>
      </c>
      <c r="B66" s="14" t="s">
        <v>71</v>
      </c>
      <c r="C66" s="14" t="s">
        <v>63</v>
      </c>
      <c r="D66" s="19">
        <v>8796817.5999999996</v>
      </c>
      <c r="E66" s="31">
        <v>8829254.5999999996</v>
      </c>
      <c r="F66" s="19">
        <f>E66-D66</f>
        <v>32437</v>
      </c>
      <c r="G66" s="28">
        <v>8828589.8000000007</v>
      </c>
      <c r="H66" s="19">
        <f t="shared" si="10"/>
        <v>99.992470485560588</v>
      </c>
      <c r="I66" s="19">
        <f t="shared" si="11"/>
        <v>-664.79999999888241</v>
      </c>
    </row>
    <row r="67" spans="1:9" x14ac:dyDescent="0.3">
      <c r="A67" s="13" t="s">
        <v>42</v>
      </c>
      <c r="B67" s="14" t="s">
        <v>71</v>
      </c>
      <c r="C67" s="14" t="s">
        <v>64</v>
      </c>
      <c r="D67" s="19">
        <v>47121007.5</v>
      </c>
      <c r="E67" s="31">
        <v>48796134.5</v>
      </c>
      <c r="F67" s="19">
        <f>E67-D67</f>
        <v>1675127</v>
      </c>
      <c r="G67" s="28">
        <v>48679662.600000001</v>
      </c>
      <c r="H67" s="19">
        <f t="shared" si="10"/>
        <v>99.761309166815266</v>
      </c>
      <c r="I67" s="19">
        <f t="shared" si="11"/>
        <v>-116471.89999999851</v>
      </c>
    </row>
    <row r="68" spans="1:9" x14ac:dyDescent="0.3">
      <c r="A68" s="13" t="s">
        <v>43</v>
      </c>
      <c r="B68" s="14" t="s">
        <v>71</v>
      </c>
      <c r="C68" s="14" t="s">
        <v>65</v>
      </c>
      <c r="D68" s="19">
        <v>11466612.699999999</v>
      </c>
      <c r="E68" s="31">
        <v>11200409.5</v>
      </c>
      <c r="F68" s="19">
        <f>E68-D68</f>
        <v>-266203.19999999925</v>
      </c>
      <c r="G68" s="28">
        <v>10963714.4</v>
      </c>
      <c r="H68" s="19">
        <f t="shared" si="10"/>
        <v>97.88672815935881</v>
      </c>
      <c r="I68" s="19">
        <f t="shared" si="11"/>
        <v>-236695.09999999963</v>
      </c>
    </row>
    <row r="69" spans="1:9" ht="21" customHeight="1" x14ac:dyDescent="0.3">
      <c r="A69" s="13" t="s">
        <v>44</v>
      </c>
      <c r="B69" s="14" t="s">
        <v>71</v>
      </c>
      <c r="C69" s="14" t="s">
        <v>67</v>
      </c>
      <c r="D69" s="19">
        <v>2686142.9</v>
      </c>
      <c r="E69" s="31">
        <v>2739589.3</v>
      </c>
      <c r="F69" s="19">
        <f>E69-D69</f>
        <v>53446.399999999907</v>
      </c>
      <c r="G69" s="28">
        <v>2714857.7</v>
      </c>
      <c r="H69" s="19">
        <f t="shared" si="10"/>
        <v>99.09725154788714</v>
      </c>
      <c r="I69" s="19">
        <f t="shared" si="11"/>
        <v>-24731.599999999627</v>
      </c>
    </row>
    <row r="70" spans="1:9" x14ac:dyDescent="0.3">
      <c r="A70" s="17" t="s">
        <v>93</v>
      </c>
      <c r="B70" s="18" t="s">
        <v>72</v>
      </c>
      <c r="C70" s="18" t="s">
        <v>74</v>
      </c>
      <c r="D70" s="20">
        <f>SUM(D71:D74)</f>
        <v>4482037.6999999993</v>
      </c>
      <c r="E70" s="33">
        <f t="shared" ref="E70:F70" si="19">SUM(E71:E74)</f>
        <v>4365236.5</v>
      </c>
      <c r="F70" s="20">
        <f t="shared" si="19"/>
        <v>-116801.19999999972</v>
      </c>
      <c r="G70" s="27">
        <f>SUM(G71:G74)</f>
        <v>3714947.9</v>
      </c>
      <c r="H70" s="20">
        <f t="shared" ref="H70:H83" si="20">G70/E70*100</f>
        <v>85.103015609807159</v>
      </c>
      <c r="I70" s="20">
        <f t="shared" ref="I70:I83" si="21">G70-E70</f>
        <v>-650288.60000000009</v>
      </c>
    </row>
    <row r="71" spans="1:9" x14ac:dyDescent="0.3">
      <c r="A71" s="13" t="s">
        <v>45</v>
      </c>
      <c r="B71" s="14" t="s">
        <v>72</v>
      </c>
      <c r="C71" s="14" t="s">
        <v>62</v>
      </c>
      <c r="D71" s="19">
        <v>70177.899999999994</v>
      </c>
      <c r="E71" s="31">
        <v>70177.899999999994</v>
      </c>
      <c r="F71" s="19">
        <f>E71-D71</f>
        <v>0</v>
      </c>
      <c r="G71" s="28">
        <v>66710.3</v>
      </c>
      <c r="H71" s="19">
        <f t="shared" si="20"/>
        <v>95.058843311070873</v>
      </c>
      <c r="I71" s="19">
        <f t="shared" si="21"/>
        <v>-3467.5999999999913</v>
      </c>
    </row>
    <row r="72" spans="1:9" x14ac:dyDescent="0.3">
      <c r="A72" s="13" t="s">
        <v>46</v>
      </c>
      <c r="B72" s="14" t="s">
        <v>72</v>
      </c>
      <c r="C72" s="14" t="s">
        <v>63</v>
      </c>
      <c r="D72" s="19">
        <v>2861817.9</v>
      </c>
      <c r="E72" s="31">
        <v>2756582.1</v>
      </c>
      <c r="F72" s="19">
        <f>E72-D72</f>
        <v>-105235.79999999981</v>
      </c>
      <c r="G72" s="28">
        <v>2109785.1</v>
      </c>
      <c r="H72" s="19">
        <f t="shared" si="20"/>
        <v>76.536269316992232</v>
      </c>
      <c r="I72" s="19">
        <f t="shared" si="21"/>
        <v>-646797</v>
      </c>
    </row>
    <row r="73" spans="1:9" x14ac:dyDescent="0.3">
      <c r="A73" s="13" t="s">
        <v>47</v>
      </c>
      <c r="B73" s="14" t="s">
        <v>72</v>
      </c>
      <c r="C73" s="14" t="s">
        <v>64</v>
      </c>
      <c r="D73" s="19">
        <v>1135036.8999999999</v>
      </c>
      <c r="E73" s="31">
        <v>1123471.5</v>
      </c>
      <c r="F73" s="19">
        <f>E73-D73</f>
        <v>-11565.399999999907</v>
      </c>
      <c r="G73" s="28">
        <v>1123447.5</v>
      </c>
      <c r="H73" s="19">
        <f t="shared" si="20"/>
        <v>99.997863764234339</v>
      </c>
      <c r="I73" s="19">
        <f t="shared" si="21"/>
        <v>-24</v>
      </c>
    </row>
    <row r="74" spans="1:9" ht="31.2" x14ac:dyDescent="0.3">
      <c r="A74" s="13" t="s">
        <v>94</v>
      </c>
      <c r="B74" s="14" t="s">
        <v>72</v>
      </c>
      <c r="C74" s="14" t="s">
        <v>66</v>
      </c>
      <c r="D74" s="19">
        <v>415005</v>
      </c>
      <c r="E74" s="31">
        <v>415005</v>
      </c>
      <c r="F74" s="19">
        <f>E74-D74</f>
        <v>0</v>
      </c>
      <c r="G74" s="28">
        <v>415005</v>
      </c>
      <c r="H74" s="19">
        <f t="shared" si="20"/>
        <v>100</v>
      </c>
      <c r="I74" s="19">
        <f t="shared" si="21"/>
        <v>0</v>
      </c>
    </row>
    <row r="75" spans="1:9" x14ac:dyDescent="0.3">
      <c r="A75" s="17" t="s">
        <v>48</v>
      </c>
      <c r="B75" s="18" t="s">
        <v>73</v>
      </c>
      <c r="C75" s="18" t="s">
        <v>74</v>
      </c>
      <c r="D75" s="20">
        <f>SUM(D76:D77)</f>
        <v>662057.30000000005</v>
      </c>
      <c r="E75" s="33">
        <f t="shared" ref="E75:F75" si="22">SUM(E76:E77)</f>
        <v>662057.30000000005</v>
      </c>
      <c r="F75" s="20">
        <f t="shared" si="22"/>
        <v>0</v>
      </c>
      <c r="G75" s="27">
        <f>SUM(G76:G77)</f>
        <v>662057.30000000005</v>
      </c>
      <c r="H75" s="20">
        <f t="shared" si="20"/>
        <v>100</v>
      </c>
      <c r="I75" s="20">
        <f t="shared" si="21"/>
        <v>0</v>
      </c>
    </row>
    <row r="76" spans="1:9" x14ac:dyDescent="0.3">
      <c r="A76" s="13" t="s">
        <v>49</v>
      </c>
      <c r="B76" s="14" t="s">
        <v>73</v>
      </c>
      <c r="C76" s="14" t="s">
        <v>62</v>
      </c>
      <c r="D76" s="19">
        <v>523485.3</v>
      </c>
      <c r="E76" s="31">
        <v>523485.3</v>
      </c>
      <c r="F76" s="19">
        <f>E76-D76</f>
        <v>0</v>
      </c>
      <c r="G76" s="28">
        <v>523485.3</v>
      </c>
      <c r="H76" s="19">
        <f t="shared" si="20"/>
        <v>100</v>
      </c>
      <c r="I76" s="19">
        <f t="shared" si="21"/>
        <v>0</v>
      </c>
    </row>
    <row r="77" spans="1:9" x14ac:dyDescent="0.3">
      <c r="A77" s="13" t="s">
        <v>103</v>
      </c>
      <c r="B77" s="14" t="s">
        <v>73</v>
      </c>
      <c r="C77" s="14" t="s">
        <v>63</v>
      </c>
      <c r="D77" s="19">
        <v>138572</v>
      </c>
      <c r="E77" s="31">
        <v>138572</v>
      </c>
      <c r="F77" s="19">
        <f>E77-D77</f>
        <v>0</v>
      </c>
      <c r="G77" s="28">
        <v>138572</v>
      </c>
      <c r="H77" s="19">
        <f t="shared" si="20"/>
        <v>100</v>
      </c>
      <c r="I77" s="19">
        <f t="shared" si="21"/>
        <v>0</v>
      </c>
    </row>
    <row r="78" spans="1:9" ht="31.2" x14ac:dyDescent="0.3">
      <c r="A78" s="17" t="s">
        <v>86</v>
      </c>
      <c r="B78" s="18" t="s">
        <v>75</v>
      </c>
      <c r="C78" s="18" t="s">
        <v>74</v>
      </c>
      <c r="D78" s="20">
        <f>D79</f>
        <v>269496.7</v>
      </c>
      <c r="E78" s="33">
        <f t="shared" ref="E78:F78" si="23">E79</f>
        <v>269496.7</v>
      </c>
      <c r="F78" s="20">
        <f t="shared" si="23"/>
        <v>0</v>
      </c>
      <c r="G78" s="27">
        <f>SUM(G79)</f>
        <v>264630.59999999998</v>
      </c>
      <c r="H78" s="20">
        <f t="shared" si="20"/>
        <v>98.194374921845039</v>
      </c>
      <c r="I78" s="20">
        <f t="shared" si="21"/>
        <v>-4866.1000000000349</v>
      </c>
    </row>
    <row r="79" spans="1:9" ht="31.2" x14ac:dyDescent="0.3">
      <c r="A79" s="13" t="s">
        <v>87</v>
      </c>
      <c r="B79" s="14" t="s">
        <v>75</v>
      </c>
      <c r="C79" s="14" t="s">
        <v>62</v>
      </c>
      <c r="D79" s="19">
        <v>269496.7</v>
      </c>
      <c r="E79" s="31">
        <v>269496.7</v>
      </c>
      <c r="F79" s="19">
        <f>E79-D79</f>
        <v>0</v>
      </c>
      <c r="G79" s="28">
        <v>264630.59999999998</v>
      </c>
      <c r="H79" s="19">
        <f t="shared" si="20"/>
        <v>98.194374921845039</v>
      </c>
      <c r="I79" s="19">
        <f t="shared" si="21"/>
        <v>-4866.1000000000349</v>
      </c>
    </row>
    <row r="80" spans="1:9" ht="62.4" x14ac:dyDescent="0.3">
      <c r="A80" s="17" t="s">
        <v>85</v>
      </c>
      <c r="B80" s="18" t="s">
        <v>76</v>
      </c>
      <c r="C80" s="18" t="s">
        <v>74</v>
      </c>
      <c r="D80" s="20">
        <f>SUM(D81:D83)</f>
        <v>10759923.6</v>
      </c>
      <c r="E80" s="33">
        <f t="shared" ref="E80:F80" si="24">SUM(E81:E83)</f>
        <v>10929923.6</v>
      </c>
      <c r="F80" s="20">
        <f t="shared" si="24"/>
        <v>170000</v>
      </c>
      <c r="G80" s="27">
        <f>SUM(G81:G83)</f>
        <v>10710217.699999999</v>
      </c>
      <c r="H80" s="20">
        <f t="shared" si="20"/>
        <v>97.9898679255178</v>
      </c>
      <c r="I80" s="20">
        <f t="shared" si="21"/>
        <v>-219705.90000000037</v>
      </c>
    </row>
    <row r="81" spans="1:9" ht="46.8" x14ac:dyDescent="0.3">
      <c r="A81" s="13" t="s">
        <v>104</v>
      </c>
      <c r="B81" s="14" t="s">
        <v>76</v>
      </c>
      <c r="C81" s="14" t="s">
        <v>62</v>
      </c>
      <c r="D81" s="19">
        <v>5164938.8</v>
      </c>
      <c r="E81" s="31">
        <v>5164938.8</v>
      </c>
      <c r="F81" s="19">
        <f>E81-D81</f>
        <v>0</v>
      </c>
      <c r="G81" s="28">
        <v>5164938.8</v>
      </c>
      <c r="H81" s="19">
        <f t="shared" si="20"/>
        <v>100</v>
      </c>
      <c r="I81" s="19">
        <f t="shared" si="21"/>
        <v>0</v>
      </c>
    </row>
    <row r="82" spans="1:9" x14ac:dyDescent="0.3">
      <c r="A82" s="13" t="s">
        <v>50</v>
      </c>
      <c r="B82" s="14" t="s">
        <v>76</v>
      </c>
      <c r="C82" s="14" t="s">
        <v>63</v>
      </c>
      <c r="D82" s="19">
        <v>1549156</v>
      </c>
      <c r="E82" s="31">
        <v>1719156</v>
      </c>
      <c r="F82" s="19">
        <f>E82-D82</f>
        <v>170000</v>
      </c>
      <c r="G82" s="28">
        <v>1501210.8</v>
      </c>
      <c r="H82" s="19">
        <f t="shared" si="20"/>
        <v>87.322546644981614</v>
      </c>
      <c r="I82" s="19">
        <f t="shared" si="21"/>
        <v>-217945.19999999995</v>
      </c>
    </row>
    <row r="83" spans="1:9" ht="31.2" x14ac:dyDescent="0.3">
      <c r="A83" s="13" t="s">
        <v>51</v>
      </c>
      <c r="B83" s="14" t="s">
        <v>76</v>
      </c>
      <c r="C83" s="14" t="s">
        <v>64</v>
      </c>
      <c r="D83" s="19">
        <v>4045828.8</v>
      </c>
      <c r="E83" s="31">
        <v>4045828.8</v>
      </c>
      <c r="F83" s="19">
        <f>E83-D83</f>
        <v>0</v>
      </c>
      <c r="G83" s="28">
        <v>4044068.1</v>
      </c>
      <c r="H83" s="19">
        <f t="shared" si="20"/>
        <v>99.956481104687384</v>
      </c>
      <c r="I83" s="19">
        <f t="shared" si="21"/>
        <v>-1760.6999999997206</v>
      </c>
    </row>
  </sheetData>
  <autoFilter ref="A5:I83"/>
  <mergeCells count="2">
    <mergeCell ref="A2:I2"/>
    <mergeCell ref="E1:I1"/>
  </mergeCells>
  <pageMargins left="0.78740157480314965" right="0.39370078740157483" top="0.78740157480314965" bottom="0.78740157480314965" header="0.11811023622047245" footer="0.19685039370078741"/>
  <pageSetup paperSize="9" scale="84" fitToHeight="0" orientation="landscape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2025</vt:lpstr>
      <vt:lpstr>'2025'!SIGN</vt:lpstr>
      <vt:lpstr>'2025'!Заголовки_для_печати</vt:lpstr>
    </vt:vector>
  </TitlesOfParts>
  <Company>BSS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Дина Яхина</dc:creator>
  <cp:lastModifiedBy>Васютина Ольга Валерьевна</cp:lastModifiedBy>
  <cp:lastPrinted>2026-03-17T13:14:13Z</cp:lastPrinted>
  <dcterms:created xsi:type="dcterms:W3CDTF">2002-03-11T10:22:12Z</dcterms:created>
  <dcterms:modified xsi:type="dcterms:W3CDTF">2026-03-17T13:15:09Z</dcterms:modified>
</cp:coreProperties>
</file>