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14940" windowHeight="8190"/>
  </bookViews>
  <sheets>
    <sheet name="2025" sheetId="3" r:id="rId1"/>
  </sheets>
  <calcPr calcId="145621"/>
</workbook>
</file>

<file path=xl/calcChain.xml><?xml version="1.0" encoding="utf-8"?>
<calcChain xmlns="http://schemas.openxmlformats.org/spreadsheetml/2006/main">
  <c r="I29" i="3" l="1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G28" i="3" l="1"/>
  <c r="F24" i="3" l="1"/>
  <c r="E24" i="3"/>
  <c r="J29" i="3"/>
  <c r="J26" i="3"/>
  <c r="J25" i="3"/>
  <c r="J23" i="3"/>
  <c r="J22" i="3"/>
  <c r="J21" i="3"/>
  <c r="J20" i="3"/>
  <c r="J18" i="3"/>
  <c r="J17" i="3"/>
  <c r="J16" i="3"/>
  <c r="J15" i="3"/>
  <c r="J14" i="3"/>
  <c r="J13" i="3"/>
  <c r="J11" i="3"/>
  <c r="J10" i="3"/>
  <c r="J9" i="3"/>
  <c r="J8" i="3"/>
  <c r="G29" i="3"/>
  <c r="G27" i="3"/>
  <c r="G26" i="3"/>
  <c r="G25" i="3"/>
  <c r="G23" i="3"/>
  <c r="G22" i="3"/>
  <c r="G21" i="3"/>
  <c r="G20" i="3"/>
  <c r="G18" i="3"/>
  <c r="G17" i="3"/>
  <c r="G16" i="3"/>
  <c r="G15" i="3"/>
  <c r="G14" i="3"/>
  <c r="G13" i="3"/>
  <c r="G11" i="3"/>
  <c r="G10" i="3"/>
  <c r="G9" i="3"/>
  <c r="G8" i="3"/>
  <c r="F12" i="3"/>
  <c r="E12" i="3"/>
  <c r="F19" i="3"/>
  <c r="C12" i="3"/>
  <c r="C19" i="3"/>
  <c r="E19" i="3"/>
  <c r="C24" i="3"/>
  <c r="G24" i="3" l="1"/>
  <c r="J24" i="3"/>
  <c r="J19" i="3"/>
  <c r="G12" i="3"/>
  <c r="J12" i="3"/>
  <c r="G19" i="3"/>
  <c r="F7" i="3"/>
  <c r="H28" i="3" s="1"/>
  <c r="C7" i="3"/>
  <c r="E7" i="3"/>
  <c r="D19" i="3" l="1"/>
  <c r="D28" i="3"/>
  <c r="H24" i="3"/>
  <c r="H16" i="3"/>
  <c r="H8" i="3"/>
  <c r="H19" i="3"/>
  <c r="H10" i="3"/>
  <c r="H9" i="3"/>
  <c r="H23" i="3"/>
  <c r="H15" i="3"/>
  <c r="H7" i="3"/>
  <c r="H12" i="3"/>
  <c r="H26" i="3"/>
  <c r="H22" i="3"/>
  <c r="H14" i="3"/>
  <c r="H25" i="3"/>
  <c r="H21" i="3"/>
  <c r="H13" i="3"/>
  <c r="H20" i="3"/>
  <c r="H18" i="3"/>
  <c r="H29" i="3"/>
  <c r="H11" i="3"/>
  <c r="H17" i="3"/>
  <c r="H27" i="3"/>
  <c r="J7" i="3"/>
  <c r="D27" i="3"/>
  <c r="D11" i="3"/>
  <c r="D26" i="3"/>
  <c r="D18" i="3"/>
  <c r="D10" i="3"/>
  <c r="D29" i="3"/>
  <c r="D25" i="3"/>
  <c r="D17" i="3"/>
  <c r="D9" i="3"/>
  <c r="D21" i="3"/>
  <c r="D12" i="3"/>
  <c r="D16" i="3"/>
  <c r="D8" i="3"/>
  <c r="D20" i="3"/>
  <c r="D23" i="3"/>
  <c r="D15" i="3"/>
  <c r="D7" i="3"/>
  <c r="D22" i="3"/>
  <c r="D14" i="3"/>
  <c r="D13" i="3"/>
  <c r="G7" i="3"/>
  <c r="D24" i="3"/>
</calcChain>
</file>

<file path=xl/sharedStrings.xml><?xml version="1.0" encoding="utf-8"?>
<sst xmlns="http://schemas.openxmlformats.org/spreadsheetml/2006/main" count="68" uniqueCount="67">
  <si>
    <t>КВР</t>
  </si>
  <si>
    <t>Наименование КВР</t>
  </si>
  <si>
    <t>ИТОГО: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</si>
  <si>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</si>
  <si>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</si>
  <si>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</si>
  <si>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</si>
  <si>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</si>
  <si>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</si>
  <si>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400</t>
  </si>
  <si>
    <t>Капитальные вложения в объекты государственной (муниципальной) собственности</t>
  </si>
  <si>
    <t>500</t>
  </si>
  <si>
    <t>511</t>
  </si>
  <si>
    <t>Дотации на выравнивание бюджетной обеспеченности</t>
  </si>
  <si>
    <t>512</t>
  </si>
  <si>
    <t>Иные дотации</t>
  </si>
  <si>
    <t>521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</si>
  <si>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</si>
  <si>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522</t>
  </si>
  <si>
    <t>Субсидии на софинансирование капитальных вложений в объекты государственной (муниципальной) собственности</t>
  </si>
  <si>
    <t>530</t>
  </si>
  <si>
    <t>Субвенции</t>
  </si>
  <si>
    <t>540</t>
  </si>
  <si>
    <t>Иные межбюджетные трансферты</t>
  </si>
  <si>
    <t>600</t>
  </si>
  <si>
    <t>700</t>
  </si>
  <si>
    <t>Обслуживание государственного (муниципального) долга</t>
  </si>
  <si>
    <t>800</t>
  </si>
  <si>
    <t>870</t>
  </si>
  <si>
    <t>Резервные средства</t>
  </si>
  <si>
    <t>1</t>
  </si>
  <si>
    <t>2</t>
  </si>
  <si>
    <t>3</t>
  </si>
  <si>
    <t>4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</si>
  <si>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</si>
  <si>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</si>
  <si>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2025 год</t>
  </si>
  <si>
    <t>Межбюджетные трансферты, в том числе:</t>
  </si>
  <si>
    <t>Субсидии бюджетным и автономным учреждениям на иные цели</t>
  </si>
  <si>
    <t xml:space="preserve">Прочие  </t>
  </si>
  <si>
    <t>Субсидии государственным корпорациям (компаниям), публично-правовым компаниям</t>
  </si>
  <si>
    <t>820</t>
  </si>
  <si>
    <t xml:space="preserve">Прочие </t>
  </si>
  <si>
    <t xml:space="preserve">Субсидии бюджетным и автономным учреждениям на финансовое обеспечение государственного задания </t>
  </si>
  <si>
    <t>Предоставление субсидий бюджетным, автономным учреждениям и иным некоммерческим организациям, в том числе:</t>
  </si>
  <si>
    <t>Иные бюджетные ассигнования, в том числе:</t>
  </si>
  <si>
    <t>611, 614, 621, 624</t>
  </si>
  <si>
    <t>612, 622</t>
  </si>
  <si>
    <t>6</t>
  </si>
  <si>
    <t>тыс. руб.</t>
  </si>
  <si>
    <t xml:space="preserve">2024 год </t>
  </si>
  <si>
    <t>уд. вес, %</t>
  </si>
  <si>
    <t>Исполнено</t>
  </si>
  <si>
    <t>5</t>
  </si>
  <si>
    <t>8</t>
  </si>
  <si>
    <t>7=6/5</t>
  </si>
  <si>
    <t>% исполнения плана</t>
  </si>
  <si>
    <t>890</t>
  </si>
  <si>
    <t>Субсидии юридическим лицам, индивидуальным предпринимателям, являющимся стороной концессионных соглашений, соглашений о государственно-частном партнерстве, муниципально-частном партнерстве, а также на финансовое обеспечение (возмещение) затрат, связанных с финансовой арендой (лизингом)</t>
  </si>
  <si>
    <t>Приложение 8</t>
  </si>
  <si>
    <t>Отклонение</t>
  </si>
  <si>
    <t>10</t>
  </si>
  <si>
    <t>9=6-3</t>
  </si>
  <si>
    <t>План</t>
  </si>
  <si>
    <t>уд. вес по 
исполнению, %</t>
  </si>
  <si>
    <t>Темп роста
 2025 года
к 2024 году, %</t>
  </si>
  <si>
    <t xml:space="preserve">Расходы областного бюджета Ленинградской области в разрезе групп (подгрупп, элементов) видов расходов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</si>
</sst>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/>
    <xf numFmtId="0" fontId="7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/>
    </xf>
    <xf numFmtId="49" fontId="5" fillId="2" borderId="2" xfId="0" applyNumberFormat="1" applyFont="1" applyFill="1" applyBorder="1" applyAlignment="1" applyProtection="1">
      <alignment horizontal="center"/>
    </xf>
    <xf numFmtId="49" fontId="5" fillId="2" borderId="2" xfId="0" applyNumberFormat="1" applyFont="1" applyFill="1" applyBorder="1" applyAlignment="1" applyProtection="1">
      <alignment horizontal="left"/>
    </xf>
    <xf numFmtId="164" fontId="5" fillId="2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49" fontId="10" fillId="0" borderId="0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A13" zoomScale="130" zoomScaleNormal="130" workbookViewId="0">
      <selection activeCell="G19" sqref="G19"/>
    </sheetView>
  </sheetViews>
  <sheetFormatPr defaultColWidth="9.140625" defaultRowHeight="12.75" x14ac:dyDescent="0.2"/>
  <cols>
    <col min="1" max="1" width="7.85546875" style="1" customWidth="1"/>
    <col min="2" max="2" width="57.140625" style="1" customWidth="1"/>
    <col min="3" max="3" width="11.85546875" style="2" customWidth="1"/>
    <col min="4" max="4" width="8.140625" style="2" customWidth="1"/>
    <col min="5" max="5" width="11.42578125" style="1" customWidth="1"/>
    <col min="6" max="6" width="12.5703125" style="1" customWidth="1"/>
    <col min="7" max="7" width="10.28515625" style="1" customWidth="1"/>
    <col min="8" max="8" width="8.7109375" style="1" customWidth="1"/>
    <col min="9" max="9" width="12" style="1" customWidth="1"/>
    <col min="10" max="10" width="10.7109375" style="1" customWidth="1"/>
    <col min="11" max="11" width="9.140625" style="1" customWidth="1"/>
    <col min="12" max="16384" width="9.140625" style="1"/>
  </cols>
  <sheetData>
    <row r="1" spans="1:11" s="23" customFormat="1" x14ac:dyDescent="0.2">
      <c r="C1" s="24"/>
      <c r="D1" s="24"/>
      <c r="H1" s="25" t="s">
        <v>59</v>
      </c>
      <c r="I1" s="25"/>
      <c r="J1" s="25"/>
    </row>
    <row r="2" spans="1:11" ht="18.75" x14ac:dyDescent="0.3">
      <c r="A2" s="26" t="s">
        <v>66</v>
      </c>
      <c r="B2" s="26"/>
      <c r="C2" s="26"/>
      <c r="D2" s="26"/>
      <c r="E2" s="26"/>
      <c r="F2" s="26"/>
      <c r="G2" s="26"/>
      <c r="H2" s="26"/>
      <c r="I2" s="26"/>
      <c r="J2" s="26"/>
      <c r="K2" s="3"/>
    </row>
    <row r="3" spans="1:11" x14ac:dyDescent="0.2">
      <c r="J3" s="14" t="s">
        <v>49</v>
      </c>
    </row>
    <row r="4" spans="1:11" s="4" customFormat="1" x14ac:dyDescent="0.2">
      <c r="A4" s="27" t="s">
        <v>0</v>
      </c>
      <c r="B4" s="27" t="s">
        <v>1</v>
      </c>
      <c r="C4" s="28" t="s">
        <v>50</v>
      </c>
      <c r="D4" s="28"/>
      <c r="E4" s="28" t="s">
        <v>36</v>
      </c>
      <c r="F4" s="28"/>
      <c r="G4" s="28"/>
      <c r="H4" s="28"/>
      <c r="I4" s="27" t="s">
        <v>60</v>
      </c>
      <c r="J4" s="27" t="s">
        <v>65</v>
      </c>
    </row>
    <row r="5" spans="1:11" ht="36" x14ac:dyDescent="0.2">
      <c r="A5" s="27"/>
      <c r="B5" s="27"/>
      <c r="C5" s="18" t="s">
        <v>52</v>
      </c>
      <c r="D5" s="13" t="s">
        <v>51</v>
      </c>
      <c r="E5" s="18" t="s">
        <v>63</v>
      </c>
      <c r="F5" s="18" t="s">
        <v>52</v>
      </c>
      <c r="G5" s="18" t="s">
        <v>56</v>
      </c>
      <c r="H5" s="13" t="s">
        <v>64</v>
      </c>
      <c r="I5" s="27"/>
      <c r="J5" s="27"/>
    </row>
    <row r="6" spans="1:11" s="21" customFormat="1" ht="11.25" x14ac:dyDescent="0.2">
      <c r="A6" s="19" t="s">
        <v>30</v>
      </c>
      <c r="B6" s="19" t="s">
        <v>31</v>
      </c>
      <c r="C6" s="19" t="s">
        <v>32</v>
      </c>
      <c r="D6" s="20" t="s">
        <v>33</v>
      </c>
      <c r="E6" s="19" t="s">
        <v>53</v>
      </c>
      <c r="F6" s="19" t="s">
        <v>48</v>
      </c>
      <c r="G6" s="19" t="s">
        <v>55</v>
      </c>
      <c r="H6" s="19" t="s">
        <v>54</v>
      </c>
      <c r="I6" s="19" t="s">
        <v>62</v>
      </c>
      <c r="J6" s="19" t="s">
        <v>61</v>
      </c>
    </row>
    <row r="7" spans="1:11" x14ac:dyDescent="0.2">
      <c r="A7" s="15" t="s">
        <v>2</v>
      </c>
      <c r="B7" s="16"/>
      <c r="C7" s="17">
        <f>C8+C9+C10+C11+C12+C19+C23+C24</f>
        <v>256089613.50000003</v>
      </c>
      <c r="D7" s="17">
        <f>C7/$C$7*100</f>
        <v>100</v>
      </c>
      <c r="E7" s="17">
        <f>E8+E9+E10+E11+E12+E19+E23+E24</f>
        <v>312823915.51999998</v>
      </c>
      <c r="F7" s="17">
        <f>F8+F9+F10+F11+F12+F19+F23+F24</f>
        <v>300730376.40000004</v>
      </c>
      <c r="G7" s="17">
        <f>F7/E7*100</f>
        <v>96.134074627926978</v>
      </c>
      <c r="H7" s="17">
        <f>F7/$F$7*100</f>
        <v>100</v>
      </c>
      <c r="I7" s="17">
        <f>F7-C7</f>
        <v>44640762.900000006</v>
      </c>
      <c r="J7" s="17">
        <f>F7/C7*100</f>
        <v>117.43169599496468</v>
      </c>
    </row>
    <row r="8" spans="1:11" s="11" customFormat="1" ht="42" x14ac:dyDescent="0.2">
      <c r="A8" s="7" t="s">
        <v>3</v>
      </c>
      <c r="B8" s="8" t="s">
        <v>4</v>
      </c>
      <c r="C8" s="22">
        <v>15190895.300000001</v>
      </c>
      <c r="D8" s="22">
        <f t="shared" ref="D8:D29" si="0">C8/$C$7*100</f>
        <v>5.9318670102955968</v>
      </c>
      <c r="E8" s="22">
        <v>18885721.899999999</v>
      </c>
      <c r="F8" s="22">
        <v>18807513.100000001</v>
      </c>
      <c r="G8" s="22">
        <f t="shared" ref="G8:G29" si="1">F8/E8*100</f>
        <v>99.585883979367523</v>
      </c>
      <c r="H8" s="22">
        <f t="shared" ref="H8:H29" si="2">F8/$F$7*100</f>
        <v>6.2539452532670721</v>
      </c>
      <c r="I8" s="22">
        <f t="shared" ref="I8:I29" si="3">F8-C8</f>
        <v>3616617.8000000007</v>
      </c>
      <c r="J8" s="22">
        <f t="shared" ref="J8:J29" si="4">F8/C8*100</f>
        <v>123.80779887278928</v>
      </c>
    </row>
    <row r="9" spans="1:11" s="11" customFormat="1" ht="21" x14ac:dyDescent="0.2">
      <c r="A9" s="7" t="s">
        <v>5</v>
      </c>
      <c r="B9" s="8" t="s">
        <v>6</v>
      </c>
      <c r="C9" s="9">
        <v>29511461.199999999</v>
      </c>
      <c r="D9" s="9">
        <f t="shared" si="0"/>
        <v>11.523880565347486</v>
      </c>
      <c r="E9" s="9">
        <v>23838842.899999999</v>
      </c>
      <c r="F9" s="9">
        <v>22568097.800000001</v>
      </c>
      <c r="G9" s="9">
        <f t="shared" si="1"/>
        <v>94.669434647769762</v>
      </c>
      <c r="H9" s="9">
        <f t="shared" si="2"/>
        <v>7.5044290736969916</v>
      </c>
      <c r="I9" s="9">
        <f t="shared" si="3"/>
        <v>-6943363.3999999985</v>
      </c>
      <c r="J9" s="9">
        <f t="shared" si="4"/>
        <v>76.472315779470804</v>
      </c>
    </row>
    <row r="10" spans="1:11" s="11" customFormat="1" x14ac:dyDescent="0.2">
      <c r="A10" s="7" t="s">
        <v>7</v>
      </c>
      <c r="B10" s="8" t="s">
        <v>8</v>
      </c>
      <c r="C10" s="9">
        <v>35993282.200000003</v>
      </c>
      <c r="D10" s="9">
        <f t="shared" si="0"/>
        <v>14.054955883636413</v>
      </c>
      <c r="E10" s="9">
        <v>45466103.899999999</v>
      </c>
      <c r="F10" s="9">
        <v>45409538.700000003</v>
      </c>
      <c r="G10" s="9">
        <f t="shared" si="1"/>
        <v>99.875588196155078</v>
      </c>
      <c r="H10" s="9">
        <f t="shared" si="2"/>
        <v>15.0997512268601</v>
      </c>
      <c r="I10" s="9">
        <f t="shared" si="3"/>
        <v>9416256.5</v>
      </c>
      <c r="J10" s="9">
        <f t="shared" si="4"/>
        <v>126.1611498714613</v>
      </c>
    </row>
    <row r="11" spans="1:11" s="11" customFormat="1" ht="21" x14ac:dyDescent="0.2">
      <c r="A11" s="7" t="s">
        <v>9</v>
      </c>
      <c r="B11" s="8" t="s">
        <v>10</v>
      </c>
      <c r="C11" s="9">
        <v>10589414.4</v>
      </c>
      <c r="D11" s="9">
        <f t="shared" si="0"/>
        <v>4.1350425170601461</v>
      </c>
      <c r="E11" s="9">
        <v>16848632.300000001</v>
      </c>
      <c r="F11" s="9">
        <v>15680365.699999999</v>
      </c>
      <c r="G11" s="9">
        <f t="shared" si="1"/>
        <v>93.066104243962869</v>
      </c>
      <c r="H11" s="9">
        <f t="shared" si="2"/>
        <v>5.2140943950216787</v>
      </c>
      <c r="I11" s="9">
        <f t="shared" si="3"/>
        <v>5090951.2999999989</v>
      </c>
      <c r="J11" s="9">
        <f t="shared" si="4"/>
        <v>148.07585299523268</v>
      </c>
    </row>
    <row r="12" spans="1:11" s="11" customFormat="1" x14ac:dyDescent="0.2">
      <c r="A12" s="7" t="s">
        <v>11</v>
      </c>
      <c r="B12" s="8" t="s">
        <v>37</v>
      </c>
      <c r="C12" s="9">
        <f>SUM(C13:C18)</f>
        <v>93648341.5</v>
      </c>
      <c r="D12" s="9">
        <f t="shared" si="0"/>
        <v>36.568582466152996</v>
      </c>
      <c r="E12" s="9">
        <f t="shared" ref="E12:F12" si="5">SUM(E13:E18)</f>
        <v>100271977.09999999</v>
      </c>
      <c r="F12" s="9">
        <f t="shared" si="5"/>
        <v>96055288.099999994</v>
      </c>
      <c r="G12" s="9">
        <f t="shared" si="1"/>
        <v>95.794748321562722</v>
      </c>
      <c r="H12" s="9">
        <f t="shared" si="2"/>
        <v>31.940667002071422</v>
      </c>
      <c r="I12" s="9">
        <f t="shared" si="3"/>
        <v>2406946.599999994</v>
      </c>
      <c r="J12" s="9">
        <f t="shared" si="4"/>
        <v>102.57019671832627</v>
      </c>
    </row>
    <row r="13" spans="1:11" s="12" customFormat="1" x14ac:dyDescent="0.2">
      <c r="A13" s="5" t="s">
        <v>12</v>
      </c>
      <c r="B13" s="6" t="s">
        <v>13</v>
      </c>
      <c r="C13" s="10">
        <v>3957209.4</v>
      </c>
      <c r="D13" s="10">
        <f t="shared" si="0"/>
        <v>1.5452440049857779</v>
      </c>
      <c r="E13" s="10">
        <v>5164938.8</v>
      </c>
      <c r="F13" s="10">
        <v>5164938.8</v>
      </c>
      <c r="G13" s="10">
        <f t="shared" si="1"/>
        <v>100</v>
      </c>
      <c r="H13" s="10">
        <f t="shared" si="2"/>
        <v>1.7174649471159973</v>
      </c>
      <c r="I13" s="10">
        <f t="shared" si="3"/>
        <v>1207729.3999999999</v>
      </c>
      <c r="J13" s="10">
        <f t="shared" si="4"/>
        <v>130.51972432896778</v>
      </c>
    </row>
    <row r="14" spans="1:11" s="12" customFormat="1" x14ac:dyDescent="0.2">
      <c r="A14" s="5" t="s">
        <v>14</v>
      </c>
      <c r="B14" s="6" t="s">
        <v>15</v>
      </c>
      <c r="C14" s="10">
        <v>615991.5</v>
      </c>
      <c r="D14" s="10">
        <f t="shared" si="0"/>
        <v>0.24053747888529653</v>
      </c>
      <c r="E14" s="10">
        <v>1719156</v>
      </c>
      <c r="F14" s="10">
        <v>1501210.8</v>
      </c>
      <c r="G14" s="10">
        <f t="shared" si="1"/>
        <v>87.322546644981614</v>
      </c>
      <c r="H14" s="10">
        <f t="shared" si="2"/>
        <v>0.49918828219841904</v>
      </c>
      <c r="I14" s="10">
        <f t="shared" si="3"/>
        <v>885219.3</v>
      </c>
      <c r="J14" s="10">
        <f t="shared" si="4"/>
        <v>243.70641478007408</v>
      </c>
    </row>
    <row r="15" spans="1:11" s="12" customFormat="1" ht="22.5" x14ac:dyDescent="0.2">
      <c r="A15" s="5" t="s">
        <v>16</v>
      </c>
      <c r="B15" s="6" t="s">
        <v>17</v>
      </c>
      <c r="C15" s="10">
        <v>11698684.9</v>
      </c>
      <c r="D15" s="10">
        <f t="shared" si="0"/>
        <v>4.5681996782739489</v>
      </c>
      <c r="E15" s="10">
        <v>14272890.6</v>
      </c>
      <c r="F15" s="10">
        <v>13486359.199999999</v>
      </c>
      <c r="G15" s="10">
        <f t="shared" si="1"/>
        <v>94.489333506136447</v>
      </c>
      <c r="H15" s="10">
        <f t="shared" si="2"/>
        <v>4.4845350713962651</v>
      </c>
      <c r="I15" s="10">
        <f t="shared" si="3"/>
        <v>1787674.2999999989</v>
      </c>
      <c r="J15" s="10">
        <f t="shared" si="4"/>
        <v>115.28098513021749</v>
      </c>
    </row>
    <row r="16" spans="1:11" s="12" customFormat="1" ht="22.5" x14ac:dyDescent="0.2">
      <c r="A16" s="5" t="s">
        <v>18</v>
      </c>
      <c r="B16" s="6" t="s">
        <v>19</v>
      </c>
      <c r="C16" s="10">
        <v>18432841</v>
      </c>
      <c r="D16" s="10">
        <f t="shared" si="0"/>
        <v>7.1978089029370169</v>
      </c>
      <c r="E16" s="10">
        <v>14328386</v>
      </c>
      <c r="F16" s="10">
        <v>11740765.300000001</v>
      </c>
      <c r="G16" s="10">
        <f t="shared" si="1"/>
        <v>81.940598892296734</v>
      </c>
      <c r="H16" s="10">
        <f t="shared" si="2"/>
        <v>3.9040835982540267</v>
      </c>
      <c r="I16" s="10">
        <f t="shared" si="3"/>
        <v>-6692075.6999999993</v>
      </c>
      <c r="J16" s="10">
        <f t="shared" si="4"/>
        <v>63.694822192628905</v>
      </c>
    </row>
    <row r="17" spans="1:10" s="12" customFormat="1" x14ac:dyDescent="0.2">
      <c r="A17" s="5" t="s">
        <v>20</v>
      </c>
      <c r="B17" s="6" t="s">
        <v>21</v>
      </c>
      <c r="C17" s="10">
        <v>51871085</v>
      </c>
      <c r="D17" s="10">
        <f t="shared" si="0"/>
        <v>20.255052241702881</v>
      </c>
      <c r="E17" s="10">
        <v>60620249.700000003</v>
      </c>
      <c r="F17" s="10">
        <v>60319202.5</v>
      </c>
      <c r="G17" s="10">
        <f t="shared" si="1"/>
        <v>99.503388386735722</v>
      </c>
      <c r="H17" s="10">
        <f t="shared" si="2"/>
        <v>20.057568916739463</v>
      </c>
      <c r="I17" s="10">
        <f t="shared" si="3"/>
        <v>8448117.5</v>
      </c>
      <c r="J17" s="10">
        <f t="shared" si="4"/>
        <v>116.28675687042211</v>
      </c>
    </row>
    <row r="18" spans="1:10" s="12" customFormat="1" x14ac:dyDescent="0.2">
      <c r="A18" s="5" t="s">
        <v>22</v>
      </c>
      <c r="B18" s="6" t="s">
        <v>23</v>
      </c>
      <c r="C18" s="10">
        <v>7072529.7000000002</v>
      </c>
      <c r="D18" s="10">
        <f t="shared" si="0"/>
        <v>2.7617401593680797</v>
      </c>
      <c r="E18" s="10">
        <v>4166356</v>
      </c>
      <c r="F18" s="10">
        <v>3842811.5</v>
      </c>
      <c r="G18" s="10">
        <f t="shared" si="1"/>
        <v>92.234352993359181</v>
      </c>
      <c r="H18" s="10">
        <f t="shared" si="2"/>
        <v>1.2778261863672511</v>
      </c>
      <c r="I18" s="10">
        <f t="shared" si="3"/>
        <v>-3229718.2</v>
      </c>
      <c r="J18" s="10">
        <f t="shared" si="4"/>
        <v>54.334328210739081</v>
      </c>
    </row>
    <row r="19" spans="1:10" s="11" customFormat="1" ht="21" x14ac:dyDescent="0.2">
      <c r="A19" s="7" t="s">
        <v>24</v>
      </c>
      <c r="B19" s="8" t="s">
        <v>44</v>
      </c>
      <c r="C19" s="9">
        <f>SUM(C20:C22)</f>
        <v>35338104.899999999</v>
      </c>
      <c r="D19" s="9">
        <f t="shared" si="0"/>
        <v>13.799116807991901</v>
      </c>
      <c r="E19" s="9">
        <f>SUM(E20:E22)</f>
        <v>68112825.500000015</v>
      </c>
      <c r="F19" s="9">
        <f>SUM(F20:F22)</f>
        <v>68030495.800000012</v>
      </c>
      <c r="G19" s="9">
        <f t="shared" si="1"/>
        <v>99.879127463299838</v>
      </c>
      <c r="H19" s="9">
        <f t="shared" si="2"/>
        <v>22.621757274533842</v>
      </c>
      <c r="I19" s="9">
        <f t="shared" si="3"/>
        <v>32692390.900000013</v>
      </c>
      <c r="J19" s="9">
        <f t="shared" si="4"/>
        <v>192.51314124657549</v>
      </c>
    </row>
    <row r="20" spans="1:10" s="12" customFormat="1" ht="22.5" x14ac:dyDescent="0.2">
      <c r="A20" s="5" t="s">
        <v>46</v>
      </c>
      <c r="B20" s="6" t="s">
        <v>43</v>
      </c>
      <c r="C20" s="10">
        <v>23711844.699999999</v>
      </c>
      <c r="D20" s="10">
        <f t="shared" si="0"/>
        <v>9.2591981283145621</v>
      </c>
      <c r="E20" s="10">
        <v>47051566.000000007</v>
      </c>
      <c r="F20" s="10">
        <v>47051427.000000007</v>
      </c>
      <c r="G20" s="10">
        <f t="shared" si="1"/>
        <v>99.999704579439509</v>
      </c>
      <c r="H20" s="10">
        <f t="shared" si="2"/>
        <v>15.645718122407803</v>
      </c>
      <c r="I20" s="10">
        <f t="shared" si="3"/>
        <v>23339582.300000008</v>
      </c>
      <c r="J20" s="10">
        <f t="shared" si="4"/>
        <v>198.43005719415837</v>
      </c>
    </row>
    <row r="21" spans="1:10" s="12" customFormat="1" x14ac:dyDescent="0.2">
      <c r="A21" s="5" t="s">
        <v>47</v>
      </c>
      <c r="B21" s="6" t="s">
        <v>38</v>
      </c>
      <c r="C21" s="10">
        <v>7611251</v>
      </c>
      <c r="D21" s="10">
        <f t="shared" si="0"/>
        <v>2.9721045285579297</v>
      </c>
      <c r="E21" s="10">
        <v>16061248.6</v>
      </c>
      <c r="F21" s="10">
        <v>15989051.6</v>
      </c>
      <c r="G21" s="10">
        <f t="shared" si="1"/>
        <v>99.550489493077137</v>
      </c>
      <c r="H21" s="10">
        <f t="shared" si="2"/>
        <v>5.3167397957607845</v>
      </c>
      <c r="I21" s="10">
        <f t="shared" si="3"/>
        <v>8377800.5999999996</v>
      </c>
      <c r="J21" s="10">
        <f t="shared" si="4"/>
        <v>210.07126949301761</v>
      </c>
    </row>
    <row r="22" spans="1:10" s="12" customFormat="1" x14ac:dyDescent="0.2">
      <c r="A22" s="5"/>
      <c r="B22" s="6" t="s">
        <v>39</v>
      </c>
      <c r="C22" s="10">
        <v>4015009.1999999993</v>
      </c>
      <c r="D22" s="10">
        <f t="shared" si="0"/>
        <v>1.5678141511194084</v>
      </c>
      <c r="E22" s="10">
        <v>5000010.8999999994</v>
      </c>
      <c r="F22" s="10">
        <v>4990017.2</v>
      </c>
      <c r="G22" s="10">
        <f t="shared" si="1"/>
        <v>99.800126435724394</v>
      </c>
      <c r="H22" s="10">
        <f t="shared" si="2"/>
        <v>1.6592993563652521</v>
      </c>
      <c r="I22" s="10">
        <f t="shared" si="3"/>
        <v>975008.00000000093</v>
      </c>
      <c r="J22" s="10">
        <f t="shared" si="4"/>
        <v>124.2840788509277</v>
      </c>
    </row>
    <row r="23" spans="1:10" s="11" customFormat="1" x14ac:dyDescent="0.2">
      <c r="A23" s="7" t="s">
        <v>25</v>
      </c>
      <c r="B23" s="8" t="s">
        <v>26</v>
      </c>
      <c r="C23" s="9">
        <v>222954.1</v>
      </c>
      <c r="D23" s="9">
        <f t="shared" si="0"/>
        <v>8.7060969382110442E-2</v>
      </c>
      <c r="E23" s="9">
        <v>269496.7</v>
      </c>
      <c r="F23" s="9">
        <v>264630.59999999998</v>
      </c>
      <c r="G23" s="9">
        <f t="shared" si="1"/>
        <v>98.194374921845039</v>
      </c>
      <c r="H23" s="9">
        <f t="shared" si="2"/>
        <v>8.7995966076940657E-2</v>
      </c>
      <c r="I23" s="9">
        <f t="shared" si="3"/>
        <v>41676.499999999971</v>
      </c>
      <c r="J23" s="9">
        <f t="shared" si="4"/>
        <v>118.69286099694958</v>
      </c>
    </row>
    <row r="24" spans="1:10" s="11" customFormat="1" x14ac:dyDescent="0.2">
      <c r="A24" s="7" t="s">
        <v>27</v>
      </c>
      <c r="B24" s="8" t="s">
        <v>45</v>
      </c>
      <c r="C24" s="9">
        <f>SUM(C25:C29)</f>
        <v>35595159.899999999</v>
      </c>
      <c r="D24" s="9">
        <f t="shared" si="0"/>
        <v>13.899493780133335</v>
      </c>
      <c r="E24" s="9">
        <f t="shared" ref="E24:F24" si="6">SUM(E25:E29)</f>
        <v>39130315.220000006</v>
      </c>
      <c r="F24" s="9">
        <f t="shared" si="6"/>
        <v>33914446.600000001</v>
      </c>
      <c r="G24" s="9">
        <f t="shared" si="1"/>
        <v>86.670517243024648</v>
      </c>
      <c r="H24" s="9">
        <f t="shared" si="2"/>
        <v>11.277359808471944</v>
      </c>
      <c r="I24" s="9">
        <f t="shared" si="3"/>
        <v>-1680713.299999997</v>
      </c>
      <c r="J24" s="9">
        <f t="shared" si="4"/>
        <v>95.278253266113296</v>
      </c>
    </row>
    <row r="25" spans="1:10" s="12" customFormat="1" ht="33.75" x14ac:dyDescent="0.2">
      <c r="A25" s="5" t="s">
        <v>34</v>
      </c>
      <c r="B25" s="6" t="s">
        <v>35</v>
      </c>
      <c r="C25" s="10">
        <v>28904044.100000001</v>
      </c>
      <c r="D25" s="10">
        <f t="shared" si="0"/>
        <v>11.286691289414593</v>
      </c>
      <c r="E25" s="10">
        <v>30538116</v>
      </c>
      <c r="F25" s="10">
        <v>30112758.100000001</v>
      </c>
      <c r="G25" s="10">
        <f t="shared" si="1"/>
        <v>98.607124617641773</v>
      </c>
      <c r="H25" s="10">
        <f t="shared" si="2"/>
        <v>10.013207997301599</v>
      </c>
      <c r="I25" s="10">
        <f t="shared" si="3"/>
        <v>1208714</v>
      </c>
      <c r="J25" s="10">
        <f t="shared" si="4"/>
        <v>104.18181620474347</v>
      </c>
    </row>
    <row r="26" spans="1:10" s="12" customFormat="1" ht="22.5" x14ac:dyDescent="0.2">
      <c r="A26" s="5" t="s">
        <v>41</v>
      </c>
      <c r="B26" s="6" t="s">
        <v>40</v>
      </c>
      <c r="C26" s="10">
        <v>5659881</v>
      </c>
      <c r="D26" s="10">
        <f t="shared" si="0"/>
        <v>2.210117358000542</v>
      </c>
      <c r="E26" s="10">
        <v>2462818.5</v>
      </c>
      <c r="F26" s="10">
        <v>2462818.5</v>
      </c>
      <c r="G26" s="10">
        <f t="shared" si="1"/>
        <v>100</v>
      </c>
      <c r="H26" s="10">
        <f t="shared" si="2"/>
        <v>0.81894570461489291</v>
      </c>
      <c r="I26" s="10">
        <f t="shared" si="3"/>
        <v>-3197062.5</v>
      </c>
      <c r="J26" s="10">
        <f t="shared" si="4"/>
        <v>43.513609208391486</v>
      </c>
    </row>
    <row r="27" spans="1:10" s="12" customFormat="1" x14ac:dyDescent="0.2">
      <c r="A27" s="5" t="s">
        <v>28</v>
      </c>
      <c r="B27" s="6" t="s">
        <v>29</v>
      </c>
      <c r="C27" s="10">
        <v>0</v>
      </c>
      <c r="D27" s="10">
        <f t="shared" si="0"/>
        <v>0</v>
      </c>
      <c r="E27" s="10">
        <v>4653563.5</v>
      </c>
      <c r="F27" s="10">
        <v>0</v>
      </c>
      <c r="G27" s="10">
        <f t="shared" si="1"/>
        <v>0</v>
      </c>
      <c r="H27" s="10">
        <f t="shared" si="2"/>
        <v>0</v>
      </c>
      <c r="I27" s="10">
        <f t="shared" si="3"/>
        <v>0</v>
      </c>
      <c r="J27" s="10"/>
    </row>
    <row r="28" spans="1:10" s="12" customFormat="1" ht="56.25" x14ac:dyDescent="0.2">
      <c r="A28" s="5" t="s">
        <v>57</v>
      </c>
      <c r="B28" s="6" t="s">
        <v>58</v>
      </c>
      <c r="C28" s="10">
        <v>0</v>
      </c>
      <c r="D28" s="10">
        <f t="shared" si="0"/>
        <v>0</v>
      </c>
      <c r="E28" s="10">
        <v>471841.02</v>
      </c>
      <c r="F28" s="10">
        <v>471241.3</v>
      </c>
      <c r="G28" s="10">
        <f t="shared" ref="G28" si="7">F28/E28*100</f>
        <v>99.872897867167197</v>
      </c>
      <c r="H28" s="10">
        <f t="shared" ref="H28" si="8">F28/$F$7*100</f>
        <v>0.15669893598417348</v>
      </c>
      <c r="I28" s="10">
        <f t="shared" si="3"/>
        <v>471241.3</v>
      </c>
      <c r="J28" s="10"/>
    </row>
    <row r="29" spans="1:10" s="12" customFormat="1" x14ac:dyDescent="0.2">
      <c r="A29" s="5"/>
      <c r="B29" s="6" t="s">
        <v>42</v>
      </c>
      <c r="C29" s="10">
        <v>1031234.799999997</v>
      </c>
      <c r="D29" s="10">
        <f t="shared" si="0"/>
        <v>0.40268513271819861</v>
      </c>
      <c r="E29" s="10">
        <v>1003976.2000000001</v>
      </c>
      <c r="F29" s="10">
        <v>867628.7</v>
      </c>
      <c r="G29" s="10">
        <f t="shared" si="1"/>
        <v>86.419249779028618</v>
      </c>
      <c r="H29" s="10">
        <f t="shared" si="2"/>
        <v>0.28850717057127984</v>
      </c>
      <c r="I29" s="10">
        <f t="shared" si="3"/>
        <v>-163606.09999999707</v>
      </c>
      <c r="J29" s="10">
        <f t="shared" si="4"/>
        <v>84.134932219122405</v>
      </c>
    </row>
    <row r="32" spans="1:10" x14ac:dyDescent="0.2">
      <c r="C32" s="1"/>
      <c r="D32" s="1"/>
    </row>
    <row r="33" spans="3:4" x14ac:dyDescent="0.2">
      <c r="C33" s="1"/>
      <c r="D33" s="1"/>
    </row>
  </sheetData>
  <mergeCells count="8">
    <mergeCell ref="H1:J1"/>
    <mergeCell ref="A2:J2"/>
    <mergeCell ref="A4:A5"/>
    <mergeCell ref="B4:B5"/>
    <mergeCell ref="C4:D4"/>
    <mergeCell ref="E4:H4"/>
    <mergeCell ref="I4:I5"/>
    <mergeCell ref="J4:J5"/>
  </mergeCells>
  <pageMargins left="0.78740157480314965" right="0.39370078740157483" top="0.78740157480314965" bottom="0.78740157480314965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Рыженкова Елена Николаевна</dc:creator>
  <dc:description>POI HSSF rep:2.53.0.386</dc:description>
  <cp:lastModifiedBy>Рыженкова Елена Николаевна</cp:lastModifiedBy>
  <cp:lastPrinted>2026-03-23T11:04:54Z</cp:lastPrinted>
  <dcterms:created xsi:type="dcterms:W3CDTF">2021-06-11T08:53:38Z</dcterms:created>
  <dcterms:modified xsi:type="dcterms:W3CDTF">2026-03-23T11:05:00Z</dcterms:modified>
</cp:coreProperties>
</file>