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30" windowWidth="14940" windowHeight="9090"/>
  </bookViews>
  <sheets>
    <sheet name="2025" sheetId="1" r:id="rId1"/>
  </sheets>
  <definedNames>
    <definedName name="APPT" localSheetId="0">'2025'!#REF!</definedName>
    <definedName name="FIO" localSheetId="0">'2025'!#REF!</definedName>
    <definedName name="LAST_CELL" localSheetId="0">'2025'!#REF!</definedName>
    <definedName name="SIGN" localSheetId="0">'2025'!$A$25:$C$26</definedName>
    <definedName name="_xlnm.Print_Area" localSheetId="0">'2025'!$A$1:$H$39</definedName>
  </definedNames>
  <calcPr calcId="145621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H13" i="1" l="1"/>
  <c r="H14" i="1"/>
  <c r="H15" i="1"/>
  <c r="H17" i="1"/>
  <c r="H20" i="1"/>
  <c r="H27" i="1"/>
  <c r="H28" i="1"/>
  <c r="H31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9" i="1"/>
  <c r="D28" i="1"/>
  <c r="D27" i="1"/>
  <c r="D15" i="1" l="1"/>
  <c r="D14" i="1"/>
  <c r="D10" i="1"/>
  <c r="D11" i="1"/>
  <c r="D12" i="1"/>
  <c r="D13" i="1"/>
  <c r="D16" i="1"/>
  <c r="D17" i="1"/>
  <c r="D18" i="1"/>
  <c r="D19" i="1"/>
  <c r="D20" i="1"/>
  <c r="D21" i="1"/>
  <c r="D22" i="1"/>
  <c r="D23" i="1"/>
  <c r="D24" i="1"/>
  <c r="D25" i="1"/>
  <c r="D26" i="1"/>
  <c r="D29" i="1"/>
  <c r="D30" i="1"/>
  <c r="D31" i="1"/>
  <c r="D32" i="1"/>
  <c r="D33" i="1"/>
  <c r="D9" i="1"/>
  <c r="C8" i="1" l="1"/>
  <c r="B8" i="1"/>
  <c r="F8" i="1"/>
  <c r="E8" i="1"/>
  <c r="D8" i="1" l="1"/>
  <c r="H8" i="1" l="1"/>
  <c r="G8" i="1" l="1"/>
</calcChain>
</file>

<file path=xl/sharedStrings.xml><?xml version="1.0" encoding="utf-8"?>
<sst xmlns="http://schemas.openxmlformats.org/spreadsheetml/2006/main" count="69" uniqueCount="66">
  <si>
    <t>тыс. руб.</t>
  </si>
  <si>
    <t>Итого</t>
  </si>
  <si>
    <t>Комитет общего и профессионального образования Ленинградской области</t>
  </si>
  <si>
    <t>Комитет по агропромышленному и рыбохозяйственному комплексу Ленинградской области</t>
  </si>
  <si>
    <t>Управление делами Правительства Ленинградской области</t>
  </si>
  <si>
    <t>комитет по физической культуре и спорту Ленинградской области</t>
  </si>
  <si>
    <t>комитет по строительству Ленинградской области</t>
  </si>
  <si>
    <t>Комитет государственного экологического надзора Ленинградской области</t>
  </si>
  <si>
    <t>Комитет по здравоохранению Ленинградской области</t>
  </si>
  <si>
    <t>комитет по социальной защите населения Ленинградской области</t>
  </si>
  <si>
    <t>комитет по молодежной политике Ленинградской области</t>
  </si>
  <si>
    <t>Управление ветеринарии Ленинградской области</t>
  </si>
  <si>
    <t>Главные распорядители бюджетных средств</t>
  </si>
  <si>
    <t>% исполнения</t>
  </si>
  <si>
    <t>Комитет по дорожному хозяйству Ленинградской области</t>
  </si>
  <si>
    <t>Комитет по природным ресурсам Ленинградской области</t>
  </si>
  <si>
    <t>Комитет по топливно-энергетическому комплексу Ленинградской области</t>
  </si>
  <si>
    <t>Комитет цифрового развития Ленинградской области</t>
  </si>
  <si>
    <t>комитет по сохранению культурного наследия Ленинградской области</t>
  </si>
  <si>
    <t>Комитет градостроительной политики Ленинградской области</t>
  </si>
  <si>
    <t>комитет по культуре и туризму Ленинградской области</t>
  </si>
  <si>
    <t>комитет по труду и занятости населения Ленинградской области</t>
  </si>
  <si>
    <t>Комитет экономического развития и инвестиционной деятельности Ленинградской области</t>
  </si>
  <si>
    <t>Комитет правопорядка и безопасности Ленинградской области</t>
  </si>
  <si>
    <t>Комитет государственного заказа Ленинградской области</t>
  </si>
  <si>
    <t>Комитет Ленинградской области по обращению с отходами</t>
  </si>
  <si>
    <t>Ленинградский областной комитет по управлению государственным имуществом</t>
  </si>
  <si>
    <t>комитет по охране, контролю и регулированию использования объектов животного мира Ленинградской области</t>
  </si>
  <si>
    <t>комитет по жилищно-коммунальному хозяйству Ленинградской области</t>
  </si>
  <si>
    <t>116,5*</t>
  </si>
  <si>
    <t>117,3*</t>
  </si>
  <si>
    <t>152,8*</t>
  </si>
  <si>
    <t>** с 2025 года осуществляется поддержка работников отрасли культуры, прибывших (переехавших) в населенные пункты регионов Российской Федерации с числом жителей до 50 тысяч человек (предоставление единовременной компенсационной выплаты в рамках реализации программы "Земский работник культуры")</t>
  </si>
  <si>
    <t>428,2**</t>
  </si>
  <si>
    <t>132,3*</t>
  </si>
  <si>
    <t>116,1*</t>
  </si>
  <si>
    <t>46,7***</t>
  </si>
  <si>
    <t>134,5*****</t>
  </si>
  <si>
    <t>**** увеличение в связи с осуществлением в 2025 году единовременной компенсационной выплаты медицинским работникам, прибывшим (переехавшим) в 2024 году на работу в медицинские учреждения Ленинградской области, а также увеличения получателей единовременной компенсационной выплаты медицинским работникам (врачам, фельдшерам, а также акушеркам и медицинским сестрам фельдшерских здравпунктов и фельдшерско-акушерских пунктов, врачебных амбулаторий, центров (отделений) общей врачебной практики (семейной медицины),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</si>
  <si>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130,0*</t>
  </si>
  <si>
    <t>170,0****</t>
  </si>
  <si>
    <t>125,0*</t>
  </si>
  <si>
    <t>700,0*</t>
  </si>
  <si>
    <t>1400,0*</t>
  </si>
  <si>
    <t>*** снижение в связи завершением мероприятия по предоставлению меры социальной поддержки за счет средств ППК «Фонд развития территорий» (единовременные выплаты на обзаведение имуществом жителям г. Херсона и части Херсонской области, вынужденно покинувшим место постоянного проживания и прибывшим в экстренном массовом порядке на территорию Ленинградской области на постоянное место жительства)</t>
  </si>
  <si>
    <t>* в связи с изменением количества получателей мер социальной поддержки (выплаты молодым специалистам)</t>
  </si>
  <si>
    <t>91,7*</t>
  </si>
  <si>
    <t>97,7*</t>
  </si>
  <si>
    <t>83,3*</t>
  </si>
  <si>
    <t>75*</t>
  </si>
  <si>
    <t>***** в связи с увеличением размеров выплат мер социальной поддержки и увеличением количества получателей мер социальной поддержки участников специальной военной операции и членов их семей</t>
  </si>
  <si>
    <t>1</t>
  </si>
  <si>
    <t>2</t>
  </si>
  <si>
    <t>3</t>
  </si>
  <si>
    <t>5</t>
  </si>
  <si>
    <t>6</t>
  </si>
  <si>
    <t>4=3/2</t>
  </si>
  <si>
    <t>7=6/5</t>
  </si>
  <si>
    <t>8=6/3</t>
  </si>
  <si>
    <t>Приложение 6.4</t>
  </si>
  <si>
    <t>2024 год</t>
  </si>
  <si>
    <t>План</t>
  </si>
  <si>
    <t>Исполнено</t>
  </si>
  <si>
    <t>2025 год</t>
  </si>
  <si>
    <t xml:space="preserve">Информация об исполнении расходов областного бюджета Ленинградской области на исполнение публичных нормативных обязательств </t>
  </si>
  <si>
    <t>Темп                       роста 2025 года к 2024 году,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</si>
</sst>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 applyProtection="1">
      <alignment horizontal="center" wrapText="1"/>
    </xf>
    <xf numFmtId="0" fontId="2" fillId="0" borderId="0" xfId="0" applyFont="1"/>
    <xf numFmtId="0" fontId="2" fillId="2" borderId="0" xfId="0" applyFont="1" applyFill="1" applyAlignment="1">
      <alignment horizontal="left"/>
    </xf>
    <xf numFmtId="0" fontId="2" fillId="0" borderId="0" xfId="0" applyFont="1" applyBorder="1" applyAlignment="1" applyProtection="1">
      <alignment horizontal="right" wrapText="1"/>
    </xf>
    <xf numFmtId="164" fontId="1" fillId="0" borderId="1" xfId="0" applyNumberFormat="1" applyFont="1" applyBorder="1" applyAlignment="1" applyProtection="1">
      <alignment horizontal="right" vertical="top"/>
    </xf>
    <xf numFmtId="49" fontId="2" fillId="0" borderId="1" xfId="0" applyNumberFormat="1" applyFont="1" applyBorder="1" applyAlignment="1" applyProtection="1">
      <alignment horizontal="left" vertical="top" wrapText="1"/>
    </xf>
    <xf numFmtId="164" fontId="2" fillId="0" borderId="1" xfId="0" applyNumberFormat="1" applyFont="1" applyBorder="1" applyAlignment="1" applyProtection="1">
      <alignment horizontal="right" vertical="top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top"/>
    </xf>
    <xf numFmtId="49" fontId="4" fillId="0" borderId="1" xfId="0" applyNumberFormat="1" applyFont="1" applyBorder="1" applyAlignment="1" applyProtection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vertical="top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 applyProtection="1">
      <alignment horizontal="center" wrapText="1"/>
    </xf>
    <xf numFmtId="49" fontId="3" fillId="0" borderId="1" xfId="0" applyNumberFormat="1" applyFont="1" applyBorder="1" applyAlignment="1" applyProtection="1">
      <alignment horizontal="center" vertical="top" wrapText="1"/>
    </xf>
    <xf numFmtId="49" fontId="3" fillId="0" borderId="3" xfId="0" applyNumberFormat="1" applyFont="1" applyBorder="1" applyAlignment="1" applyProtection="1">
      <alignment horizontal="center" vertical="top" wrapText="1"/>
    </xf>
    <xf numFmtId="49" fontId="3" fillId="0" borderId="4" xfId="0" applyNumberFormat="1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9"/>
  <sheetViews>
    <sheetView showGridLines="0" tabSelected="1" zoomScale="120" zoomScaleNormal="120" zoomScaleSheetLayoutView="100" workbookViewId="0">
      <selection activeCell="M6" sqref="M6"/>
    </sheetView>
  </sheetViews>
  <sheetFormatPr defaultColWidth="8.85546875" defaultRowHeight="12.75" customHeight="1" x14ac:dyDescent="0.25"/>
  <cols>
    <col min="1" max="1" width="45.7109375" style="2" customWidth="1"/>
    <col min="2" max="2" width="14" style="2" customWidth="1"/>
    <col min="3" max="3" width="14.28515625" style="2" customWidth="1"/>
    <col min="4" max="4" width="11" style="2" customWidth="1"/>
    <col min="5" max="6" width="15.42578125" style="2" customWidth="1"/>
    <col min="7" max="7" width="11.7109375" style="2" customWidth="1"/>
    <col min="8" max="8" width="13.7109375" style="2" customWidth="1"/>
    <col min="9" max="9" width="21.7109375" style="3" customWidth="1"/>
    <col min="10" max="10" width="0" style="2" hidden="1" customWidth="1"/>
    <col min="11" max="16384" width="8.85546875" style="2"/>
  </cols>
  <sheetData>
    <row r="1" spans="1:10" ht="14.25" customHeight="1" x14ac:dyDescent="0.25">
      <c r="A1" s="14"/>
      <c r="B1" s="14"/>
      <c r="C1" s="14"/>
      <c r="G1" s="15" t="s">
        <v>59</v>
      </c>
      <c r="H1" s="15"/>
    </row>
    <row r="2" spans="1:10" ht="14.25" customHeight="1" x14ac:dyDescent="0.25">
      <c r="A2" s="13" t="s">
        <v>64</v>
      </c>
      <c r="B2" s="13"/>
      <c r="C2" s="13"/>
      <c r="D2" s="13"/>
      <c r="E2" s="13"/>
      <c r="F2" s="13"/>
      <c r="G2" s="13"/>
      <c r="H2" s="13"/>
    </row>
    <row r="3" spans="1:10" ht="27" customHeight="1" x14ac:dyDescent="0.25">
      <c r="A3" s="13"/>
      <c r="B3" s="13"/>
      <c r="C3" s="13"/>
      <c r="D3" s="13"/>
      <c r="E3" s="13"/>
      <c r="F3" s="13"/>
      <c r="G3" s="13"/>
      <c r="H3" s="13"/>
    </row>
    <row r="4" spans="1:10" ht="12" customHeight="1" x14ac:dyDescent="0.25">
      <c r="A4" s="1"/>
      <c r="B4" s="1"/>
      <c r="C4" s="1"/>
      <c r="D4" s="1"/>
      <c r="E4" s="1"/>
      <c r="F4" s="1"/>
      <c r="G4" s="1"/>
      <c r="H4" s="4" t="s">
        <v>0</v>
      </c>
    </row>
    <row r="5" spans="1:10" ht="14.25" customHeight="1" x14ac:dyDescent="0.25">
      <c r="A5" s="17" t="s">
        <v>12</v>
      </c>
      <c r="B5" s="16" t="s">
        <v>60</v>
      </c>
      <c r="C5" s="16"/>
      <c r="D5" s="16"/>
      <c r="E5" s="16" t="s">
        <v>63</v>
      </c>
      <c r="F5" s="16"/>
      <c r="G5" s="16"/>
      <c r="H5" s="18" t="s">
        <v>65</v>
      </c>
    </row>
    <row r="6" spans="1:10" ht="39.6" customHeight="1" x14ac:dyDescent="0.25">
      <c r="A6" s="17"/>
      <c r="B6" s="9" t="s">
        <v>61</v>
      </c>
      <c r="C6" s="9" t="s">
        <v>62</v>
      </c>
      <c r="D6" s="9" t="s">
        <v>13</v>
      </c>
      <c r="E6" s="9" t="s">
        <v>61</v>
      </c>
      <c r="F6" s="9" t="s">
        <v>62</v>
      </c>
      <c r="G6" s="9" t="s">
        <v>13</v>
      </c>
      <c r="H6" s="19"/>
    </row>
    <row r="7" spans="1:10" ht="13.15" customHeight="1" x14ac:dyDescent="0.25">
      <c r="A7" s="11" t="s">
        <v>51</v>
      </c>
      <c r="B7" s="11" t="s">
        <v>52</v>
      </c>
      <c r="C7" s="11" t="s">
        <v>53</v>
      </c>
      <c r="D7" s="11" t="s">
        <v>56</v>
      </c>
      <c r="E7" s="11" t="s">
        <v>54</v>
      </c>
      <c r="F7" s="11" t="s">
        <v>55</v>
      </c>
      <c r="G7" s="11" t="s">
        <v>57</v>
      </c>
      <c r="H7" s="11" t="s">
        <v>58</v>
      </c>
    </row>
    <row r="8" spans="1:10" ht="17.45" customHeight="1" x14ac:dyDescent="0.25">
      <c r="A8" s="10" t="s">
        <v>1</v>
      </c>
      <c r="B8" s="5">
        <f t="shared" ref="B8:C8" si="0">SUM(B9:B33)</f>
        <v>21476705.099999998</v>
      </c>
      <c r="C8" s="5">
        <f t="shared" si="0"/>
        <v>21117567.5</v>
      </c>
      <c r="D8" s="5">
        <f>C8/B8*100</f>
        <v>98.327780735788949</v>
      </c>
      <c r="E8" s="5">
        <f>SUM(E9:E33)</f>
        <v>28611186.100000001</v>
      </c>
      <c r="F8" s="5">
        <f>SUM(F9:F33)</f>
        <v>28563961.300000001</v>
      </c>
      <c r="G8" s="5">
        <f>F8/E8*100</f>
        <v>99.834942879211837</v>
      </c>
      <c r="H8" s="5">
        <f t="shared" ref="H8" si="1">F8/C8*100</f>
        <v>135.26160766385618</v>
      </c>
    </row>
    <row r="9" spans="1:10" ht="31.5" x14ac:dyDescent="0.25">
      <c r="A9" s="6" t="s">
        <v>14</v>
      </c>
      <c r="B9" s="7">
        <v>2400</v>
      </c>
      <c r="C9" s="7">
        <v>2400</v>
      </c>
      <c r="D9" s="7">
        <f>IF(AND(B9=0,C9=0),"x",C9/B9*100)</f>
        <v>100</v>
      </c>
      <c r="E9" s="7">
        <v>2500</v>
      </c>
      <c r="F9" s="7">
        <v>2200</v>
      </c>
      <c r="G9" s="7">
        <f>IF(AND(E9=0,F9=0),"x",F9/E9*100)</f>
        <v>88</v>
      </c>
      <c r="H9" s="7" t="s">
        <v>46</v>
      </c>
      <c r="J9" s="8">
        <f t="shared" ref="J9:J33" si="2">IF(C9=0,"x",ROUND(F9/C9*100,1))</f>
        <v>91.7</v>
      </c>
    </row>
    <row r="10" spans="1:10" ht="31.5" x14ac:dyDescent="0.25">
      <c r="A10" s="6" t="s">
        <v>2</v>
      </c>
      <c r="B10" s="7">
        <v>246029.1</v>
      </c>
      <c r="C10" s="7">
        <v>232479.6</v>
      </c>
      <c r="D10" s="7">
        <f t="shared" ref="D10:D33" si="3">IF(AND(B10=0,C10=0),"x",C10/B10*100)</f>
        <v>94.492724641109533</v>
      </c>
      <c r="E10" s="7">
        <v>281138.59999999998</v>
      </c>
      <c r="F10" s="7">
        <v>270864.59999999998</v>
      </c>
      <c r="G10" s="7">
        <f t="shared" ref="G10:G33" si="4">IF(AND(E10=0,F10=0),"x",F10/E10*100)</f>
        <v>96.345574744983438</v>
      </c>
      <c r="H10" s="7" t="s">
        <v>29</v>
      </c>
      <c r="J10" s="8">
        <f t="shared" si="2"/>
        <v>116.5</v>
      </c>
    </row>
    <row r="11" spans="1:10" ht="47.25" x14ac:dyDescent="0.25">
      <c r="A11" s="6" t="s">
        <v>3</v>
      </c>
      <c r="B11" s="7">
        <v>5896</v>
      </c>
      <c r="C11" s="7">
        <v>5868</v>
      </c>
      <c r="D11" s="7">
        <f t="shared" si="3"/>
        <v>99.525101763907728</v>
      </c>
      <c r="E11" s="7">
        <v>6883</v>
      </c>
      <c r="F11" s="7">
        <v>6883</v>
      </c>
      <c r="G11" s="7">
        <f t="shared" si="4"/>
        <v>100</v>
      </c>
      <c r="H11" s="7" t="s">
        <v>30</v>
      </c>
      <c r="J11" s="8">
        <f t="shared" si="2"/>
        <v>117.3</v>
      </c>
    </row>
    <row r="12" spans="1:10" ht="31.5" x14ac:dyDescent="0.25">
      <c r="A12" s="6" t="s">
        <v>4</v>
      </c>
      <c r="B12" s="7">
        <v>2400</v>
      </c>
      <c r="C12" s="7">
        <v>2332.6</v>
      </c>
      <c r="D12" s="7">
        <f t="shared" si="3"/>
        <v>97.191666666666663</v>
      </c>
      <c r="E12" s="7">
        <v>2400</v>
      </c>
      <c r="F12" s="7">
        <v>2280</v>
      </c>
      <c r="G12" s="7">
        <f t="shared" si="4"/>
        <v>95</v>
      </c>
      <c r="H12" s="7" t="s">
        <v>47</v>
      </c>
      <c r="J12" s="8">
        <f t="shared" si="2"/>
        <v>97.7</v>
      </c>
    </row>
    <row r="13" spans="1:10" ht="31.5" x14ac:dyDescent="0.25">
      <c r="A13" s="6" t="s">
        <v>17</v>
      </c>
      <c r="B13" s="7">
        <v>1900</v>
      </c>
      <c r="C13" s="7">
        <v>1900</v>
      </c>
      <c r="D13" s="7">
        <f t="shared" si="3"/>
        <v>100</v>
      </c>
      <c r="E13" s="7">
        <v>2000</v>
      </c>
      <c r="F13" s="7">
        <v>2000</v>
      </c>
      <c r="G13" s="7">
        <f t="shared" si="4"/>
        <v>100</v>
      </c>
      <c r="H13" s="7">
        <f t="shared" ref="H13:H31" si="5">IF(C13=0,"x",ROUND(F13/C13*100,1))</f>
        <v>105.3</v>
      </c>
      <c r="J13" s="8">
        <f t="shared" si="2"/>
        <v>105.3</v>
      </c>
    </row>
    <row r="14" spans="1:10" ht="31.5" x14ac:dyDescent="0.25">
      <c r="A14" s="6" t="s">
        <v>25</v>
      </c>
      <c r="B14" s="7">
        <v>0</v>
      </c>
      <c r="C14" s="7">
        <v>0</v>
      </c>
      <c r="D14" s="7" t="str">
        <f t="shared" ref="D14:D15" si="6">IF(AND(B14=0,C14=0),"x",C14/B14*100)</f>
        <v>x</v>
      </c>
      <c r="E14" s="7">
        <v>100</v>
      </c>
      <c r="F14" s="7">
        <v>100</v>
      </c>
      <c r="G14" s="7">
        <f t="shared" si="4"/>
        <v>100</v>
      </c>
      <c r="H14" s="7" t="str">
        <f t="shared" si="5"/>
        <v>x</v>
      </c>
      <c r="J14" s="8" t="str">
        <f t="shared" si="2"/>
        <v>x</v>
      </c>
    </row>
    <row r="15" spans="1:10" ht="31.5" x14ac:dyDescent="0.25">
      <c r="A15" s="6" t="s">
        <v>26</v>
      </c>
      <c r="B15" s="7">
        <v>0</v>
      </c>
      <c r="C15" s="7">
        <v>0</v>
      </c>
      <c r="D15" s="7" t="str">
        <f t="shared" si="6"/>
        <v>x</v>
      </c>
      <c r="E15" s="7">
        <v>700</v>
      </c>
      <c r="F15" s="7">
        <v>700</v>
      </c>
      <c r="G15" s="7">
        <f t="shared" si="4"/>
        <v>100</v>
      </c>
      <c r="H15" s="7" t="str">
        <f t="shared" si="5"/>
        <v>x</v>
      </c>
      <c r="J15" s="8" t="str">
        <f t="shared" si="2"/>
        <v>x</v>
      </c>
    </row>
    <row r="16" spans="1:10" ht="31.5" x14ac:dyDescent="0.25">
      <c r="A16" s="6" t="s">
        <v>18</v>
      </c>
      <c r="B16" s="7">
        <v>4817.5</v>
      </c>
      <c r="C16" s="7">
        <v>4800</v>
      </c>
      <c r="D16" s="7">
        <f t="shared" si="3"/>
        <v>99.636741048261541</v>
      </c>
      <c r="E16" s="7">
        <v>4000</v>
      </c>
      <c r="F16" s="7">
        <v>4000</v>
      </c>
      <c r="G16" s="7">
        <f t="shared" si="4"/>
        <v>100</v>
      </c>
      <c r="H16" s="7" t="s">
        <v>48</v>
      </c>
      <c r="J16" s="8">
        <f t="shared" si="2"/>
        <v>83.3</v>
      </c>
    </row>
    <row r="17" spans="1:10" ht="31.5" x14ac:dyDescent="0.25">
      <c r="A17" s="6" t="s">
        <v>19</v>
      </c>
      <c r="B17" s="7">
        <v>0</v>
      </c>
      <c r="C17" s="7">
        <v>0</v>
      </c>
      <c r="D17" s="7" t="str">
        <f t="shared" si="3"/>
        <v>x</v>
      </c>
      <c r="E17" s="7">
        <v>500</v>
      </c>
      <c r="F17" s="7">
        <v>500</v>
      </c>
      <c r="G17" s="7">
        <f t="shared" si="4"/>
        <v>100</v>
      </c>
      <c r="H17" s="7" t="str">
        <f t="shared" si="5"/>
        <v>x</v>
      </c>
      <c r="J17" s="8" t="str">
        <f t="shared" si="2"/>
        <v>x</v>
      </c>
    </row>
    <row r="18" spans="1:10" ht="31.5" x14ac:dyDescent="0.25">
      <c r="A18" s="6" t="s">
        <v>5</v>
      </c>
      <c r="B18" s="7">
        <v>3600</v>
      </c>
      <c r="C18" s="7">
        <v>3600</v>
      </c>
      <c r="D18" s="7">
        <f t="shared" si="3"/>
        <v>100</v>
      </c>
      <c r="E18" s="7">
        <v>5500</v>
      </c>
      <c r="F18" s="7">
        <v>5500</v>
      </c>
      <c r="G18" s="7">
        <f t="shared" si="4"/>
        <v>100</v>
      </c>
      <c r="H18" s="7" t="s">
        <v>31</v>
      </c>
      <c r="J18" s="8">
        <f t="shared" si="2"/>
        <v>152.80000000000001</v>
      </c>
    </row>
    <row r="19" spans="1:10" ht="31.5" x14ac:dyDescent="0.25">
      <c r="A19" s="6" t="s">
        <v>20</v>
      </c>
      <c r="B19" s="7">
        <v>10175</v>
      </c>
      <c r="C19" s="7">
        <v>10115</v>
      </c>
      <c r="D19" s="7">
        <f t="shared" si="3"/>
        <v>99.410319410319417</v>
      </c>
      <c r="E19" s="7">
        <v>43330</v>
      </c>
      <c r="F19" s="7">
        <v>43310</v>
      </c>
      <c r="G19" s="7">
        <f t="shared" si="4"/>
        <v>99.953842603277181</v>
      </c>
      <c r="H19" s="7" t="s">
        <v>33</v>
      </c>
      <c r="J19" s="8">
        <f t="shared" si="2"/>
        <v>428.2</v>
      </c>
    </row>
    <row r="20" spans="1:10" ht="31.5" x14ac:dyDescent="0.25">
      <c r="A20" s="6" t="s">
        <v>21</v>
      </c>
      <c r="B20" s="7">
        <v>0</v>
      </c>
      <c r="C20" s="7">
        <v>0</v>
      </c>
      <c r="D20" s="7" t="str">
        <f t="shared" si="3"/>
        <v>x</v>
      </c>
      <c r="E20" s="7">
        <v>500</v>
      </c>
      <c r="F20" s="7">
        <v>500</v>
      </c>
      <c r="G20" s="7">
        <f t="shared" si="4"/>
        <v>100</v>
      </c>
      <c r="H20" s="7" t="str">
        <f t="shared" si="5"/>
        <v>x</v>
      </c>
      <c r="J20" s="8" t="str">
        <f t="shared" si="2"/>
        <v>x</v>
      </c>
    </row>
    <row r="21" spans="1:10" ht="31.5" x14ac:dyDescent="0.25">
      <c r="A21" s="6" t="s">
        <v>23</v>
      </c>
      <c r="B21" s="7">
        <v>100</v>
      </c>
      <c r="C21" s="7">
        <v>100</v>
      </c>
      <c r="D21" s="7">
        <f t="shared" si="3"/>
        <v>100</v>
      </c>
      <c r="E21" s="7">
        <v>800</v>
      </c>
      <c r="F21" s="7">
        <v>700</v>
      </c>
      <c r="G21" s="7">
        <f t="shared" si="4"/>
        <v>87.5</v>
      </c>
      <c r="H21" s="7" t="s">
        <v>42</v>
      </c>
      <c r="J21" s="8">
        <f t="shared" si="2"/>
        <v>700</v>
      </c>
    </row>
    <row r="22" spans="1:10" ht="31.5" x14ac:dyDescent="0.25">
      <c r="A22" s="6" t="s">
        <v>15</v>
      </c>
      <c r="B22" s="7">
        <v>3100</v>
      </c>
      <c r="C22" s="7">
        <v>3100</v>
      </c>
      <c r="D22" s="7">
        <f t="shared" si="3"/>
        <v>100</v>
      </c>
      <c r="E22" s="7">
        <v>4100</v>
      </c>
      <c r="F22" s="7">
        <v>4100</v>
      </c>
      <c r="G22" s="7">
        <f t="shared" si="4"/>
        <v>100</v>
      </c>
      <c r="H22" s="7" t="s">
        <v>34</v>
      </c>
      <c r="J22" s="8">
        <f t="shared" si="2"/>
        <v>132.30000000000001</v>
      </c>
    </row>
    <row r="23" spans="1:10" ht="47.25" x14ac:dyDescent="0.25">
      <c r="A23" s="6" t="s">
        <v>22</v>
      </c>
      <c r="B23" s="7">
        <v>19300</v>
      </c>
      <c r="C23" s="7">
        <v>19300</v>
      </c>
      <c r="D23" s="7">
        <f t="shared" si="3"/>
        <v>100</v>
      </c>
      <c r="E23" s="7">
        <v>22600</v>
      </c>
      <c r="F23" s="7">
        <v>22400</v>
      </c>
      <c r="G23" s="7">
        <f t="shared" si="4"/>
        <v>99.115044247787608</v>
      </c>
      <c r="H23" s="7" t="s">
        <v>35</v>
      </c>
      <c r="J23" s="8">
        <f t="shared" si="2"/>
        <v>116.1</v>
      </c>
    </row>
    <row r="24" spans="1:10" ht="31.5" x14ac:dyDescent="0.25">
      <c r="A24" s="6" t="s">
        <v>16</v>
      </c>
      <c r="B24" s="7">
        <v>400</v>
      </c>
      <c r="C24" s="7">
        <v>400</v>
      </c>
      <c r="D24" s="7">
        <f t="shared" si="3"/>
        <v>100</v>
      </c>
      <c r="E24" s="7">
        <v>300</v>
      </c>
      <c r="F24" s="7">
        <v>300</v>
      </c>
      <c r="G24" s="7">
        <f t="shared" si="4"/>
        <v>100</v>
      </c>
      <c r="H24" s="7" t="s">
        <v>49</v>
      </c>
      <c r="J24" s="8">
        <f t="shared" si="2"/>
        <v>75</v>
      </c>
    </row>
    <row r="25" spans="1:10" ht="31.5" x14ac:dyDescent="0.25">
      <c r="A25" s="6" t="s">
        <v>6</v>
      </c>
      <c r="B25" s="7">
        <v>3400</v>
      </c>
      <c r="C25" s="7">
        <v>3000</v>
      </c>
      <c r="D25" s="7">
        <f t="shared" si="3"/>
        <v>88.235294117647058</v>
      </c>
      <c r="E25" s="7">
        <v>1500</v>
      </c>
      <c r="F25" s="7">
        <v>1400</v>
      </c>
      <c r="G25" s="7">
        <f t="shared" si="4"/>
        <v>93.333333333333329</v>
      </c>
      <c r="H25" s="7" t="s">
        <v>36</v>
      </c>
      <c r="J25" s="8">
        <f t="shared" si="2"/>
        <v>46.7</v>
      </c>
    </row>
    <row r="26" spans="1:10" ht="31.5" x14ac:dyDescent="0.25">
      <c r="A26" s="6" t="s">
        <v>7</v>
      </c>
      <c r="B26" s="7">
        <v>1200</v>
      </c>
      <c r="C26" s="7">
        <v>1200</v>
      </c>
      <c r="D26" s="7">
        <f t="shared" si="3"/>
        <v>100</v>
      </c>
      <c r="E26" s="7">
        <v>1500</v>
      </c>
      <c r="F26" s="7">
        <v>1500</v>
      </c>
      <c r="G26" s="7">
        <f t="shared" si="4"/>
        <v>100</v>
      </c>
      <c r="H26" s="7" t="s">
        <v>41</v>
      </c>
      <c r="J26" s="8">
        <f t="shared" si="2"/>
        <v>125</v>
      </c>
    </row>
    <row r="27" spans="1:10" ht="47.25" x14ac:dyDescent="0.25">
      <c r="A27" s="6" t="s">
        <v>27</v>
      </c>
      <c r="B27" s="7">
        <v>0</v>
      </c>
      <c r="C27" s="7">
        <v>0</v>
      </c>
      <c r="D27" s="7" t="str">
        <f t="shared" ref="D27:D28" si="7">IF(AND(B27=0,C27=0),"x",C27/B27*100)</f>
        <v>x</v>
      </c>
      <c r="E27" s="7">
        <v>100</v>
      </c>
      <c r="F27" s="7">
        <v>100</v>
      </c>
      <c r="G27" s="7">
        <f t="shared" si="4"/>
        <v>100</v>
      </c>
      <c r="H27" s="7" t="str">
        <f t="shared" si="5"/>
        <v>x</v>
      </c>
      <c r="J27" s="8" t="str">
        <f t="shared" si="2"/>
        <v>x</v>
      </c>
    </row>
    <row r="28" spans="1:10" ht="31.5" x14ac:dyDescent="0.25">
      <c r="A28" s="6" t="s">
        <v>28</v>
      </c>
      <c r="B28" s="7">
        <v>0</v>
      </c>
      <c r="C28" s="7">
        <v>0</v>
      </c>
      <c r="D28" s="7" t="str">
        <f t="shared" si="7"/>
        <v>x</v>
      </c>
      <c r="E28" s="7">
        <v>100</v>
      </c>
      <c r="F28" s="7">
        <v>0</v>
      </c>
      <c r="G28" s="7">
        <f t="shared" si="4"/>
        <v>0</v>
      </c>
      <c r="H28" s="7" t="str">
        <f t="shared" si="5"/>
        <v>x</v>
      </c>
      <c r="J28" s="8" t="str">
        <f t="shared" si="2"/>
        <v>x</v>
      </c>
    </row>
    <row r="29" spans="1:10" ht="31.5" x14ac:dyDescent="0.25">
      <c r="A29" s="6" t="s">
        <v>8</v>
      </c>
      <c r="B29" s="7">
        <v>490916.6</v>
      </c>
      <c r="C29" s="7">
        <v>490464.8</v>
      </c>
      <c r="D29" s="7">
        <f t="shared" si="3"/>
        <v>99.907968074414271</v>
      </c>
      <c r="E29" s="7">
        <v>834375</v>
      </c>
      <c r="F29" s="7">
        <v>833891.2</v>
      </c>
      <c r="G29" s="7">
        <f t="shared" si="4"/>
        <v>99.942016479400735</v>
      </c>
      <c r="H29" s="7" t="s">
        <v>40</v>
      </c>
      <c r="J29" s="8">
        <f t="shared" si="2"/>
        <v>170</v>
      </c>
    </row>
    <row r="30" spans="1:10" ht="31.5" x14ac:dyDescent="0.25">
      <c r="A30" s="6" t="s">
        <v>9</v>
      </c>
      <c r="B30" s="7">
        <v>20677870.899999999</v>
      </c>
      <c r="C30" s="7">
        <v>20333307.5</v>
      </c>
      <c r="D30" s="7">
        <f t="shared" si="3"/>
        <v>98.333661131427235</v>
      </c>
      <c r="E30" s="7">
        <v>27390859.5</v>
      </c>
      <c r="F30" s="7">
        <v>27355332.5</v>
      </c>
      <c r="G30" s="7">
        <f t="shared" si="4"/>
        <v>99.87029614751593</v>
      </c>
      <c r="H30" s="7" t="s">
        <v>37</v>
      </c>
      <c r="J30" s="8">
        <f t="shared" si="2"/>
        <v>134.5</v>
      </c>
    </row>
    <row r="31" spans="1:10" ht="31.5" x14ac:dyDescent="0.25">
      <c r="A31" s="6" t="s">
        <v>10</v>
      </c>
      <c r="B31" s="7">
        <v>100</v>
      </c>
      <c r="C31" s="7">
        <v>100</v>
      </c>
      <c r="D31" s="7">
        <f t="shared" si="3"/>
        <v>100</v>
      </c>
      <c r="E31" s="7">
        <v>100</v>
      </c>
      <c r="F31" s="7">
        <v>100</v>
      </c>
      <c r="G31" s="7">
        <f t="shared" si="4"/>
        <v>100</v>
      </c>
      <c r="H31" s="7">
        <f t="shared" si="5"/>
        <v>100</v>
      </c>
      <c r="J31" s="8">
        <f t="shared" si="2"/>
        <v>100</v>
      </c>
    </row>
    <row r="32" spans="1:10" ht="31.5" x14ac:dyDescent="0.25">
      <c r="A32" s="6" t="s">
        <v>11</v>
      </c>
      <c r="B32" s="7">
        <v>3000</v>
      </c>
      <c r="C32" s="7">
        <v>3000</v>
      </c>
      <c r="D32" s="7">
        <f t="shared" si="3"/>
        <v>100</v>
      </c>
      <c r="E32" s="7">
        <v>3900</v>
      </c>
      <c r="F32" s="7">
        <v>3900</v>
      </c>
      <c r="G32" s="7">
        <f t="shared" si="4"/>
        <v>100</v>
      </c>
      <c r="H32" s="7" t="s">
        <v>39</v>
      </c>
      <c r="J32" s="8">
        <f t="shared" si="2"/>
        <v>130</v>
      </c>
    </row>
    <row r="33" spans="1:10" ht="31.5" x14ac:dyDescent="0.25">
      <c r="A33" s="6" t="s">
        <v>24</v>
      </c>
      <c r="B33" s="7">
        <v>100</v>
      </c>
      <c r="C33" s="7">
        <v>100</v>
      </c>
      <c r="D33" s="7">
        <f t="shared" si="3"/>
        <v>100</v>
      </c>
      <c r="E33" s="7">
        <v>1400</v>
      </c>
      <c r="F33" s="7">
        <v>1400</v>
      </c>
      <c r="G33" s="7">
        <f t="shared" si="4"/>
        <v>100</v>
      </c>
      <c r="H33" s="7" t="s">
        <v>43</v>
      </c>
      <c r="J33" s="8">
        <f t="shared" si="2"/>
        <v>1400</v>
      </c>
    </row>
    <row r="35" spans="1:10" ht="18.600000000000001" customHeight="1" x14ac:dyDescent="0.25">
      <c r="A35" s="12" t="s">
        <v>45</v>
      </c>
      <c r="B35" s="12"/>
      <c r="C35" s="12"/>
      <c r="D35" s="12"/>
      <c r="E35" s="12"/>
      <c r="F35" s="12"/>
      <c r="G35" s="12"/>
      <c r="H35" s="12"/>
    </row>
    <row r="36" spans="1:10" ht="55.9" customHeight="1" x14ac:dyDescent="0.25">
      <c r="A36" s="12" t="s">
        <v>32</v>
      </c>
      <c r="B36" s="12"/>
      <c r="C36" s="12"/>
      <c r="D36" s="12"/>
      <c r="E36" s="12"/>
      <c r="F36" s="12"/>
      <c r="G36" s="12"/>
      <c r="H36" s="12"/>
    </row>
    <row r="37" spans="1:10" ht="52.15" customHeight="1" x14ac:dyDescent="0.25">
      <c r="A37" s="12" t="s">
        <v>44</v>
      </c>
      <c r="B37" s="12"/>
      <c r="C37" s="12"/>
      <c r="D37" s="12"/>
      <c r="E37" s="12"/>
      <c r="F37" s="12"/>
      <c r="G37" s="12"/>
      <c r="H37" s="12"/>
    </row>
    <row r="38" spans="1:10" ht="98.45" customHeight="1" x14ac:dyDescent="0.25">
      <c r="A38" s="12" t="s">
        <v>38</v>
      </c>
      <c r="B38" s="12"/>
      <c r="C38" s="12"/>
      <c r="D38" s="12"/>
      <c r="E38" s="12"/>
      <c r="F38" s="12"/>
      <c r="G38" s="12"/>
      <c r="H38" s="12"/>
    </row>
    <row r="39" spans="1:10" ht="37.5" customHeight="1" x14ac:dyDescent="0.25">
      <c r="A39" s="12" t="s">
        <v>50</v>
      </c>
      <c r="B39" s="12"/>
      <c r="C39" s="12"/>
      <c r="D39" s="12"/>
      <c r="E39" s="12"/>
      <c r="F39" s="12"/>
      <c r="G39" s="12"/>
      <c r="H39" s="12"/>
    </row>
  </sheetData>
  <mergeCells count="12">
    <mergeCell ref="A39:H39"/>
    <mergeCell ref="A38:H38"/>
    <mergeCell ref="A2:H3"/>
    <mergeCell ref="A1:C1"/>
    <mergeCell ref="A36:H36"/>
    <mergeCell ref="A35:H35"/>
    <mergeCell ref="A37:H37"/>
    <mergeCell ref="G1:H1"/>
    <mergeCell ref="B5:D5"/>
    <mergeCell ref="E5:G5"/>
    <mergeCell ref="A5:A6"/>
    <mergeCell ref="H5:H6"/>
  </mergeCells>
  <pageMargins left="0.78740157480314965" right="0.39370078740157483" top="0.78740157480314965" bottom="0.59055118110236227" header="0.31496062992125984" footer="0.31496062992125984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'2025'!SIGN</vt:lpstr>
      <vt:lpstr>'2025'!Область_печати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Мирожниченко Елена Александровна</dc:creator>
  <dc:description>POI HSSF rep:2.52.0.158</dc:description>
  <cp:lastModifiedBy>Рыженкова Елена Николаевна</cp:lastModifiedBy>
  <cp:lastPrinted>2026-03-18T14:16:01Z</cp:lastPrinted>
  <dcterms:created xsi:type="dcterms:W3CDTF">2022-03-02T19:30:28Z</dcterms:created>
  <dcterms:modified xsi:type="dcterms:W3CDTF">2026-03-23T11:00:14Z</dcterms:modified>
</cp:coreProperties>
</file>