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14940" windowHeight="9090"/>
  </bookViews>
  <sheets>
    <sheet name="2025 год" sheetId="1" r:id="rId1"/>
  </sheets>
  <definedNames>
    <definedName name="APPT" localSheetId="0">'2025 год'!#REF!</definedName>
    <definedName name="FIO" localSheetId="0">'2025 год'!#REF!</definedName>
    <definedName name="LAST_CELL" localSheetId="0">'2025 год'!#REF!</definedName>
    <definedName name="SIGN" localSheetId="0">'2025 год'!$A$11:$C$12</definedName>
    <definedName name="_xlnm.Print_Area" localSheetId="0">'2025 год'!$A$1:$H$26</definedName>
  </definedNames>
  <calcPr calcId="145621"/>
</workbook>
</file>

<file path=xl/calcChain.xml><?xml version="1.0" encoding="utf-8"?>
<calcChain xmlns="http://schemas.openxmlformats.org/spreadsheetml/2006/main">
  <c r="G13" i="1" l="1"/>
  <c r="G11" i="1"/>
  <c r="G9" i="1"/>
  <c r="G8" i="1"/>
  <c r="C13" i="1" l="1"/>
  <c r="B13" i="1"/>
  <c r="C12" i="1"/>
  <c r="B12" i="1"/>
  <c r="C11" i="1"/>
  <c r="B11" i="1"/>
  <c r="C10" i="1"/>
  <c r="D10" i="1" s="1"/>
  <c r="B10" i="1"/>
  <c r="C9" i="1"/>
  <c r="B9" i="1"/>
  <c r="C8" i="1"/>
  <c r="B8" i="1"/>
  <c r="B7" i="1" l="1"/>
  <c r="D12" i="1"/>
  <c r="D11" i="1"/>
  <c r="C7" i="1"/>
  <c r="D9" i="1"/>
  <c r="D13" i="1"/>
  <c r="D8" i="1"/>
  <c r="D7" i="1" l="1"/>
  <c r="E7" i="1"/>
  <c r="F7" i="1" l="1"/>
  <c r="G7" i="1" l="1"/>
  <c r="H7" i="1"/>
</calcChain>
</file>

<file path=xl/sharedStrings.xml><?xml version="1.0" encoding="utf-8"?>
<sst xmlns="http://schemas.openxmlformats.org/spreadsheetml/2006/main" count="38" uniqueCount="34">
  <si>
    <t>тыс. руб.</t>
  </si>
  <si>
    <t>Итого</t>
  </si>
  <si>
    <t>Комитет общего и профессионального образования Ленинградской области</t>
  </si>
  <si>
    <t>комитет по строительству Ленинградской области</t>
  </si>
  <si>
    <t>Главные распорядители бюджетных средств</t>
  </si>
  <si>
    <t>Комитет по дорожному хозяйству Ленинградской области</t>
  </si>
  <si>
    <t>х</t>
  </si>
  <si>
    <t>Комитет по топливно-энергетическому комплексу Ленинградской области</t>
  </si>
  <si>
    <t xml:space="preserve">План                       </t>
  </si>
  <si>
    <t>Комитет Ленинградской области по транспорту</t>
  </si>
  <si>
    <t>Комитет по жилищно-коммунальному хозяйству Ленинградской области</t>
  </si>
  <si>
    <t>2024 год</t>
  </si>
  <si>
    <t>2025 год</t>
  </si>
  <si>
    <t>Постановлением Правительства Ленинградской области от 27.12.2023 № 973 «Об отдельных мероприятиях в рамках реализации специального инфраструктурного проекта в 2024-2026 годах" утвержден План мероприятий, определены главные распорядители бюджетных средств и ответственные исполнители указанных мероприятий в 2024 году в рамках специального инфраструктурного проекта. (приложение1)
утвержден План мероприятий, определены главные распорядители бюджетных средств и ответственные исполнители указанных мероприятий в 2025 году в рамках специального инфраструктурного проекта. (приложение2)</t>
  </si>
  <si>
    <t>*  Изменение в 2025 году в связи :</t>
  </si>
  <si>
    <t>114,1*</t>
  </si>
  <si>
    <t>267,6*</t>
  </si>
  <si>
    <t>78,5*</t>
  </si>
  <si>
    <t>41,8*</t>
  </si>
  <si>
    <t>Приложение 6.2</t>
  </si>
  <si>
    <t>Исполнено</t>
  </si>
  <si>
    <t>1</t>
  </si>
  <si>
    <t>2</t>
  </si>
  <si>
    <t>3</t>
  </si>
  <si>
    <t>5</t>
  </si>
  <si>
    <t>6</t>
  </si>
  <si>
    <t>4=3/2</t>
  </si>
  <si>
    <t>7=6/5</t>
  </si>
  <si>
    <t>8=6/3</t>
  </si>
  <si>
    <t>% исполнения плана</t>
  </si>
  <si>
    <t xml:space="preserve">Информация
 о мероприятиях по обеспечению жизнедеятельности и безопасности населения и восстановлению объектов инфраструктуры на территории  г. Енакиево (ДНР) </t>
  </si>
  <si>
    <t xml:space="preserve">-  Увеличением бюджетных ассигнований за счет остатков 2024 года на оплату государственных контрактов </t>
  </si>
  <si>
    <t xml:space="preserve">-  Изменения бюджетных ассигнований на оплату государственных контрактов в соответствии с решениями Оперативного штаба и Правительства Ленинградской области </t>
  </si>
  <si>
    <t>Темп роста
2025 года
к 2024 году,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</si>
</sst>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 applyAlignment="1" applyProtection="1">
      <alignment horizontal="right" wrapText="1"/>
    </xf>
    <xf numFmtId="0" fontId="2" fillId="0" borderId="0" xfId="0" applyFont="1"/>
    <xf numFmtId="0" fontId="2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top"/>
    </xf>
    <xf numFmtId="164" fontId="2" fillId="0" borderId="1" xfId="0" applyNumberFormat="1" applyFont="1" applyBorder="1" applyAlignment="1" applyProtection="1">
      <alignment horizontal="right" vertical="top"/>
    </xf>
    <xf numFmtId="49" fontId="1" fillId="0" borderId="1" xfId="0" applyNumberFormat="1" applyFont="1" applyBorder="1" applyAlignment="1" applyProtection="1">
      <alignment horizontal="left" vertical="top" wrapText="1"/>
    </xf>
    <xf numFmtId="164" fontId="1" fillId="0" borderId="1" xfId="0" applyNumberFormat="1" applyFont="1" applyBorder="1" applyAlignment="1" applyProtection="1">
      <alignment horizontal="right" vertical="top"/>
    </xf>
    <xf numFmtId="164" fontId="1" fillId="0" borderId="1" xfId="0" applyNumberFormat="1" applyFont="1" applyBorder="1" applyAlignment="1" applyProtection="1">
      <alignment horizontal="right" vertical="top" wrapText="1"/>
    </xf>
    <xf numFmtId="49" fontId="1" fillId="0" borderId="0" xfId="0" applyNumberFormat="1" applyFont="1" applyBorder="1" applyAlignment="1" applyProtection="1">
      <alignment horizontal="left" vertical="top" wrapText="1"/>
    </xf>
    <xf numFmtId="164" fontId="1" fillId="0" borderId="0" xfId="0" applyNumberFormat="1" applyFont="1" applyBorder="1" applyAlignment="1" applyProtection="1">
      <alignment horizontal="right" vertical="top" wrapText="1"/>
    </xf>
    <xf numFmtId="164" fontId="1" fillId="0" borderId="0" xfId="0" applyNumberFormat="1" applyFont="1" applyBorder="1" applyAlignment="1" applyProtection="1">
      <alignment horizontal="right" vertical="top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left"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18"/>
  <sheetViews>
    <sheetView showGridLines="0" tabSelected="1" zoomScaleNormal="100" workbookViewId="0">
      <selection activeCell="Q9" sqref="Q9"/>
    </sheetView>
  </sheetViews>
  <sheetFormatPr defaultColWidth="9.140625" defaultRowHeight="12.75" customHeight="1" x14ac:dyDescent="0.3"/>
  <cols>
    <col min="1" max="1" width="71.28515625" style="3" customWidth="1"/>
    <col min="2" max="2" width="16.42578125" style="3" bestFit="1" customWidth="1"/>
    <col min="3" max="3" width="19.42578125" style="3" customWidth="1"/>
    <col min="4" max="4" width="15.7109375" style="3" customWidth="1"/>
    <col min="5" max="5" width="16.42578125" style="3" bestFit="1" customWidth="1"/>
    <col min="6" max="7" width="17.28515625" style="3" customWidth="1"/>
    <col min="8" max="8" width="19.5703125" style="3" customWidth="1"/>
    <col min="9" max="16384" width="9.140625" style="3"/>
  </cols>
  <sheetData>
    <row r="1" spans="1:8" ht="20.25" customHeight="1" x14ac:dyDescent="0.3">
      <c r="A1" s="16"/>
      <c r="B1" s="16"/>
      <c r="C1" s="16"/>
      <c r="G1" s="21" t="s">
        <v>19</v>
      </c>
      <c r="H1" s="21"/>
    </row>
    <row r="2" spans="1:8" ht="37.15" customHeight="1" x14ac:dyDescent="0.3">
      <c r="A2" s="15" t="s">
        <v>30</v>
      </c>
      <c r="B2" s="15"/>
      <c r="C2" s="15"/>
      <c r="D2" s="15"/>
      <c r="E2" s="15"/>
      <c r="F2" s="15"/>
      <c r="G2" s="15"/>
      <c r="H2" s="15"/>
    </row>
    <row r="3" spans="1:8" ht="26.45" customHeight="1" x14ac:dyDescent="0.3">
      <c r="A3" s="4"/>
      <c r="B3" s="4"/>
      <c r="C3" s="4"/>
      <c r="D3" s="4"/>
      <c r="E3" s="4"/>
      <c r="F3" s="4"/>
      <c r="G3" s="4"/>
      <c r="H3" s="2" t="s">
        <v>0</v>
      </c>
    </row>
    <row r="4" spans="1:8" ht="23.25" customHeight="1" x14ac:dyDescent="0.3">
      <c r="A4" s="19" t="s">
        <v>4</v>
      </c>
      <c r="B4" s="20" t="s">
        <v>11</v>
      </c>
      <c r="C4" s="20"/>
      <c r="D4" s="20"/>
      <c r="E4" s="20" t="s">
        <v>12</v>
      </c>
      <c r="F4" s="20"/>
      <c r="G4" s="20"/>
      <c r="H4" s="19" t="s">
        <v>33</v>
      </c>
    </row>
    <row r="5" spans="1:8" ht="47.25" x14ac:dyDescent="0.3">
      <c r="A5" s="19"/>
      <c r="B5" s="13" t="s">
        <v>8</v>
      </c>
      <c r="C5" s="13" t="s">
        <v>20</v>
      </c>
      <c r="D5" s="13" t="s">
        <v>29</v>
      </c>
      <c r="E5" s="13" t="s">
        <v>8</v>
      </c>
      <c r="F5" s="13" t="s">
        <v>20</v>
      </c>
      <c r="G5" s="13" t="s">
        <v>29</v>
      </c>
      <c r="H5" s="19"/>
    </row>
    <row r="6" spans="1:8" s="1" customFormat="1" ht="17.45" customHeight="1" x14ac:dyDescent="0.3">
      <c r="A6" s="14" t="s">
        <v>21</v>
      </c>
      <c r="B6" s="14" t="s">
        <v>22</v>
      </c>
      <c r="C6" s="14" t="s">
        <v>23</v>
      </c>
      <c r="D6" s="14" t="s">
        <v>26</v>
      </c>
      <c r="E6" s="14" t="s">
        <v>24</v>
      </c>
      <c r="F6" s="14" t="s">
        <v>25</v>
      </c>
      <c r="G6" s="14" t="s">
        <v>27</v>
      </c>
      <c r="H6" s="14" t="s">
        <v>28</v>
      </c>
    </row>
    <row r="7" spans="1:8" ht="19.5" customHeight="1" x14ac:dyDescent="0.3">
      <c r="A7" s="5" t="s">
        <v>1</v>
      </c>
      <c r="B7" s="6">
        <f>SUM(B8:B13)</f>
        <v>1147333.8817199999</v>
      </c>
      <c r="C7" s="6">
        <f>SUM(C8:C13)</f>
        <v>830390.59759999986</v>
      </c>
      <c r="D7" s="6">
        <f>C7/B7*100</f>
        <v>72.37567118258012</v>
      </c>
      <c r="E7" s="6">
        <f>SUM(E8:E13)</f>
        <v>1242985.76884</v>
      </c>
      <c r="F7" s="6">
        <f>SUM(F8:F13)</f>
        <v>1085990.7310200001</v>
      </c>
      <c r="G7" s="6">
        <f>F7/E7*100</f>
        <v>87.369522503341813</v>
      </c>
      <c r="H7" s="6">
        <f>F7/C7*100</f>
        <v>130.7807114096351</v>
      </c>
    </row>
    <row r="8" spans="1:8" ht="45" customHeight="1" x14ac:dyDescent="0.3">
      <c r="A8" s="7" t="s">
        <v>5</v>
      </c>
      <c r="B8" s="9">
        <f>462125.47091+760.65001</f>
        <v>462886.12091999996</v>
      </c>
      <c r="C8" s="9">
        <f>458875.84027+760.65001</f>
        <v>459636.49027999997</v>
      </c>
      <c r="D8" s="9">
        <f t="shared" ref="D8:D12" si="0">C8/B8*100</f>
        <v>99.29796325853512</v>
      </c>
      <c r="E8" s="9">
        <v>524209.24566000002</v>
      </c>
      <c r="F8" s="9">
        <v>524209.24566000002</v>
      </c>
      <c r="G8" s="9">
        <f>F8/E8*100</f>
        <v>100</v>
      </c>
      <c r="H8" s="8" t="s">
        <v>15</v>
      </c>
    </row>
    <row r="9" spans="1:8" ht="54" customHeight="1" x14ac:dyDescent="0.3">
      <c r="A9" s="7" t="s">
        <v>2</v>
      </c>
      <c r="B9" s="9">
        <f>78881.224</f>
        <v>78881.224000000002</v>
      </c>
      <c r="C9" s="9">
        <f>76870.4662</f>
        <v>76870.466199999995</v>
      </c>
      <c r="D9" s="9">
        <f t="shared" si="0"/>
        <v>97.450904412943686</v>
      </c>
      <c r="E9" s="9">
        <v>62153.26</v>
      </c>
      <c r="F9" s="9">
        <v>60327.858500000002</v>
      </c>
      <c r="G9" s="9">
        <f>F9/E9*100</f>
        <v>97.063063948697135</v>
      </c>
      <c r="H9" s="9" t="s">
        <v>17</v>
      </c>
    </row>
    <row r="10" spans="1:8" ht="39" customHeight="1" x14ac:dyDescent="0.3">
      <c r="A10" s="7" t="s">
        <v>7</v>
      </c>
      <c r="B10" s="9">
        <f>2318.94</f>
        <v>2318.94</v>
      </c>
      <c r="C10" s="9">
        <f>2318.94</f>
        <v>2318.94</v>
      </c>
      <c r="D10" s="9">
        <f t="shared" si="0"/>
        <v>100</v>
      </c>
      <c r="E10" s="9"/>
      <c r="F10" s="9"/>
      <c r="G10" s="9"/>
      <c r="H10" s="9" t="s">
        <v>6</v>
      </c>
    </row>
    <row r="11" spans="1:8" ht="39" customHeight="1" x14ac:dyDescent="0.3">
      <c r="A11" s="7" t="s">
        <v>3</v>
      </c>
      <c r="B11" s="9">
        <f>409592.47039+71731.89402</f>
        <v>481324.36440999998</v>
      </c>
      <c r="C11" s="9">
        <f>117999.87606+59129.54324</f>
        <v>177129.41930000001</v>
      </c>
      <c r="D11" s="9">
        <f t="shared" si="0"/>
        <v>36.800426572447151</v>
      </c>
      <c r="E11" s="9">
        <v>629246.26318000001</v>
      </c>
      <c r="F11" s="9">
        <v>474076.62686000002</v>
      </c>
      <c r="G11" s="9">
        <f>F11/E11*100</f>
        <v>75.340396058003662</v>
      </c>
      <c r="H11" s="9" t="s">
        <v>16</v>
      </c>
    </row>
    <row r="12" spans="1:8" ht="39" customHeight="1" x14ac:dyDescent="0.3">
      <c r="A12" s="7" t="s">
        <v>9</v>
      </c>
      <c r="B12" s="9">
        <f>49398.85085</f>
        <v>49398.850850000003</v>
      </c>
      <c r="C12" s="9">
        <f>48874.96592</f>
        <v>48874.965920000002</v>
      </c>
      <c r="D12" s="9">
        <f t="shared" si="0"/>
        <v>98.939479520301433</v>
      </c>
      <c r="E12" s="9"/>
      <c r="F12" s="9"/>
      <c r="G12" s="9"/>
      <c r="H12" s="9" t="s">
        <v>6</v>
      </c>
    </row>
    <row r="13" spans="1:8" ht="39" customHeight="1" x14ac:dyDescent="0.3">
      <c r="A13" s="7" t="s">
        <v>10</v>
      </c>
      <c r="B13" s="9">
        <f>71898.97023+625.41131</f>
        <v>72524.381540000002</v>
      </c>
      <c r="C13" s="9">
        <f>64934.90459+625.41131</f>
        <v>65560.315900000001</v>
      </c>
      <c r="D13" s="9">
        <f>C13/B13*100</f>
        <v>90.397621472774574</v>
      </c>
      <c r="E13" s="9">
        <v>27377</v>
      </c>
      <c r="F13" s="9">
        <v>27377</v>
      </c>
      <c r="G13" s="9">
        <f>F13/E13*100</f>
        <v>100</v>
      </c>
      <c r="H13" s="9" t="s">
        <v>18</v>
      </c>
    </row>
    <row r="14" spans="1:8" ht="6" customHeight="1" x14ac:dyDescent="0.3">
      <c r="A14" s="10"/>
      <c r="B14" s="11"/>
      <c r="C14" s="11"/>
      <c r="D14" s="12"/>
      <c r="E14" s="11"/>
      <c r="F14" s="11"/>
      <c r="G14" s="11"/>
      <c r="H14" s="11"/>
    </row>
    <row r="15" spans="1:8" ht="100.9" customHeight="1" x14ac:dyDescent="0.3">
      <c r="A15" s="22" t="s">
        <v>13</v>
      </c>
      <c r="B15" s="23"/>
      <c r="C15" s="23"/>
      <c r="D15" s="23"/>
      <c r="E15" s="23"/>
      <c r="F15" s="23"/>
      <c r="G15" s="23"/>
      <c r="H15" s="23"/>
    </row>
    <row r="16" spans="1:8" s="1" customFormat="1" ht="21" customHeight="1" x14ac:dyDescent="0.3">
      <c r="A16" s="17" t="s">
        <v>14</v>
      </c>
      <c r="B16" s="17"/>
      <c r="C16" s="17"/>
      <c r="D16" s="17"/>
      <c r="E16" s="17"/>
      <c r="F16" s="17"/>
      <c r="G16" s="17"/>
      <c r="H16" s="17"/>
    </row>
    <row r="17" spans="1:8" ht="30.6" customHeight="1" x14ac:dyDescent="0.3">
      <c r="A17" s="18" t="s">
        <v>31</v>
      </c>
      <c r="B17" s="18"/>
      <c r="C17" s="18"/>
      <c r="D17" s="18"/>
      <c r="E17" s="18"/>
      <c r="F17" s="18"/>
      <c r="G17" s="18"/>
      <c r="H17" s="18"/>
    </row>
    <row r="18" spans="1:8" ht="47.45" customHeight="1" x14ac:dyDescent="0.3">
      <c r="A18" s="18" t="s">
        <v>32</v>
      </c>
      <c r="B18" s="18"/>
      <c r="C18" s="18"/>
      <c r="D18" s="18"/>
      <c r="E18" s="18"/>
      <c r="F18" s="18"/>
      <c r="G18" s="18"/>
      <c r="H18" s="18"/>
    </row>
  </sheetData>
  <mergeCells count="11">
    <mergeCell ref="A2:H2"/>
    <mergeCell ref="A1:C1"/>
    <mergeCell ref="A16:H16"/>
    <mergeCell ref="A17:H17"/>
    <mergeCell ref="A18:H18"/>
    <mergeCell ref="A4:A5"/>
    <mergeCell ref="B4:D4"/>
    <mergeCell ref="E4:G4"/>
    <mergeCell ref="H4:H5"/>
    <mergeCell ref="G1:H1"/>
    <mergeCell ref="A15:H15"/>
  </mergeCells>
  <pageMargins left="1.1811023622047245" right="0.19685039370078741" top="0.78740157480314965" bottom="0.78740157480314965" header="0.51181102362204722" footer="0.51181102362204722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 год</vt:lpstr>
      <vt:lpstr>'2025 год'!SIGN</vt:lpstr>
      <vt:lpstr>'2025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Мирожниченко Елена Александровна</dc:creator>
  <dc:description>POI HSSF rep:2.52.0.158</dc:description>
  <cp:lastModifiedBy>Рыженкова Елена Николаевна</cp:lastModifiedBy>
  <cp:lastPrinted>2026-03-18T14:41:01Z</cp:lastPrinted>
  <dcterms:created xsi:type="dcterms:W3CDTF">2022-03-02T19:30:28Z</dcterms:created>
  <dcterms:modified xsi:type="dcterms:W3CDTF">2026-03-23T11:01:35Z</dcterms:modified>
</cp:coreProperties>
</file>