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7792" windowHeight="11580"/>
  </bookViews>
  <sheets>
    <sheet name="2025 год" sheetId="2" r:id="rId1"/>
  </sheets>
  <calcPr calcId="145621"/>
</workbook>
</file>

<file path=xl/calcChain.xml><?xml version="1.0" encoding="utf-8"?>
<calcChain xmlns="http://schemas.openxmlformats.org/spreadsheetml/2006/main">
  <c r="G21" i="2" l="1"/>
  <c r="G10" i="2"/>
  <c r="J21" i="2" l="1"/>
  <c r="F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I9" i="2"/>
  <c r="I7" i="2" s="1"/>
  <c r="H9" i="2"/>
  <c r="E9" i="2"/>
  <c r="E7" i="2" s="1"/>
  <c r="D9" i="2"/>
  <c r="H8" i="2"/>
  <c r="D8" i="2"/>
  <c r="K17" i="2" l="1"/>
  <c r="K16" i="2"/>
  <c r="K15" i="2"/>
  <c r="K14" i="2"/>
  <c r="K13" i="2"/>
  <c r="K12" i="2"/>
  <c r="K19" i="2"/>
  <c r="K18" i="2"/>
  <c r="K10" i="2"/>
  <c r="K11" i="2"/>
  <c r="K21" i="2"/>
  <c r="G12" i="2"/>
  <c r="G19" i="2"/>
  <c r="G11" i="2"/>
  <c r="G18" i="2"/>
  <c r="G9" i="2"/>
  <c r="G15" i="2"/>
  <c r="G17" i="2"/>
  <c r="G16" i="2"/>
  <c r="G14" i="2"/>
  <c r="G13" i="2"/>
  <c r="F9" i="2"/>
  <c r="F7" i="2" s="1"/>
  <c r="H7" i="2"/>
  <c r="H24" i="2" s="1"/>
  <c r="J9" i="2"/>
  <c r="J7" i="2" s="1"/>
  <c r="D7" i="2"/>
  <c r="D24" i="2" s="1"/>
  <c r="K9" i="2" l="1"/>
</calcChain>
</file>

<file path=xl/sharedStrings.xml><?xml version="1.0" encoding="utf-8"?>
<sst xmlns="http://schemas.openxmlformats.org/spreadsheetml/2006/main" count="45" uniqueCount="41">
  <si>
    <t>тыс. руб.</t>
  </si>
  <si>
    <t>№ п/п</t>
  </si>
  <si>
    <t>Национальный проект</t>
  </si>
  <si>
    <t>Буква проекта</t>
  </si>
  <si>
    <t>Итого</t>
  </si>
  <si>
    <t>федеральный бюджет</t>
  </si>
  <si>
    <t>Всего</t>
  </si>
  <si>
    <t>Зарезервированные средства</t>
  </si>
  <si>
    <t>Итого по национальным проектам</t>
  </si>
  <si>
    <t>Y</t>
  </si>
  <si>
    <t>Национальный проект "Продолжительная и активная жизнь"</t>
  </si>
  <si>
    <t>Национальный проект "Технологическое обеспечение продовольственной безопасности"</t>
  </si>
  <si>
    <t>Национальный проект "Инфраструктура для жизни"</t>
  </si>
  <si>
    <t>Национальный проект "Кадры"</t>
  </si>
  <si>
    <t>Национальный проект "Международная кооперация и экспорт"</t>
  </si>
  <si>
    <t>Национальный проект "Туризм и гостеприимство"</t>
  </si>
  <si>
    <t>Национальный проект "Эффективная транспортная система"</t>
  </si>
  <si>
    <t>Национальный проект "Экологическое благополучие"</t>
  </si>
  <si>
    <t>Национальный проект "Эффективная и конкурентная экономика"</t>
  </si>
  <si>
    <t>Национальный проект "Молодежь и дети"</t>
  </si>
  <si>
    <t>Национальный проект "Семья"</t>
  </si>
  <si>
    <t>Национальный проект "Беспилотные авиационные системы"</t>
  </si>
  <si>
    <t>областной бюджет,
ППК "ФРТ"</t>
  </si>
  <si>
    <t>Д</t>
  </si>
  <si>
    <t>Е</t>
  </si>
  <si>
    <t>И</t>
  </si>
  <si>
    <t>Л</t>
  </si>
  <si>
    <t>М</t>
  </si>
  <si>
    <t>П</t>
  </si>
  <si>
    <t>Т</t>
  </si>
  <si>
    <t>Ч</t>
  </si>
  <si>
    <t>Э</t>
  </si>
  <si>
    <t>Ю</t>
  </si>
  <si>
    <t>Я</t>
  </si>
  <si>
    <t>% расходов на Указ в общем объеме расходов</t>
  </si>
  <si>
    <t>Всего расходов</t>
  </si>
  <si>
    <t>Информация о реализации в Ленинградской области Указа Президента Российской Федерации
от 07.05.2024 № 309 "О национальных целях развития Российской Федерации на период до 2030 года и на перспективу до 2036 года"
за 2025 год</t>
  </si>
  <si>
    <t>План</t>
  </si>
  <si>
    <t>Факт</t>
  </si>
  <si>
    <t>удельный вес проекта</t>
  </si>
  <si>
    <t>Приложение 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</si>
</sst>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65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="110" zoomScaleNormal="110" zoomScaleSheetLayoutView="120" workbookViewId="0">
      <selection activeCell="H5" sqref="H5:K5"/>
    </sheetView>
  </sheetViews>
  <sheetFormatPr defaultColWidth="9.109375" defaultRowHeight="15.6" x14ac:dyDescent="0.3"/>
  <cols>
    <col min="1" max="1" width="4.5546875" style="1" customWidth="1"/>
    <col min="2" max="2" width="62.109375" style="1" customWidth="1"/>
    <col min="3" max="3" width="5.88671875" style="2" hidden="1" customWidth="1"/>
    <col min="4" max="6" width="16.44140625" style="2" customWidth="1"/>
    <col min="7" max="7" width="12.109375" style="2" customWidth="1"/>
    <col min="8" max="10" width="16.44140625" style="2" customWidth="1"/>
    <col min="11" max="11" width="12.44140625" style="2" customWidth="1"/>
    <col min="12" max="16384" width="9.109375" style="1"/>
  </cols>
  <sheetData>
    <row r="1" spans="1:11" ht="27.6" customHeight="1" x14ac:dyDescent="0.3">
      <c r="J1" s="30" t="s">
        <v>40</v>
      </c>
      <c r="K1" s="30"/>
    </row>
    <row r="2" spans="1:11" ht="50.25" customHeight="1" x14ac:dyDescent="0.3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31"/>
      <c r="B3" s="31"/>
      <c r="C3" s="31"/>
      <c r="D3" s="21"/>
      <c r="E3" s="21"/>
      <c r="F3" s="21"/>
      <c r="H3" s="21"/>
      <c r="I3" s="21"/>
      <c r="J3" s="21"/>
    </row>
    <row r="4" spans="1:11" x14ac:dyDescent="0.3">
      <c r="A4" s="3"/>
      <c r="K4" s="3" t="s">
        <v>0</v>
      </c>
    </row>
    <row r="5" spans="1:11" x14ac:dyDescent="0.3">
      <c r="A5" s="32" t="s">
        <v>1</v>
      </c>
      <c r="B5" s="32" t="s">
        <v>2</v>
      </c>
      <c r="C5" s="33" t="s">
        <v>3</v>
      </c>
      <c r="D5" s="28" t="s">
        <v>37</v>
      </c>
      <c r="E5" s="28"/>
      <c r="F5" s="28"/>
      <c r="G5" s="28"/>
      <c r="H5" s="28" t="s">
        <v>38</v>
      </c>
      <c r="I5" s="28"/>
      <c r="J5" s="28"/>
      <c r="K5" s="28"/>
    </row>
    <row r="6" spans="1:11" ht="46.8" x14ac:dyDescent="0.3">
      <c r="A6" s="32"/>
      <c r="B6" s="32"/>
      <c r="C6" s="34"/>
      <c r="D6" s="4" t="s">
        <v>4</v>
      </c>
      <c r="E6" s="4" t="s">
        <v>5</v>
      </c>
      <c r="F6" s="4" t="s">
        <v>22</v>
      </c>
      <c r="G6" s="4" t="s">
        <v>39</v>
      </c>
      <c r="H6" s="4" t="s">
        <v>4</v>
      </c>
      <c r="I6" s="4" t="s">
        <v>5</v>
      </c>
      <c r="J6" s="4" t="s">
        <v>22</v>
      </c>
      <c r="K6" s="4" t="s">
        <v>39</v>
      </c>
    </row>
    <row r="7" spans="1:11" s="7" customFormat="1" x14ac:dyDescent="0.3">
      <c r="A7" s="22"/>
      <c r="B7" s="5" t="s">
        <v>6</v>
      </c>
      <c r="C7" s="22"/>
      <c r="D7" s="6">
        <f t="shared" ref="D7:J7" si="0">D8+D9</f>
        <v>29769255.999999996</v>
      </c>
      <c r="E7" s="6">
        <f t="shared" si="0"/>
        <v>10490349.6</v>
      </c>
      <c r="F7" s="6">
        <f t="shared" si="0"/>
        <v>19278906.399999999</v>
      </c>
      <c r="G7" s="24"/>
      <c r="H7" s="6">
        <f t="shared" si="0"/>
        <v>29243046.399999999</v>
      </c>
      <c r="I7" s="6">
        <f t="shared" si="0"/>
        <v>10478681.199999999</v>
      </c>
      <c r="J7" s="6">
        <f t="shared" si="0"/>
        <v>18764365.200000003</v>
      </c>
      <c r="K7" s="24"/>
    </row>
    <row r="8" spans="1:11" x14ac:dyDescent="0.3">
      <c r="A8" s="8"/>
      <c r="B8" s="9" t="s">
        <v>7</v>
      </c>
      <c r="C8" s="8"/>
      <c r="D8" s="10">
        <f>F8</f>
        <v>3108</v>
      </c>
      <c r="E8" s="10"/>
      <c r="F8" s="10">
        <v>3108</v>
      </c>
      <c r="G8" s="15"/>
      <c r="H8" s="10">
        <f>J8</f>
        <v>0</v>
      </c>
      <c r="I8" s="10"/>
      <c r="J8" s="10">
        <v>0</v>
      </c>
      <c r="K8" s="15"/>
    </row>
    <row r="9" spans="1:11" s="7" customFormat="1" x14ac:dyDescent="0.3">
      <c r="A9" s="26"/>
      <c r="B9" s="12" t="s">
        <v>8</v>
      </c>
      <c r="C9" s="23"/>
      <c r="D9" s="13">
        <f t="shared" ref="D9:J9" si="1">SUM(D10:D21)</f>
        <v>29766147.999999996</v>
      </c>
      <c r="E9" s="14">
        <f t="shared" si="1"/>
        <v>10490349.6</v>
      </c>
      <c r="F9" s="14">
        <f t="shared" si="1"/>
        <v>19275798.399999999</v>
      </c>
      <c r="G9" s="27">
        <f>SUM(G10:G21)</f>
        <v>100</v>
      </c>
      <c r="H9" s="13">
        <f t="shared" si="1"/>
        <v>29243046.399999999</v>
      </c>
      <c r="I9" s="14">
        <f t="shared" si="1"/>
        <v>10478681.199999999</v>
      </c>
      <c r="J9" s="14">
        <f t="shared" si="1"/>
        <v>18764365.200000003</v>
      </c>
      <c r="K9" s="27">
        <f>SUM(K10:K21)</f>
        <v>100</v>
      </c>
    </row>
    <row r="10" spans="1:11" x14ac:dyDescent="0.3">
      <c r="A10" s="15">
        <v>1</v>
      </c>
      <c r="B10" s="16" t="s">
        <v>12</v>
      </c>
      <c r="C10" s="8" t="s">
        <v>25</v>
      </c>
      <c r="D10" s="11">
        <v>14768191.1</v>
      </c>
      <c r="E10" s="11">
        <v>5984019.7000000002</v>
      </c>
      <c r="F10" s="17">
        <f>D10-E10</f>
        <v>8784171.3999999985</v>
      </c>
      <c r="G10" s="25">
        <f>D10/D9*100</f>
        <v>49.614048482188565</v>
      </c>
      <c r="H10" s="17">
        <v>14555587.9</v>
      </c>
      <c r="I10" s="17">
        <v>5973347</v>
      </c>
      <c r="J10" s="17">
        <f>H10-I10</f>
        <v>8582240.9000000004</v>
      </c>
      <c r="K10" s="25">
        <f>H10/H9*100</f>
        <v>49.774526569160734</v>
      </c>
    </row>
    <row r="11" spans="1:11" x14ac:dyDescent="0.3">
      <c r="A11" s="15">
        <v>2</v>
      </c>
      <c r="B11" s="16" t="s">
        <v>13</v>
      </c>
      <c r="C11" s="8" t="s">
        <v>26</v>
      </c>
      <c r="D11" s="11">
        <v>139692</v>
      </c>
      <c r="E11" s="11">
        <v>89213.5</v>
      </c>
      <c r="F11" s="17">
        <f t="shared" ref="F11:F21" si="2">D11-E11</f>
        <v>50478.5</v>
      </c>
      <c r="G11" s="25">
        <f>D11/D9*100</f>
        <v>0.46929821084004564</v>
      </c>
      <c r="H11" s="17">
        <v>138169.60000000001</v>
      </c>
      <c r="I11" s="17">
        <v>88224</v>
      </c>
      <c r="J11" s="17">
        <f t="shared" ref="J11:J21" si="3">H11-I11</f>
        <v>49945.600000000006</v>
      </c>
      <c r="K11" s="25">
        <f>H11/H9*100</f>
        <v>0.47248702515480751</v>
      </c>
    </row>
    <row r="12" spans="1:11" ht="31.2" x14ac:dyDescent="0.3">
      <c r="A12" s="15">
        <v>3</v>
      </c>
      <c r="B12" s="16" t="s">
        <v>14</v>
      </c>
      <c r="C12" s="8" t="s">
        <v>27</v>
      </c>
      <c r="D12" s="11">
        <v>18300</v>
      </c>
      <c r="E12" s="11">
        <v>0</v>
      </c>
      <c r="F12" s="17">
        <f t="shared" si="2"/>
        <v>18300</v>
      </c>
      <c r="G12" s="25">
        <f>D12/D9*100</f>
        <v>6.1479234733362212E-2</v>
      </c>
      <c r="H12" s="17">
        <v>18300</v>
      </c>
      <c r="I12" s="17">
        <v>0</v>
      </c>
      <c r="J12" s="17">
        <f t="shared" si="3"/>
        <v>18300</v>
      </c>
      <c r="K12" s="25">
        <f>H12/H9*100</f>
        <v>6.2578979459540857E-2</v>
      </c>
    </row>
    <row r="13" spans="1:11" x14ac:dyDescent="0.3">
      <c r="A13" s="15">
        <v>4</v>
      </c>
      <c r="B13" s="16" t="s">
        <v>19</v>
      </c>
      <c r="C13" s="8" t="s">
        <v>32</v>
      </c>
      <c r="D13" s="11">
        <v>2394662.9</v>
      </c>
      <c r="E13" s="11">
        <v>2000639.7</v>
      </c>
      <c r="F13" s="17">
        <f t="shared" si="2"/>
        <v>394023.19999999995</v>
      </c>
      <c r="G13" s="25">
        <f>D13/D9*100</f>
        <v>8.044920357178901</v>
      </c>
      <c r="H13" s="17">
        <v>2394662.2000000002</v>
      </c>
      <c r="I13" s="17">
        <v>2000639.1</v>
      </c>
      <c r="J13" s="17">
        <f t="shared" si="3"/>
        <v>394023.10000000009</v>
      </c>
      <c r="K13" s="25">
        <f>H13/H9*100</f>
        <v>8.1888260451551336</v>
      </c>
    </row>
    <row r="14" spans="1:11" x14ac:dyDescent="0.3">
      <c r="A14" s="15">
        <v>5</v>
      </c>
      <c r="B14" s="16" t="s">
        <v>10</v>
      </c>
      <c r="C14" s="8" t="s">
        <v>23</v>
      </c>
      <c r="D14" s="11">
        <v>2973113.2</v>
      </c>
      <c r="E14" s="11">
        <v>1192586.8</v>
      </c>
      <c r="F14" s="17">
        <f t="shared" si="2"/>
        <v>1780526.4000000001</v>
      </c>
      <c r="G14" s="25">
        <f>D14/D9*100</f>
        <v>9.9882363011834805</v>
      </c>
      <c r="H14" s="17">
        <v>2664138.1</v>
      </c>
      <c r="I14" s="17">
        <v>1192581.3</v>
      </c>
      <c r="J14" s="17">
        <f t="shared" si="3"/>
        <v>1471556.8</v>
      </c>
      <c r="K14" s="25">
        <f>H14/H9*100</f>
        <v>9.110330242474328</v>
      </c>
    </row>
    <row r="15" spans="1:11" x14ac:dyDescent="0.3">
      <c r="A15" s="15">
        <v>6</v>
      </c>
      <c r="B15" s="16" t="s">
        <v>20</v>
      </c>
      <c r="C15" s="8" t="s">
        <v>33</v>
      </c>
      <c r="D15" s="11">
        <v>8877710.6999999993</v>
      </c>
      <c r="E15" s="11">
        <v>834012.9</v>
      </c>
      <c r="F15" s="17">
        <f t="shared" si="2"/>
        <v>8043697.7999999989</v>
      </c>
      <c r="G15" s="25">
        <f>D15/D9*100</f>
        <v>29.82485573880772</v>
      </c>
      <c r="H15" s="17">
        <v>8877710.5</v>
      </c>
      <c r="I15" s="17">
        <v>834012.8</v>
      </c>
      <c r="J15" s="17">
        <f t="shared" si="3"/>
        <v>8043697.7000000002</v>
      </c>
      <c r="K15" s="25">
        <f>H15/H9*100</f>
        <v>30.358364099849734</v>
      </c>
    </row>
    <row r="16" spans="1:11" ht="31.2" x14ac:dyDescent="0.3">
      <c r="A16" s="15">
        <v>7</v>
      </c>
      <c r="B16" s="16" t="s">
        <v>11</v>
      </c>
      <c r="C16" s="8" t="s">
        <v>24</v>
      </c>
      <c r="D16" s="11">
        <v>40710.9</v>
      </c>
      <c r="E16" s="11">
        <v>26462.1</v>
      </c>
      <c r="F16" s="17">
        <f t="shared" si="2"/>
        <v>14248.800000000003</v>
      </c>
      <c r="G16" s="25">
        <f>D16/D9*100</f>
        <v>0.13676912444297462</v>
      </c>
      <c r="H16" s="17">
        <v>40710.9</v>
      </c>
      <c r="I16" s="17">
        <v>26462.1</v>
      </c>
      <c r="J16" s="17">
        <f t="shared" si="3"/>
        <v>14248.800000000003</v>
      </c>
      <c r="K16" s="25">
        <f>H16/H9*100</f>
        <v>0.13921565982947659</v>
      </c>
    </row>
    <row r="17" spans="1:11" x14ac:dyDescent="0.3">
      <c r="A17" s="15">
        <v>8</v>
      </c>
      <c r="B17" s="16" t="s">
        <v>15</v>
      </c>
      <c r="C17" s="8" t="s">
        <v>28</v>
      </c>
      <c r="D17" s="11">
        <v>446813.8</v>
      </c>
      <c r="E17" s="11">
        <v>290429</v>
      </c>
      <c r="F17" s="17">
        <f t="shared" si="2"/>
        <v>156384.79999999999</v>
      </c>
      <c r="G17" s="25">
        <f>D17/D9*100</f>
        <v>1.5010803547707956</v>
      </c>
      <c r="H17" s="17">
        <v>446813.8</v>
      </c>
      <c r="I17" s="17">
        <v>290429</v>
      </c>
      <c r="J17" s="17">
        <f t="shared" si="3"/>
        <v>156384.79999999999</v>
      </c>
      <c r="K17" s="25">
        <f>H17/H9*100</f>
        <v>1.5279317821005134</v>
      </c>
    </row>
    <row r="18" spans="1:11" s="2" customFormat="1" x14ac:dyDescent="0.3">
      <c r="A18" s="15">
        <v>9</v>
      </c>
      <c r="B18" s="16" t="s">
        <v>17</v>
      </c>
      <c r="C18" s="8" t="s">
        <v>30</v>
      </c>
      <c r="D18" s="11">
        <v>907.7</v>
      </c>
      <c r="E18" s="11">
        <v>907.7</v>
      </c>
      <c r="F18" s="17">
        <f t="shared" si="2"/>
        <v>0</v>
      </c>
      <c r="G18" s="25">
        <f>D18/D9*100</f>
        <v>3.0494372331952395E-3</v>
      </c>
      <c r="H18" s="17">
        <v>907.7</v>
      </c>
      <c r="I18" s="17">
        <v>907.7</v>
      </c>
      <c r="J18" s="17">
        <f t="shared" si="3"/>
        <v>0</v>
      </c>
      <c r="K18" s="25">
        <f>H18/H9*100</f>
        <v>3.1039857735205047E-3</v>
      </c>
    </row>
    <row r="19" spans="1:11" s="2" customFormat="1" ht="31.2" x14ac:dyDescent="0.3">
      <c r="A19" s="15">
        <v>10</v>
      </c>
      <c r="B19" s="16" t="s">
        <v>18</v>
      </c>
      <c r="C19" s="8" t="s">
        <v>31</v>
      </c>
      <c r="D19" s="11">
        <v>67048.7</v>
      </c>
      <c r="E19" s="11">
        <v>33081.199999999997</v>
      </c>
      <c r="F19" s="17">
        <f t="shared" si="2"/>
        <v>33967.5</v>
      </c>
      <c r="G19" s="25">
        <f>D19/D9*100</f>
        <v>0.22525151726047996</v>
      </c>
      <c r="H19" s="17">
        <v>67048.7</v>
      </c>
      <c r="I19" s="17">
        <v>33081.199999999997</v>
      </c>
      <c r="J19" s="17">
        <f t="shared" si="3"/>
        <v>33967.5</v>
      </c>
      <c r="K19" s="25">
        <f>H19/H9*100</f>
        <v>0.22928083169884791</v>
      </c>
    </row>
    <row r="20" spans="1:11" s="2" customFormat="1" x14ac:dyDescent="0.3">
      <c r="A20" s="15">
        <v>11</v>
      </c>
      <c r="B20" s="16" t="s">
        <v>16</v>
      </c>
      <c r="C20" s="8" t="s">
        <v>29</v>
      </c>
      <c r="D20" s="11">
        <v>0</v>
      </c>
      <c r="E20" s="11">
        <v>0</v>
      </c>
      <c r="F20" s="17">
        <f t="shared" si="2"/>
        <v>0</v>
      </c>
      <c r="G20" s="25"/>
      <c r="H20" s="17">
        <v>0</v>
      </c>
      <c r="I20" s="17">
        <v>0</v>
      </c>
      <c r="J20" s="17">
        <f t="shared" si="3"/>
        <v>0</v>
      </c>
      <c r="K20" s="25"/>
    </row>
    <row r="21" spans="1:11" s="2" customFormat="1" x14ac:dyDescent="0.3">
      <c r="A21" s="15">
        <v>12</v>
      </c>
      <c r="B21" s="16" t="s">
        <v>21</v>
      </c>
      <c r="C21" s="8" t="s">
        <v>9</v>
      </c>
      <c r="D21" s="11">
        <v>38997</v>
      </c>
      <c r="E21" s="11">
        <v>38997</v>
      </c>
      <c r="F21" s="17">
        <f t="shared" si="2"/>
        <v>0</v>
      </c>
      <c r="G21" s="25">
        <f>D21/D9*100</f>
        <v>0.13101124136048778</v>
      </c>
      <c r="H21" s="17">
        <v>38997</v>
      </c>
      <c r="I21" s="17">
        <v>38997</v>
      </c>
      <c r="J21" s="17">
        <f t="shared" si="3"/>
        <v>0</v>
      </c>
      <c r="K21" s="25">
        <f>H21/H9*100</f>
        <v>0.13335477934337239</v>
      </c>
    </row>
    <row r="23" spans="1:11" s="18" customFormat="1" x14ac:dyDescent="0.3">
      <c r="A23" s="18" t="s">
        <v>35</v>
      </c>
      <c r="C23" s="19"/>
      <c r="D23" s="19">
        <v>312823915.50000006</v>
      </c>
      <c r="E23" s="19"/>
      <c r="F23" s="19"/>
      <c r="H23" s="19">
        <v>300730376.39999998</v>
      </c>
    </row>
    <row r="24" spans="1:11" s="18" customFormat="1" x14ac:dyDescent="0.3">
      <c r="A24" s="18" t="s">
        <v>34</v>
      </c>
      <c r="C24" s="19"/>
      <c r="D24" s="19">
        <f>D7/D23*100</f>
        <v>9.5162979954452975</v>
      </c>
      <c r="E24" s="19"/>
      <c r="F24" s="19"/>
      <c r="H24" s="19">
        <f>H7/H23*100</f>
        <v>9.7240081797071163</v>
      </c>
    </row>
    <row r="25" spans="1:11" x14ac:dyDescent="0.3">
      <c r="D25" s="20"/>
      <c r="E25" s="20"/>
      <c r="F25" s="20"/>
      <c r="H25" s="20"/>
      <c r="I25" s="20"/>
      <c r="J25" s="20"/>
    </row>
    <row r="26" spans="1:11" x14ac:dyDescent="0.3">
      <c r="D26" s="20"/>
      <c r="E26" s="20"/>
      <c r="F26" s="20"/>
      <c r="H26" s="20"/>
      <c r="I26" s="20"/>
      <c r="J26" s="20"/>
    </row>
  </sheetData>
  <mergeCells count="8">
    <mergeCell ref="H5:K5"/>
    <mergeCell ref="A2:K2"/>
    <mergeCell ref="J1:K1"/>
    <mergeCell ref="A3:C3"/>
    <mergeCell ref="A5:A6"/>
    <mergeCell ref="B5:B6"/>
    <mergeCell ref="C5:C6"/>
    <mergeCell ref="D5:G5"/>
  </mergeCells>
  <pageMargins left="0.78740157480314965" right="0.39370078740157483" top="0.78740157480314965" bottom="0.78740157480314965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Рыженкова Елена Николаевна</dc:creator>
  <cp:lastModifiedBy>Васютина Ольга Валерьевна</cp:lastModifiedBy>
  <cp:lastPrinted>2026-02-19T11:05:21Z</cp:lastPrinted>
  <dcterms:created xsi:type="dcterms:W3CDTF">2024-12-24T07:17:06Z</dcterms:created>
  <dcterms:modified xsi:type="dcterms:W3CDTF">2026-03-19T11:00:06Z</dcterms:modified>
</cp:coreProperties>
</file>