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30660" windowHeight="12195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F9" i="1" l="1"/>
  <c r="G9" i="1"/>
  <c r="H9" i="1" s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F22" i="1"/>
  <c r="G22" i="1"/>
  <c r="H22" i="1" s="1"/>
  <c r="I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F35" i="1"/>
  <c r="G35" i="1"/>
  <c r="I35" i="1" s="1"/>
  <c r="H35" i="1"/>
  <c r="J35" i="1"/>
  <c r="H36" i="1"/>
  <c r="I36" i="1"/>
  <c r="J36" i="1"/>
  <c r="H37" i="1"/>
  <c r="I37" i="1"/>
  <c r="I39" i="1"/>
  <c r="F41" i="1"/>
  <c r="F38" i="1" s="1"/>
  <c r="G41" i="1"/>
  <c r="I41" i="1" s="1"/>
  <c r="I42" i="1"/>
  <c r="I43" i="1"/>
  <c r="I44" i="1"/>
  <c r="I45" i="1"/>
  <c r="I46" i="1"/>
  <c r="I47" i="1"/>
  <c r="I48" i="1"/>
  <c r="I49" i="1"/>
  <c r="I50" i="1"/>
  <c r="I51" i="1"/>
  <c r="I53" i="1"/>
  <c r="G54" i="1"/>
  <c r="I55" i="1"/>
  <c r="G56" i="1"/>
  <c r="J9" i="1" l="1"/>
  <c r="G38" i="1"/>
  <c r="I38" i="1" s="1"/>
  <c r="I9" i="1"/>
  <c r="J22" i="1"/>
</calcChain>
</file>

<file path=xl/sharedStrings.xml><?xml version="1.0" encoding="utf-8"?>
<sst xmlns="http://schemas.openxmlformats.org/spreadsheetml/2006/main" count="78" uniqueCount="74">
  <si>
    <t>% от налоговых и неналоговых доходов</t>
  </si>
  <si>
    <t>в т.ч. рыночные заимствования</t>
  </si>
  <si>
    <t>Объем государственного и муниципального долга Ленинградской области</t>
  </si>
  <si>
    <t>Изменение финансовых активов в государственной собственности за счет приобретения ценных бумаг по договорам репо</t>
  </si>
  <si>
    <t>Увеличение финансовых активов в собственности субъектов Российской Федерации за счет средств организаций</t>
  </si>
  <si>
    <t>Прочие бюджетные кредиты (ссуды), предоставленные внутри страны</t>
  </si>
  <si>
    <t>Бюджетные кредиты, предоставленные внутри страны в валюте Российской Федерации</t>
  </si>
  <si>
    <t>Исполнение государственных и муниципальных гарантий в валюте Российской Федерации</t>
  </si>
  <si>
    <t>Акции и иные формы участия в капитале, находящиеся в государственной и муниципальной собственности</t>
  </si>
  <si>
    <t>Изменение иных финансовых активов за счет средств, размещенных в депозиты</t>
  </si>
  <si>
    <t>Изменение остатков средств на счетах по учету средств бюджета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</si>
  <si>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</si>
  <si>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</si>
  <si>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ИСТОЧНИКИ ФИНАНСИРОВАНИЯ ДЕФИЦИТА (всего)</t>
  </si>
  <si>
    <t>ПРОФИЦИТ(+)</t>
  </si>
  <si>
    <t>ДЕФИЦИТ(-)</t>
  </si>
  <si>
    <t>Межбюджетные трансферты общего характера</t>
  </si>
  <si>
    <t>1400</t>
  </si>
  <si>
    <t>Обслуживание внутреннего государственного и муниципального долга</t>
  </si>
  <si>
    <t>1300</t>
  </si>
  <si>
    <t>ВСЕГО ПО СОЦИАЛЬНО-КУЛЬТУРНОЙ СФЕРЕ</t>
  </si>
  <si>
    <t>Средства массовой информации</t>
  </si>
  <si>
    <t>1200</t>
  </si>
  <si>
    <t>Физическая культура и спорт</t>
  </si>
  <si>
    <t>1100</t>
  </si>
  <si>
    <t>Социальная политика</t>
  </si>
  <si>
    <t>1000</t>
  </si>
  <si>
    <t>Здравоохранение</t>
  </si>
  <si>
    <t>0900</t>
  </si>
  <si>
    <t>Культура, кинематография</t>
  </si>
  <si>
    <t>0800</t>
  </si>
  <si>
    <t>Образование</t>
  </si>
  <si>
    <t>0700</t>
  </si>
  <si>
    <t>Охрана окружающей среды</t>
  </si>
  <si>
    <t>0600</t>
  </si>
  <si>
    <t>Жилищно-коммунальное хозяйство</t>
  </si>
  <si>
    <t>0500</t>
  </si>
  <si>
    <t>Национальная экономика</t>
  </si>
  <si>
    <t>0400</t>
  </si>
  <si>
    <t>Национальная безопасность и правоохранительная деятельность</t>
  </si>
  <si>
    <t>0300</t>
  </si>
  <si>
    <t xml:space="preserve">Национальная оборона </t>
  </si>
  <si>
    <t>0200</t>
  </si>
  <si>
    <t>Общегосударственные вопросы</t>
  </si>
  <si>
    <t>0100</t>
  </si>
  <si>
    <r>
      <t>РАСХОДЫ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</si>
  <si>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 xml:space="preserve"> - безвозмездные поступления от других бюджетов бюджетной системы Российской Федерации</t>
  </si>
  <si>
    <t>Безвозмездные поступления, в том числе:</t>
  </si>
  <si>
    <t>Неналоговые доходы</t>
  </si>
  <si>
    <t xml:space="preserve"> - акцизы</t>
  </si>
  <si>
    <t xml:space="preserve"> -земельный налог</t>
  </si>
  <si>
    <t xml:space="preserve"> - налоги на имущество, в том числе:</t>
  </si>
  <si>
    <t>- налоги на совокупный доход</t>
  </si>
  <si>
    <t xml:space="preserve"> - налог на доходы физических лиц</t>
  </si>
  <si>
    <t xml:space="preserve"> - налог на прибыль организаций</t>
  </si>
  <si>
    <t>Налоговые доходы, в том числе:</t>
  </si>
  <si>
    <t>Налоговые и неналоговые доходы, в том числе:</t>
  </si>
  <si>
    <r>
      <t>ДОХОДЫ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</si>
  <si>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>10=7/4*100</t>
  </si>
  <si>
    <t>9=7-4</t>
  </si>
  <si>
    <t>8=7/6*100</t>
  </si>
  <si>
    <t>5=4/3*100</t>
  </si>
  <si>
    <t>% исполнения плана года</t>
  </si>
  <si>
    <t>Исполнено</t>
  </si>
  <si>
    <t>Назначено на год</t>
  </si>
  <si>
    <t>Отклонение</t>
  </si>
  <si>
    <t>на 01.01.2026.</t>
  </si>
  <si>
    <t>на 01.01.2025.</t>
  </si>
  <si>
    <t>Наименование раздела</t>
  </si>
  <si>
    <t>Раздел</t>
  </si>
  <si>
    <t>тыс.руб.</t>
  </si>
  <si>
    <t>Информация об исполнении консолидированного бюджета Ленинградской области на 01.01.2026</t>
  </si>
  <si>
    <t>Пииложение 14</t>
  </si>
  <si>
    <t>Темп роста,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</si>
</sst>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0000"/>
    <numFmt numFmtId="166" formatCode="0.0"/>
    <numFmt numFmtId="167" formatCode="dd\.mm\.yyyy"/>
  </numFmts>
  <fonts count="28" x14ac:knownFonts="1"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3" fillId="0" borderId="0"/>
    <xf numFmtId="0" fontId="13" fillId="0" borderId="0"/>
    <xf numFmtId="49" fontId="16" fillId="0" borderId="0">
      <alignment horizontal="center"/>
    </xf>
    <xf numFmtId="49" fontId="16" fillId="0" borderId="0">
      <alignment horizontal="center"/>
    </xf>
    <xf numFmtId="0" fontId="17" fillId="0" borderId="8"/>
    <xf numFmtId="49" fontId="16" fillId="0" borderId="9">
      <alignment horizontal="center" wrapText="1"/>
    </xf>
    <xf numFmtId="49" fontId="16" fillId="0" borderId="9">
      <alignment horizontal="center" wrapText="1"/>
    </xf>
    <xf numFmtId="0" fontId="16" fillId="0" borderId="10">
      <alignment horizontal="left" wrapText="1" indent="1"/>
    </xf>
    <xf numFmtId="49" fontId="16" fillId="0" borderId="11">
      <alignment horizontal="center" wrapText="1"/>
    </xf>
    <xf numFmtId="49" fontId="16" fillId="0" borderId="11">
      <alignment horizontal="center" wrapText="1"/>
    </xf>
    <xf numFmtId="0" fontId="16" fillId="0" borderId="12">
      <alignment horizontal="left" wrapText="1"/>
    </xf>
    <xf numFmtId="49" fontId="16" fillId="0" borderId="13">
      <alignment horizontal="center"/>
    </xf>
    <xf numFmtId="49" fontId="16" fillId="0" borderId="13">
      <alignment horizontal="center"/>
    </xf>
    <xf numFmtId="0" fontId="16" fillId="0" borderId="12">
      <alignment horizontal="left" wrapText="1" indent="2"/>
    </xf>
    <xf numFmtId="49" fontId="16" fillId="0" borderId="8"/>
    <xf numFmtId="49" fontId="16" fillId="0" borderId="8"/>
    <xf numFmtId="0" fontId="14" fillId="0" borderId="14"/>
    <xf numFmtId="4" fontId="16" fillId="0" borderId="13">
      <alignment horizontal="right"/>
    </xf>
    <xf numFmtId="4" fontId="16" fillId="0" borderId="13">
      <alignment horizontal="right"/>
    </xf>
    <xf numFmtId="0" fontId="16" fillId="0" borderId="0">
      <alignment horizontal="center" wrapText="1"/>
    </xf>
    <xf numFmtId="4" fontId="16" fillId="0" borderId="9">
      <alignment horizontal="right"/>
    </xf>
    <xf numFmtId="4" fontId="16" fillId="0" borderId="9">
      <alignment horizontal="right"/>
    </xf>
    <xf numFmtId="49" fontId="16" fillId="0" borderId="8">
      <alignment horizontal="lef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15">
      <alignment horizontal="center" wrapText="1"/>
    </xf>
    <xf numFmtId="4" fontId="16" fillId="0" borderId="16">
      <alignment horizontal="right"/>
    </xf>
    <xf numFmtId="4" fontId="16" fillId="0" borderId="16">
      <alignment horizontal="right"/>
    </xf>
    <xf numFmtId="49" fontId="16" fillId="0" borderId="15">
      <alignment horizontal="center"/>
    </xf>
    <xf numFmtId="49" fontId="16" fillId="0" borderId="17">
      <alignment horizontal="center"/>
    </xf>
    <xf numFmtId="49" fontId="16" fillId="0" borderId="17">
      <alignment horizontal="center"/>
    </xf>
    <xf numFmtId="0" fontId="17" fillId="0" borderId="0">
      <alignment horizontal="center"/>
    </xf>
    <xf numFmtId="4" fontId="16" fillId="0" borderId="18">
      <alignment horizontal="right"/>
    </xf>
    <xf numFmtId="4" fontId="16" fillId="0" borderId="18">
      <alignment horizontal="right"/>
    </xf>
    <xf numFmtId="49" fontId="16" fillId="0" borderId="13">
      <alignment horizontal="center"/>
    </xf>
    <xf numFmtId="0" fontId="16" fillId="0" borderId="19">
      <alignment horizontal="left" wrapText="1"/>
    </xf>
    <xf numFmtId="0" fontId="16" fillId="0" borderId="19">
      <alignment horizontal="left" wrapText="1"/>
    </xf>
    <xf numFmtId="0" fontId="16" fillId="0" borderId="19">
      <alignment horizontal="left" wrapText="1" indent="1"/>
    </xf>
    <xf numFmtId="0" fontId="17" fillId="0" borderId="20">
      <alignment horizontal="left" wrapText="1"/>
    </xf>
    <xf numFmtId="0" fontId="17" fillId="0" borderId="20">
      <alignment horizontal="left" wrapText="1"/>
    </xf>
    <xf numFmtId="0" fontId="16" fillId="0" borderId="21">
      <alignment horizontal="left" wrapText="1"/>
    </xf>
    <xf numFmtId="0" fontId="16" fillId="0" borderId="22">
      <alignment horizontal="left" wrapText="1" indent="2"/>
    </xf>
    <xf numFmtId="0" fontId="16" fillId="0" borderId="22">
      <alignment horizontal="left" wrapText="1" indent="2"/>
    </xf>
    <xf numFmtId="0" fontId="16" fillId="0" borderId="21">
      <alignment horizontal="left" wrapText="1" indent="2"/>
    </xf>
    <xf numFmtId="0" fontId="14" fillId="0" borderId="14"/>
    <xf numFmtId="0" fontId="14" fillId="0" borderId="14"/>
    <xf numFmtId="0" fontId="14" fillId="0" borderId="23"/>
    <xf numFmtId="0" fontId="16" fillId="0" borderId="8"/>
    <xf numFmtId="0" fontId="16" fillId="0" borderId="8"/>
    <xf numFmtId="0" fontId="14" fillId="0" borderId="24"/>
    <xf numFmtId="0" fontId="14" fillId="0" borderId="8"/>
    <xf numFmtId="0" fontId="14" fillId="0" borderId="8"/>
    <xf numFmtId="0" fontId="17" fillId="0" borderId="25">
      <alignment horizontal="center" vertical="center" textRotation="90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14">
      <alignment horizontal="center" vertical="center" textRotation="90" wrapText="1"/>
    </xf>
    <xf numFmtId="0" fontId="17" fillId="0" borderId="8"/>
    <xf numFmtId="0" fontId="17" fillId="0" borderId="8"/>
    <xf numFmtId="0" fontId="16" fillId="0" borderId="0">
      <alignment vertical="center"/>
    </xf>
    <xf numFmtId="0" fontId="16" fillId="0" borderId="12">
      <alignment horizontal="left" wrapText="1"/>
    </xf>
    <xf numFmtId="0" fontId="16" fillId="0" borderId="12">
      <alignment horizontal="left" wrapText="1"/>
    </xf>
    <xf numFmtId="0" fontId="17" fillId="0" borderId="8">
      <alignment horizontal="center" vertical="center" textRotation="90" wrapText="1"/>
    </xf>
    <xf numFmtId="0" fontId="16" fillId="0" borderId="10">
      <alignment horizontal="left" wrapText="1" indent="1"/>
    </xf>
    <xf numFmtId="0" fontId="16" fillId="0" borderId="10">
      <alignment horizontal="left" wrapText="1" indent="1"/>
    </xf>
    <xf numFmtId="0" fontId="17" fillId="0" borderId="14">
      <alignment horizontal="center" vertical="center" textRotation="90"/>
    </xf>
    <xf numFmtId="0" fontId="16" fillId="0" borderId="12">
      <alignment horizontal="left" wrapText="1" indent="2"/>
    </xf>
    <xf numFmtId="0" fontId="16" fillId="0" borderId="12">
      <alignment horizontal="left" wrapText="1" indent="2"/>
    </xf>
    <xf numFmtId="0" fontId="17" fillId="0" borderId="8">
      <alignment horizontal="center" vertical="center" textRotation="90"/>
    </xf>
    <xf numFmtId="0" fontId="14" fillId="3" borderId="26"/>
    <xf numFmtId="0" fontId="14" fillId="3" borderId="26"/>
    <xf numFmtId="0" fontId="17" fillId="0" borderId="25">
      <alignment horizontal="center" vertical="center" textRotation="90"/>
    </xf>
    <xf numFmtId="0" fontId="16" fillId="0" borderId="27">
      <alignment horizontal="left" wrapText="1" indent="2"/>
    </xf>
    <xf numFmtId="0" fontId="16" fillId="0" borderId="27">
      <alignment horizontal="left" wrapText="1" indent="2"/>
    </xf>
    <xf numFmtId="0" fontId="17" fillId="0" borderId="28">
      <alignment horizontal="center" vertical="center" textRotation="90"/>
    </xf>
    <xf numFmtId="0" fontId="16" fillId="0" borderId="0">
      <alignment horizontal="center" wrapText="1"/>
    </xf>
    <xf numFmtId="0" fontId="16" fillId="0" borderId="0">
      <alignment horizontal="center" wrapText="1"/>
    </xf>
    <xf numFmtId="0" fontId="18" fillId="0" borderId="8">
      <alignment wrapText="1"/>
    </xf>
    <xf numFmtId="49" fontId="16" fillId="0" borderId="8">
      <alignment horizontal="left"/>
    </xf>
    <xf numFmtId="49" fontId="16" fillId="0" borderId="8">
      <alignment horizontal="left"/>
    </xf>
    <xf numFmtId="0" fontId="18" fillId="0" borderId="14">
      <alignment wrapText="1"/>
    </xf>
    <xf numFmtId="49" fontId="16" fillId="0" borderId="15">
      <alignment horizontal="center" wrapText="1"/>
    </xf>
    <xf numFmtId="49" fontId="16" fillId="0" borderId="15">
      <alignment horizontal="center" wrapText="1"/>
    </xf>
    <xf numFmtId="0" fontId="16" fillId="0" borderId="28">
      <alignment horizontal="center" vertical="top" wrapText="1"/>
    </xf>
    <xf numFmtId="49" fontId="16" fillId="0" borderId="15">
      <alignment horizontal="center" shrinkToFit="1"/>
    </xf>
    <xf numFmtId="49" fontId="16" fillId="0" borderId="15">
      <alignment horizontal="center" shrinkToFit="1"/>
    </xf>
    <xf numFmtId="0" fontId="17" fillId="0" borderId="29"/>
    <xf numFmtId="49" fontId="16" fillId="0" borderId="13">
      <alignment horizontal="center" shrinkToFit="1"/>
    </xf>
    <xf numFmtId="49" fontId="16" fillId="0" borderId="13">
      <alignment horizontal="center" shrinkToFit="1"/>
    </xf>
    <xf numFmtId="49" fontId="19" fillId="0" borderId="30">
      <alignment horizontal="left" vertical="center" wrapText="1"/>
    </xf>
    <xf numFmtId="0" fontId="16" fillId="0" borderId="21">
      <alignment horizontal="left" wrapText="1"/>
    </xf>
    <xf numFmtId="0" fontId="16" fillId="0" borderId="21">
      <alignment horizontal="left" wrapText="1"/>
    </xf>
    <xf numFmtId="49" fontId="16" fillId="0" borderId="31">
      <alignment horizontal="left" vertical="center" wrapText="1" indent="2"/>
    </xf>
    <xf numFmtId="0" fontId="16" fillId="0" borderId="19">
      <alignment horizontal="left" wrapText="1" indent="1"/>
    </xf>
    <xf numFmtId="0" fontId="16" fillId="0" borderId="19">
      <alignment horizontal="left" wrapText="1" indent="1"/>
    </xf>
    <xf numFmtId="49" fontId="16" fillId="0" borderId="27">
      <alignment horizontal="left" vertical="center" wrapText="1" indent="3"/>
    </xf>
    <xf numFmtId="0" fontId="16" fillId="0" borderId="21">
      <alignment horizontal="left" wrapText="1" indent="2"/>
    </xf>
    <xf numFmtId="0" fontId="16" fillId="0" borderId="21">
      <alignment horizontal="left" wrapText="1" indent="2"/>
    </xf>
    <xf numFmtId="49" fontId="16" fillId="0" borderId="30">
      <alignment horizontal="left" vertical="center" wrapText="1" indent="3"/>
    </xf>
    <xf numFmtId="0" fontId="16" fillId="0" borderId="19">
      <alignment horizontal="left" wrapText="1" indent="2"/>
    </xf>
    <xf numFmtId="0" fontId="16" fillId="0" borderId="19">
      <alignment horizontal="left" wrapText="1" indent="2"/>
    </xf>
    <xf numFmtId="49" fontId="16" fillId="0" borderId="32">
      <alignment horizontal="left" vertical="center" wrapText="1" indent="3"/>
    </xf>
    <xf numFmtId="0" fontId="14" fillId="0" borderId="23"/>
    <xf numFmtId="0" fontId="14" fillId="0" borderId="23"/>
    <xf numFmtId="0" fontId="19" fillId="0" borderId="29">
      <alignment horizontal="left" vertical="center" wrapText="1"/>
    </xf>
    <xf numFmtId="0" fontId="14" fillId="0" borderId="24"/>
    <xf numFmtId="0" fontId="14" fillId="0" borderId="24"/>
    <xf numFmtId="49" fontId="16" fillId="0" borderId="14">
      <alignment horizontal="left" vertical="center" wrapText="1" indent="3"/>
    </xf>
    <xf numFmtId="0" fontId="17" fillId="0" borderId="25">
      <alignment horizontal="center" vertical="center" textRotation="90" wrapText="1"/>
    </xf>
    <xf numFmtId="0" fontId="17" fillId="0" borderId="25">
      <alignment horizontal="center" vertical="center" textRotation="90" wrapText="1"/>
    </xf>
    <xf numFmtId="49" fontId="16" fillId="0" borderId="0">
      <alignment horizontal="left" vertical="center" wrapText="1" indent="3"/>
    </xf>
    <xf numFmtId="0" fontId="17" fillId="0" borderId="14">
      <alignment horizontal="center" vertical="center" textRotation="90" wrapText="1"/>
    </xf>
    <xf numFmtId="0" fontId="17" fillId="0" borderId="14">
      <alignment horizontal="center" vertical="center" textRotation="90" wrapText="1"/>
    </xf>
    <xf numFmtId="49" fontId="16" fillId="0" borderId="8">
      <alignment horizontal="left" vertical="center" wrapText="1" indent="3"/>
    </xf>
    <xf numFmtId="0" fontId="16" fillId="0" borderId="0">
      <alignment vertical="center"/>
    </xf>
    <xf numFmtId="0" fontId="16" fillId="0" borderId="0">
      <alignment vertical="center"/>
    </xf>
    <xf numFmtId="49" fontId="19" fillId="0" borderId="29">
      <alignment horizontal="left" vertical="center" wrapText="1"/>
    </xf>
    <xf numFmtId="0" fontId="17" fillId="0" borderId="8">
      <alignment horizontal="center" vertical="center" textRotation="90" wrapText="1"/>
    </xf>
    <xf numFmtId="0" fontId="17" fillId="0" borderId="8">
      <alignment horizontal="center" vertical="center" textRotation="90" wrapText="1"/>
    </xf>
    <xf numFmtId="0" fontId="16" fillId="0" borderId="30">
      <alignment horizontal="left" vertical="center" wrapText="1"/>
    </xf>
    <xf numFmtId="0" fontId="17" fillId="0" borderId="14">
      <alignment horizontal="center" vertical="center" textRotation="90"/>
    </xf>
    <xf numFmtId="0" fontId="17" fillId="0" borderId="14">
      <alignment horizontal="center" vertical="center" textRotation="90"/>
    </xf>
    <xf numFmtId="0" fontId="16" fillId="0" borderId="32">
      <alignment horizontal="left" vertical="center" wrapText="1"/>
    </xf>
    <xf numFmtId="0" fontId="17" fillId="0" borderId="8">
      <alignment horizontal="center" vertical="center" textRotation="90"/>
    </xf>
    <xf numFmtId="0" fontId="17" fillId="0" borderId="8">
      <alignment horizontal="center" vertical="center" textRotation="90"/>
    </xf>
    <xf numFmtId="49" fontId="16" fillId="0" borderId="30">
      <alignment horizontal="left" vertical="center" wrapText="1"/>
    </xf>
    <xf numFmtId="0" fontId="17" fillId="0" borderId="25">
      <alignment horizontal="center" vertical="center" textRotation="90"/>
    </xf>
    <xf numFmtId="0" fontId="17" fillId="0" borderId="25">
      <alignment horizontal="center" vertical="center" textRotation="90"/>
    </xf>
    <xf numFmtId="49" fontId="16" fillId="0" borderId="32">
      <alignment horizontal="left" vertical="center" wrapText="1"/>
    </xf>
    <xf numFmtId="0" fontId="17" fillId="0" borderId="28">
      <alignment horizontal="center" vertical="center" textRotation="90"/>
    </xf>
    <xf numFmtId="0" fontId="17" fillId="0" borderId="28">
      <alignment horizontal="center" vertical="center" textRotation="90"/>
    </xf>
    <xf numFmtId="49" fontId="17" fillId="0" borderId="33">
      <alignment horizontal="center"/>
    </xf>
    <xf numFmtId="0" fontId="18" fillId="0" borderId="8">
      <alignment wrapText="1"/>
    </xf>
    <xf numFmtId="0" fontId="18" fillId="0" borderId="8">
      <alignment wrapText="1"/>
    </xf>
    <xf numFmtId="49" fontId="17" fillId="0" borderId="34">
      <alignment horizontal="center" vertical="center" wrapText="1"/>
    </xf>
    <xf numFmtId="0" fontId="18" fillId="0" borderId="28">
      <alignment wrapText="1"/>
    </xf>
    <xf numFmtId="0" fontId="18" fillId="0" borderId="28">
      <alignment wrapText="1"/>
    </xf>
    <xf numFmtId="49" fontId="16" fillId="0" borderId="35">
      <alignment horizontal="center" vertical="center" wrapText="1"/>
    </xf>
    <xf numFmtId="0" fontId="18" fillId="0" borderId="14">
      <alignment wrapText="1"/>
    </xf>
    <xf numFmtId="0" fontId="18" fillId="0" borderId="14">
      <alignment wrapText="1"/>
    </xf>
    <xf numFmtId="49" fontId="16" fillId="0" borderId="15">
      <alignment horizontal="center" vertical="center" wrapText="1"/>
    </xf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49" fontId="16" fillId="0" borderId="34">
      <alignment horizontal="center" vertical="center" wrapText="1"/>
    </xf>
    <xf numFmtId="0" fontId="17" fillId="0" borderId="29"/>
    <xf numFmtId="0" fontId="17" fillId="0" borderId="29"/>
    <xf numFmtId="49" fontId="16" fillId="0" borderId="36">
      <alignment horizontal="center" vertical="center" wrapText="1"/>
    </xf>
    <xf numFmtId="49" fontId="19" fillId="0" borderId="30">
      <alignment horizontal="left" vertical="center" wrapText="1"/>
    </xf>
    <xf numFmtId="49" fontId="19" fillId="0" borderId="30">
      <alignment horizontal="left" vertical="center" wrapText="1"/>
    </xf>
    <xf numFmtId="49" fontId="16" fillId="0" borderId="37">
      <alignment horizontal="center" vertical="center" wrapText="1"/>
    </xf>
    <xf numFmtId="49" fontId="16" fillId="0" borderId="31">
      <alignment horizontal="left" vertical="center" wrapText="1" indent="2"/>
    </xf>
    <xf numFmtId="49" fontId="16" fillId="0" borderId="31">
      <alignment horizontal="left" vertical="center" wrapText="1" indent="2"/>
    </xf>
    <xf numFmtId="49" fontId="16" fillId="0" borderId="0">
      <alignment horizontal="center" vertical="center" wrapText="1"/>
    </xf>
    <xf numFmtId="49" fontId="16" fillId="0" borderId="27">
      <alignment horizontal="left" vertical="center" wrapText="1" indent="3"/>
    </xf>
    <xf numFmtId="49" fontId="16" fillId="0" borderId="27">
      <alignment horizontal="left" vertical="center" wrapText="1" indent="3"/>
    </xf>
    <xf numFmtId="49" fontId="16" fillId="0" borderId="8">
      <alignment horizontal="center" vertical="center" wrapText="1"/>
    </xf>
    <xf numFmtId="49" fontId="16" fillId="0" borderId="30">
      <alignment horizontal="left" vertical="center" wrapText="1" indent="3"/>
    </xf>
    <xf numFmtId="49" fontId="16" fillId="0" borderId="30">
      <alignment horizontal="left" vertical="center" wrapText="1" indent="3"/>
    </xf>
    <xf numFmtId="49" fontId="17" fillId="0" borderId="33">
      <alignment horizontal="center" vertical="center" wrapText="1"/>
    </xf>
    <xf numFmtId="49" fontId="16" fillId="0" borderId="32">
      <alignment horizontal="left" vertical="center" wrapText="1" indent="3"/>
    </xf>
    <xf numFmtId="49" fontId="16" fillId="0" borderId="32">
      <alignment horizontal="left" vertical="center" wrapText="1" indent="3"/>
    </xf>
    <xf numFmtId="0" fontId="17" fillId="0" borderId="33">
      <alignment horizontal="center" vertical="center"/>
    </xf>
    <xf numFmtId="0" fontId="19" fillId="0" borderId="29">
      <alignment horizontal="left" vertical="center" wrapText="1"/>
    </xf>
    <xf numFmtId="0" fontId="19" fillId="0" borderId="29">
      <alignment horizontal="left" vertical="center" wrapText="1"/>
    </xf>
    <xf numFmtId="0" fontId="16" fillId="0" borderId="35">
      <alignment horizontal="center" vertical="center"/>
    </xf>
    <xf numFmtId="49" fontId="16" fillId="0" borderId="14">
      <alignment horizontal="left" vertical="center" wrapText="1" indent="3"/>
    </xf>
    <xf numFmtId="49" fontId="16" fillId="0" borderId="14">
      <alignment horizontal="left" vertical="center" wrapText="1" indent="3"/>
    </xf>
    <xf numFmtId="0" fontId="16" fillId="0" borderId="15">
      <alignment horizontal="center" vertical="center"/>
    </xf>
    <xf numFmtId="49" fontId="16" fillId="0" borderId="0">
      <alignment horizontal="left" vertical="center" wrapText="1" indent="3"/>
    </xf>
    <xf numFmtId="49" fontId="16" fillId="0" borderId="0">
      <alignment horizontal="left" vertical="center" wrapText="1" indent="3"/>
    </xf>
    <xf numFmtId="0" fontId="16" fillId="0" borderId="34">
      <alignment horizontal="center" vertical="center"/>
    </xf>
    <xf numFmtId="49" fontId="16" fillId="0" borderId="8">
      <alignment horizontal="left" vertical="center" wrapText="1" indent="3"/>
    </xf>
    <xf numFmtId="49" fontId="16" fillId="0" borderId="8">
      <alignment horizontal="left" vertical="center" wrapText="1" indent="3"/>
    </xf>
    <xf numFmtId="0" fontId="17" fillId="0" borderId="34">
      <alignment horizontal="center" vertical="center"/>
    </xf>
    <xf numFmtId="49" fontId="19" fillId="0" borderId="29">
      <alignment horizontal="left" vertical="center" wrapText="1"/>
    </xf>
    <xf numFmtId="49" fontId="19" fillId="0" borderId="29">
      <alignment horizontal="left" vertical="center" wrapText="1"/>
    </xf>
    <xf numFmtId="0" fontId="16" fillId="0" borderId="36">
      <alignment horizontal="center" vertical="center"/>
    </xf>
    <xf numFmtId="0" fontId="16" fillId="0" borderId="30">
      <alignment horizontal="left" vertical="center" wrapText="1"/>
    </xf>
    <xf numFmtId="0" fontId="16" fillId="0" borderId="30">
      <alignment horizontal="left" vertical="center" wrapText="1"/>
    </xf>
    <xf numFmtId="49" fontId="17" fillId="0" borderId="33">
      <alignment horizontal="center" vertical="center"/>
    </xf>
    <xf numFmtId="0" fontId="16" fillId="0" borderId="32">
      <alignment horizontal="left" vertical="center" wrapText="1"/>
    </xf>
    <xf numFmtId="0" fontId="16" fillId="0" borderId="32">
      <alignment horizontal="left" vertical="center" wrapText="1"/>
    </xf>
    <xf numFmtId="49" fontId="16" fillId="0" borderId="35">
      <alignment horizontal="center" vertical="center"/>
    </xf>
    <xf numFmtId="49" fontId="16" fillId="0" borderId="30">
      <alignment horizontal="left" vertical="center" wrapText="1"/>
    </xf>
    <xf numFmtId="49" fontId="16" fillId="0" borderId="30">
      <alignment horizontal="left" vertical="center" wrapText="1"/>
    </xf>
    <xf numFmtId="49" fontId="16" fillId="0" borderId="15">
      <alignment horizontal="center" vertical="center"/>
    </xf>
    <xf numFmtId="49" fontId="16" fillId="0" borderId="32">
      <alignment horizontal="left" vertical="center" wrapText="1"/>
    </xf>
    <xf numFmtId="49" fontId="16" fillId="0" borderId="32">
      <alignment horizontal="left" vertical="center" wrapText="1"/>
    </xf>
    <xf numFmtId="49" fontId="16" fillId="0" borderId="34">
      <alignment horizontal="center" vertical="center"/>
    </xf>
    <xf numFmtId="49" fontId="17" fillId="0" borderId="33">
      <alignment horizontal="center"/>
    </xf>
    <xf numFmtId="49" fontId="17" fillId="0" borderId="33">
      <alignment horizontal="center"/>
    </xf>
    <xf numFmtId="49" fontId="16" fillId="0" borderId="36">
      <alignment horizontal="center" vertical="center"/>
    </xf>
    <xf numFmtId="49" fontId="17" fillId="0" borderId="34">
      <alignment horizontal="center" vertical="center" wrapText="1"/>
    </xf>
    <xf numFmtId="49" fontId="17" fillId="0" borderId="34">
      <alignment horizontal="center" vertical="center" wrapText="1"/>
    </xf>
    <xf numFmtId="49" fontId="16" fillId="0" borderId="28">
      <alignment horizontal="center" vertical="top" wrapText="1"/>
    </xf>
    <xf numFmtId="49" fontId="16" fillId="0" borderId="35">
      <alignment horizontal="center" vertical="center" wrapText="1"/>
    </xf>
    <xf numFmtId="49" fontId="16" fillId="0" borderId="35">
      <alignment horizontal="center" vertical="center" wrapText="1"/>
    </xf>
    <xf numFmtId="0" fontId="16" fillId="0" borderId="23"/>
    <xf numFmtId="49" fontId="16" fillId="0" borderId="15">
      <alignment horizontal="center" vertical="center" wrapText="1"/>
    </xf>
    <xf numFmtId="49" fontId="16" fillId="0" borderId="15">
      <alignment horizontal="center" vertical="center" wrapText="1"/>
    </xf>
    <xf numFmtId="4" fontId="16" fillId="0" borderId="38">
      <alignment horizontal="right"/>
    </xf>
    <xf numFmtId="49" fontId="16" fillId="0" borderId="34">
      <alignment horizontal="center" vertical="center" wrapText="1"/>
    </xf>
    <xf numFmtId="49" fontId="16" fillId="0" borderId="34">
      <alignment horizontal="center" vertical="center" wrapText="1"/>
    </xf>
    <xf numFmtId="4" fontId="16" fillId="0" borderId="37">
      <alignment horizontal="right"/>
    </xf>
    <xf numFmtId="49" fontId="16" fillId="0" borderId="36">
      <alignment horizontal="center" vertical="center" wrapText="1"/>
    </xf>
    <xf numFmtId="49" fontId="16" fillId="0" borderId="36">
      <alignment horizontal="center" vertical="center" wrapText="1"/>
    </xf>
    <xf numFmtId="4" fontId="16" fillId="0" borderId="0">
      <alignment horizontal="right" shrinkToFit="1"/>
    </xf>
    <xf numFmtId="49" fontId="16" fillId="0" borderId="37">
      <alignment horizontal="center" vertical="center" wrapText="1"/>
    </xf>
    <xf numFmtId="49" fontId="16" fillId="0" borderId="37">
      <alignment horizontal="center" vertical="center" wrapText="1"/>
    </xf>
    <xf numFmtId="4" fontId="16" fillId="0" borderId="8">
      <alignment horizontal="right"/>
    </xf>
    <xf numFmtId="49" fontId="16" fillId="0" borderId="0">
      <alignment horizontal="center" vertical="center" wrapText="1"/>
    </xf>
    <xf numFmtId="49" fontId="16" fillId="0" borderId="0">
      <alignment horizontal="center" vertical="center" wrapText="1"/>
    </xf>
    <xf numFmtId="49" fontId="16" fillId="0" borderId="8">
      <alignment horizontal="center" wrapText="1"/>
    </xf>
    <xf numFmtId="49" fontId="16" fillId="0" borderId="8">
      <alignment horizontal="center" vertical="center" wrapText="1"/>
    </xf>
    <xf numFmtId="49" fontId="16" fillId="0" borderId="8">
      <alignment horizontal="center" vertical="center" wrapText="1"/>
    </xf>
    <xf numFmtId="0" fontId="16" fillId="0" borderId="14">
      <alignment horizontal="center"/>
    </xf>
    <xf numFmtId="49" fontId="17" fillId="0" borderId="33">
      <alignment horizontal="center" vertical="center" wrapText="1"/>
    </xf>
    <xf numFmtId="49" fontId="17" fillId="0" borderId="33">
      <alignment horizontal="center" vertical="center" wrapText="1"/>
    </xf>
    <xf numFmtId="0" fontId="20" fillId="0" borderId="8"/>
    <xf numFmtId="0" fontId="17" fillId="0" borderId="33">
      <alignment horizontal="center" vertical="center"/>
    </xf>
    <xf numFmtId="0" fontId="17" fillId="0" borderId="33">
      <alignment horizontal="center" vertical="center"/>
    </xf>
    <xf numFmtId="0" fontId="20" fillId="0" borderId="14"/>
    <xf numFmtId="0" fontId="16" fillId="0" borderId="35">
      <alignment horizontal="center" vertical="center"/>
    </xf>
    <xf numFmtId="0" fontId="16" fillId="0" borderId="35">
      <alignment horizontal="center" vertical="center"/>
    </xf>
    <xf numFmtId="0" fontId="16" fillId="0" borderId="8">
      <alignment horizontal="center"/>
    </xf>
    <xf numFmtId="0" fontId="16" fillId="0" borderId="15">
      <alignment horizontal="center" vertical="center"/>
    </xf>
    <xf numFmtId="0" fontId="16" fillId="0" borderId="15">
      <alignment horizontal="center" vertical="center"/>
    </xf>
    <xf numFmtId="49" fontId="16" fillId="0" borderId="14">
      <alignment horizontal="center"/>
    </xf>
    <xf numFmtId="0" fontId="16" fillId="0" borderId="34">
      <alignment horizontal="center" vertical="center"/>
    </xf>
    <xf numFmtId="0" fontId="16" fillId="0" borderId="34">
      <alignment horizontal="center" vertical="center"/>
    </xf>
    <xf numFmtId="49" fontId="16" fillId="0" borderId="0">
      <alignment horizontal="left"/>
    </xf>
    <xf numFmtId="0" fontId="17" fillId="0" borderId="34">
      <alignment horizontal="center" vertical="center"/>
    </xf>
    <xf numFmtId="0" fontId="17" fillId="0" borderId="34">
      <alignment horizontal="center" vertical="center"/>
    </xf>
    <xf numFmtId="4" fontId="16" fillId="0" borderId="23">
      <alignment horizontal="right"/>
    </xf>
    <xf numFmtId="0" fontId="16" fillId="0" borderId="36">
      <alignment horizontal="center" vertical="center"/>
    </xf>
    <xf numFmtId="0" fontId="16" fillId="0" borderId="36">
      <alignment horizontal="center" vertical="center"/>
    </xf>
    <xf numFmtId="0" fontId="16" fillId="0" borderId="28">
      <alignment horizontal="center" vertical="top"/>
    </xf>
    <xf numFmtId="49" fontId="17" fillId="0" borderId="33">
      <alignment horizontal="center" vertical="center"/>
    </xf>
    <xf numFmtId="49" fontId="17" fillId="0" borderId="33">
      <alignment horizontal="center" vertical="center"/>
    </xf>
    <xf numFmtId="4" fontId="16" fillId="0" borderId="24">
      <alignment horizontal="right"/>
    </xf>
    <xf numFmtId="49" fontId="16" fillId="0" borderId="35">
      <alignment horizontal="center" vertical="center"/>
    </xf>
    <xf numFmtId="49" fontId="16" fillId="0" borderId="35">
      <alignment horizontal="center" vertical="center"/>
    </xf>
    <xf numFmtId="4" fontId="16" fillId="0" borderId="39">
      <alignment horizontal="right"/>
    </xf>
    <xf numFmtId="49" fontId="16" fillId="0" borderId="15">
      <alignment horizontal="center" vertical="center"/>
    </xf>
    <xf numFmtId="49" fontId="16" fillId="0" borderId="15">
      <alignment horizontal="center" vertical="center"/>
    </xf>
    <xf numFmtId="0" fontId="16" fillId="0" borderId="24"/>
    <xf numFmtId="49" fontId="16" fillId="0" borderId="34">
      <alignment horizontal="center" vertical="center"/>
    </xf>
    <xf numFmtId="49" fontId="16" fillId="0" borderId="34">
      <alignment horizontal="center" vertical="center"/>
    </xf>
    <xf numFmtId="0" fontId="18" fillId="0" borderId="28">
      <alignment wrapText="1"/>
    </xf>
    <xf numFmtId="49" fontId="16" fillId="0" borderId="36">
      <alignment horizontal="center" vertical="center"/>
    </xf>
    <xf numFmtId="49" fontId="16" fillId="0" borderId="36">
      <alignment horizontal="center" vertical="center"/>
    </xf>
    <xf numFmtId="0" fontId="15" fillId="0" borderId="40"/>
    <xf numFmtId="49" fontId="16" fillId="0" borderId="8">
      <alignment horizontal="center"/>
    </xf>
    <xf numFmtId="49" fontId="16" fillId="0" borderId="8">
      <alignment horizontal="center"/>
    </xf>
    <xf numFmtId="0" fontId="16" fillId="0" borderId="14">
      <alignment horizontal="center"/>
    </xf>
    <xf numFmtId="0" fontId="16" fillId="0" borderId="14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49" fontId="16" fillId="0" borderId="8"/>
    <xf numFmtId="49" fontId="16" fillId="0" borderId="8"/>
    <xf numFmtId="0" fontId="16" fillId="0" borderId="28">
      <alignment horizontal="center" vertical="top"/>
    </xf>
    <xf numFmtId="0" fontId="16" fillId="0" borderId="28">
      <alignment horizontal="center" vertical="top"/>
    </xf>
    <xf numFmtId="49" fontId="16" fillId="0" borderId="28">
      <alignment horizontal="center" vertical="top" wrapText="1"/>
    </xf>
    <xf numFmtId="49" fontId="16" fillId="0" borderId="28">
      <alignment horizontal="center" vertical="top" wrapText="1"/>
    </xf>
    <xf numFmtId="0" fontId="16" fillId="0" borderId="23"/>
    <xf numFmtId="0" fontId="16" fillId="0" borderId="23"/>
    <xf numFmtId="4" fontId="16" fillId="0" borderId="38">
      <alignment horizontal="right"/>
    </xf>
    <xf numFmtId="4" fontId="16" fillId="0" borderId="38">
      <alignment horizontal="right"/>
    </xf>
    <xf numFmtId="4" fontId="16" fillId="0" borderId="37">
      <alignment horizontal="right"/>
    </xf>
    <xf numFmtId="4" fontId="16" fillId="0" borderId="37">
      <alignment horizontal="right"/>
    </xf>
    <xf numFmtId="4" fontId="16" fillId="0" borderId="0">
      <alignment horizontal="right" shrinkToFit="1"/>
    </xf>
    <xf numFmtId="4" fontId="16" fillId="0" borderId="0">
      <alignment horizontal="right" shrinkToFit="1"/>
    </xf>
    <xf numFmtId="4" fontId="16" fillId="0" borderId="8">
      <alignment horizontal="right"/>
    </xf>
    <xf numFmtId="4" fontId="16" fillId="0" borderId="8">
      <alignment horizontal="right"/>
    </xf>
    <xf numFmtId="0" fontId="16" fillId="0" borderId="14"/>
    <xf numFmtId="0" fontId="16" fillId="0" borderId="14"/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0" fontId="16" fillId="0" borderId="8">
      <alignment horizontal="center"/>
    </xf>
    <xf numFmtId="0" fontId="16" fillId="0" borderId="8">
      <alignment horizontal="center"/>
    </xf>
    <xf numFmtId="49" fontId="16" fillId="0" borderId="14">
      <alignment horizontal="center"/>
    </xf>
    <xf numFmtId="49" fontId="16" fillId="0" borderId="14">
      <alignment horizontal="center"/>
    </xf>
    <xf numFmtId="49" fontId="16" fillId="0" borderId="0">
      <alignment horizontal="left"/>
    </xf>
    <xf numFmtId="49" fontId="16" fillId="0" borderId="0">
      <alignment horizontal="left"/>
    </xf>
    <xf numFmtId="4" fontId="16" fillId="0" borderId="23">
      <alignment horizontal="right"/>
    </xf>
    <xf numFmtId="4" fontId="16" fillId="0" borderId="23">
      <alignment horizontal="right"/>
    </xf>
    <xf numFmtId="0" fontId="16" fillId="0" borderId="28">
      <alignment horizontal="center" vertical="top"/>
    </xf>
    <xf numFmtId="0" fontId="16" fillId="0" borderId="28">
      <alignment horizontal="center" vertical="top"/>
    </xf>
    <xf numFmtId="4" fontId="16" fillId="0" borderId="24">
      <alignment horizontal="right"/>
    </xf>
    <xf numFmtId="4" fontId="16" fillId="0" borderId="24">
      <alignment horizontal="right"/>
    </xf>
    <xf numFmtId="4" fontId="16" fillId="0" borderId="39">
      <alignment horizontal="right"/>
    </xf>
    <xf numFmtId="4" fontId="16" fillId="0" borderId="39">
      <alignment horizontal="right"/>
    </xf>
    <xf numFmtId="0" fontId="16" fillId="0" borderId="24"/>
    <xf numFmtId="0" fontId="16" fillId="0" borderId="24"/>
    <xf numFmtId="0" fontId="15" fillId="0" borderId="40"/>
    <xf numFmtId="0" fontId="15" fillId="0" borderId="40"/>
    <xf numFmtId="0" fontId="14" fillId="3" borderId="0"/>
    <xf numFmtId="0" fontId="14" fillId="3" borderId="0"/>
    <xf numFmtId="0" fontId="14" fillId="4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6" fillId="0" borderId="0">
      <alignment horizontal="left"/>
    </xf>
    <xf numFmtId="0" fontId="16" fillId="0" borderId="0">
      <alignment horizontal="left"/>
    </xf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3" borderId="8"/>
    <xf numFmtId="0" fontId="14" fillId="3" borderId="8"/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1">
      <alignment horizontal="left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12">
      <alignment horizontal="left" wrapText="1" indent="1"/>
    </xf>
    <xf numFmtId="0" fontId="14" fillId="3" borderId="42"/>
    <xf numFmtId="0" fontId="14" fillId="3" borderId="42"/>
    <xf numFmtId="0" fontId="16" fillId="0" borderId="17">
      <alignment horizontal="left" wrapText="1" indent="2"/>
    </xf>
    <xf numFmtId="0" fontId="16" fillId="0" borderId="41">
      <alignment horizontal="left" wrapText="1"/>
    </xf>
    <xf numFmtId="0" fontId="16" fillId="0" borderId="41">
      <alignment horizontal="left" wrapText="1"/>
    </xf>
    <xf numFmtId="0" fontId="15" fillId="0" borderId="0"/>
    <xf numFmtId="0" fontId="16" fillId="0" borderId="12">
      <alignment horizontal="left" wrapText="1" indent="1"/>
    </xf>
    <xf numFmtId="0" fontId="16" fillId="0" borderId="12">
      <alignment horizontal="left" wrapText="1" indent="1"/>
    </xf>
    <xf numFmtId="0" fontId="22" fillId="0" borderId="0">
      <alignment horizontal="center" vertical="top"/>
    </xf>
    <xf numFmtId="0" fontId="16" fillId="0" borderId="17">
      <alignment horizontal="left" wrapText="1" indent="2"/>
    </xf>
    <xf numFmtId="0" fontId="16" fillId="0" borderId="17">
      <alignment horizontal="left" wrapText="1" indent="2"/>
    </xf>
    <xf numFmtId="0" fontId="16" fillId="0" borderId="14">
      <alignment horizontal="left"/>
    </xf>
    <xf numFmtId="0" fontId="14" fillId="3" borderId="14"/>
    <xf numFmtId="0" fontId="14" fillId="3" borderId="14"/>
    <xf numFmtId="49" fontId="16" fillId="0" borderId="33">
      <alignment horizontal="center" wrapText="1"/>
    </xf>
    <xf numFmtId="0" fontId="23" fillId="0" borderId="0">
      <alignment horizontal="center" wrapText="1"/>
    </xf>
    <xf numFmtId="0" fontId="23" fillId="0" borderId="0">
      <alignment horizontal="center" wrapText="1"/>
    </xf>
    <xf numFmtId="49" fontId="16" fillId="0" borderId="35">
      <alignment horizontal="center" wrapText="1"/>
    </xf>
    <xf numFmtId="0" fontId="22" fillId="0" borderId="0">
      <alignment horizontal="center" vertical="top"/>
    </xf>
    <xf numFmtId="0" fontId="22" fillId="0" borderId="0">
      <alignment horizontal="center" vertical="top"/>
    </xf>
    <xf numFmtId="49" fontId="16" fillId="0" borderId="34">
      <alignment horizontal="center"/>
    </xf>
    <xf numFmtId="0" fontId="16" fillId="0" borderId="8">
      <alignment wrapText="1"/>
    </xf>
    <xf numFmtId="0" fontId="16" fillId="0" borderId="8">
      <alignment wrapText="1"/>
    </xf>
    <xf numFmtId="0" fontId="16" fillId="0" borderId="37"/>
    <xf numFmtId="0" fontId="16" fillId="0" borderId="42">
      <alignment wrapText="1"/>
    </xf>
    <xf numFmtId="0" fontId="16" fillId="0" borderId="42">
      <alignment wrapText="1"/>
    </xf>
    <xf numFmtId="49" fontId="16" fillId="0" borderId="14"/>
    <xf numFmtId="0" fontId="16" fillId="0" borderId="14">
      <alignment horizontal="left"/>
    </xf>
    <xf numFmtId="0" fontId="16" fillId="0" borderId="14">
      <alignment horizontal="left"/>
    </xf>
    <xf numFmtId="49" fontId="16" fillId="0" borderId="0"/>
    <xf numFmtId="0" fontId="14" fillId="3" borderId="43"/>
    <xf numFmtId="0" fontId="14" fillId="3" borderId="43"/>
    <xf numFmtId="49" fontId="16" fillId="0" borderId="9">
      <alignment horizontal="center"/>
    </xf>
    <xf numFmtId="49" fontId="16" fillId="0" borderId="33">
      <alignment horizontal="center" wrapText="1"/>
    </xf>
    <xf numFmtId="49" fontId="16" fillId="0" borderId="33">
      <alignment horizontal="center" wrapText="1"/>
    </xf>
    <xf numFmtId="49" fontId="16" fillId="0" borderId="23">
      <alignment horizontal="center"/>
    </xf>
    <xf numFmtId="49" fontId="16" fillId="0" borderId="35">
      <alignment horizontal="center" wrapText="1"/>
    </xf>
    <xf numFmtId="49" fontId="16" fillId="0" borderId="35">
      <alignment horizontal="center" wrapText="1"/>
    </xf>
    <xf numFmtId="49" fontId="16" fillId="0" borderId="28">
      <alignment horizontal="center"/>
    </xf>
    <xf numFmtId="49" fontId="16" fillId="0" borderId="34">
      <alignment horizontal="center"/>
    </xf>
    <xf numFmtId="49" fontId="16" fillId="0" borderId="34">
      <alignment horizontal="center"/>
    </xf>
    <xf numFmtId="49" fontId="16" fillId="0" borderId="38">
      <alignment horizontal="center" vertical="center" wrapText="1"/>
    </xf>
    <xf numFmtId="0" fontId="14" fillId="3" borderId="44"/>
    <xf numFmtId="0" fontId="14" fillId="3" borderId="44"/>
    <xf numFmtId="4" fontId="16" fillId="0" borderId="28">
      <alignment horizontal="right"/>
    </xf>
    <xf numFmtId="0" fontId="16" fillId="0" borderId="37"/>
    <xf numFmtId="0" fontId="16" fillId="0" borderId="37"/>
    <xf numFmtId="0" fontId="16" fillId="5" borderId="0"/>
    <xf numFmtId="0" fontId="16" fillId="0" borderId="0">
      <alignment horizontal="center"/>
    </xf>
    <xf numFmtId="0" fontId="16" fillId="0" borderId="0">
      <alignment horizontal="center"/>
    </xf>
    <xf numFmtId="0" fontId="23" fillId="0" borderId="0">
      <alignment horizontal="center" wrapText="1"/>
    </xf>
    <xf numFmtId="49" fontId="16" fillId="0" borderId="14"/>
    <xf numFmtId="49" fontId="16" fillId="0" borderId="14"/>
    <xf numFmtId="0" fontId="16" fillId="0" borderId="0">
      <alignment horizontal="center"/>
    </xf>
    <xf numFmtId="49" fontId="16" fillId="0" borderId="0"/>
    <xf numFmtId="49" fontId="16" fillId="0" borderId="0"/>
    <xf numFmtId="0" fontId="16" fillId="0" borderId="8">
      <alignment wrapText="1"/>
    </xf>
    <xf numFmtId="49" fontId="16" fillId="0" borderId="9">
      <alignment horizontal="center"/>
    </xf>
    <xf numFmtId="49" fontId="16" fillId="0" borderId="9">
      <alignment horizontal="center"/>
    </xf>
    <xf numFmtId="0" fontId="16" fillId="0" borderId="42">
      <alignment wrapText="1"/>
    </xf>
    <xf numFmtId="49" fontId="16" fillId="0" borderId="23">
      <alignment horizontal="center"/>
    </xf>
    <xf numFmtId="49" fontId="16" fillId="0" borderId="23">
      <alignment horizontal="center"/>
    </xf>
    <xf numFmtId="0" fontId="24" fillId="0" borderId="45"/>
    <xf numFmtId="49" fontId="16" fillId="0" borderId="28">
      <alignment horizontal="center"/>
    </xf>
    <xf numFmtId="49" fontId="16" fillId="0" borderId="28">
      <alignment horizontal="center"/>
    </xf>
    <xf numFmtId="49" fontId="25" fillId="0" borderId="46">
      <alignment horizontal="right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6">
      <alignment horizontal="right"/>
    </xf>
    <xf numFmtId="49" fontId="16" fillId="0" borderId="38">
      <alignment horizontal="center" vertical="center" wrapText="1"/>
    </xf>
    <xf numFmtId="49" fontId="16" fillId="0" borderId="38">
      <alignment horizontal="center" vertical="center" wrapText="1"/>
    </xf>
    <xf numFmtId="0" fontId="24" fillId="0" borderId="8"/>
    <xf numFmtId="0" fontId="14" fillId="3" borderId="47"/>
    <xf numFmtId="0" fontId="14" fillId="3" borderId="47"/>
    <xf numFmtId="0" fontId="15" fillId="0" borderId="37"/>
    <xf numFmtId="4" fontId="16" fillId="0" borderId="28">
      <alignment horizontal="right"/>
    </xf>
    <xf numFmtId="4" fontId="16" fillId="0" borderId="28">
      <alignment horizontal="right"/>
    </xf>
    <xf numFmtId="0" fontId="16" fillId="0" borderId="38">
      <alignment horizontal="center"/>
    </xf>
    <xf numFmtId="0" fontId="16" fillId="5" borderId="37"/>
    <xf numFmtId="0" fontId="16" fillId="5" borderId="37"/>
    <xf numFmtId="49" fontId="14" fillId="0" borderId="48">
      <alignment horizontal="center"/>
    </xf>
    <xf numFmtId="0" fontId="16" fillId="5" borderId="0"/>
    <xf numFmtId="0" fontId="16" fillId="5" borderId="0"/>
    <xf numFmtId="167" fontId="16" fillId="0" borderId="20">
      <alignment horizontal="center"/>
    </xf>
    <xf numFmtId="0" fontId="23" fillId="0" borderId="0">
      <alignment horizontal="center" wrapText="1"/>
    </xf>
    <xf numFmtId="0" fontId="23" fillId="0" borderId="0">
      <alignment horizontal="center" wrapText="1"/>
    </xf>
    <xf numFmtId="0" fontId="16" fillId="0" borderId="49">
      <alignment horizontal="center"/>
    </xf>
    <xf numFmtId="0" fontId="24" fillId="0" borderId="45"/>
    <xf numFmtId="0" fontId="24" fillId="0" borderId="45"/>
    <xf numFmtId="49" fontId="16" fillId="0" borderId="22">
      <alignment horizontal="center"/>
    </xf>
    <xf numFmtId="49" fontId="25" fillId="0" borderId="46">
      <alignment horizontal="right"/>
    </xf>
    <xf numFmtId="49" fontId="25" fillId="0" borderId="46">
      <alignment horizontal="right"/>
    </xf>
    <xf numFmtId="49" fontId="16" fillId="0" borderId="20">
      <alignment horizontal="center"/>
    </xf>
    <xf numFmtId="0" fontId="16" fillId="0" borderId="46">
      <alignment horizontal="right"/>
    </xf>
    <xf numFmtId="0" fontId="16" fillId="0" borderId="46">
      <alignment horizontal="right"/>
    </xf>
    <xf numFmtId="0" fontId="16" fillId="0" borderId="20">
      <alignment horizontal="center"/>
    </xf>
    <xf numFmtId="0" fontId="24" fillId="0" borderId="8"/>
    <xf numFmtId="0" fontId="24" fillId="0" borderId="8"/>
    <xf numFmtId="49" fontId="16" fillId="0" borderId="50">
      <alignment horizontal="center"/>
    </xf>
    <xf numFmtId="0" fontId="16" fillId="0" borderId="38">
      <alignment horizontal="center"/>
    </xf>
    <xf numFmtId="0" fontId="16" fillId="0" borderId="38">
      <alignment horizontal="center"/>
    </xf>
    <xf numFmtId="0" fontId="24" fillId="0" borderId="0"/>
    <xf numFmtId="49" fontId="14" fillId="0" borderId="48">
      <alignment horizontal="center"/>
    </xf>
    <xf numFmtId="49" fontId="14" fillId="0" borderId="48">
      <alignment horizontal="center"/>
    </xf>
    <xf numFmtId="0" fontId="14" fillId="0" borderId="51"/>
    <xf numFmtId="167" fontId="16" fillId="0" borderId="20">
      <alignment horizontal="center"/>
    </xf>
    <xf numFmtId="167" fontId="16" fillId="0" borderId="20">
      <alignment horizontal="center"/>
    </xf>
    <xf numFmtId="0" fontId="14" fillId="0" borderId="40"/>
    <xf numFmtId="0" fontId="16" fillId="0" borderId="49">
      <alignment horizontal="center"/>
    </xf>
    <xf numFmtId="0" fontId="16" fillId="0" borderId="49">
      <alignment horizontal="center"/>
    </xf>
    <xf numFmtId="4" fontId="16" fillId="0" borderId="17">
      <alignment horizontal="right"/>
    </xf>
    <xf numFmtId="49" fontId="16" fillId="0" borderId="22">
      <alignment horizontal="center"/>
    </xf>
    <xf numFmtId="49" fontId="16" fillId="0" borderId="22">
      <alignment horizontal="center"/>
    </xf>
    <xf numFmtId="49" fontId="16" fillId="0" borderId="24">
      <alignment horizontal="center"/>
    </xf>
    <xf numFmtId="49" fontId="16" fillId="0" borderId="20">
      <alignment horizontal="center"/>
    </xf>
    <xf numFmtId="49" fontId="16" fillId="0" borderId="20">
      <alignment horizontal="center"/>
    </xf>
    <xf numFmtId="0" fontId="16" fillId="0" borderId="52">
      <alignment horizontal="left" wrapText="1"/>
    </xf>
    <xf numFmtId="0" fontId="16" fillId="0" borderId="20">
      <alignment horizontal="center"/>
    </xf>
    <xf numFmtId="0" fontId="16" fillId="0" borderId="20">
      <alignment horizontal="center"/>
    </xf>
    <xf numFmtId="0" fontId="16" fillId="0" borderId="21">
      <alignment horizontal="left" wrapText="1" indent="1"/>
    </xf>
    <xf numFmtId="49" fontId="16" fillId="0" borderId="50">
      <alignment horizontal="center"/>
    </xf>
    <xf numFmtId="49" fontId="16" fillId="0" borderId="50">
      <alignment horizontal="center"/>
    </xf>
    <xf numFmtId="0" fontId="16" fillId="0" borderId="53">
      <alignment horizontal="left" wrapText="1" indent="2"/>
    </xf>
    <xf numFmtId="0" fontId="15" fillId="0" borderId="37"/>
    <xf numFmtId="0" fontId="15" fillId="0" borderId="37"/>
    <xf numFmtId="0" fontId="16" fillId="5" borderId="37"/>
    <xf numFmtId="0" fontId="24" fillId="0" borderId="0"/>
    <xf numFmtId="0" fontId="24" fillId="0" borderId="0"/>
    <xf numFmtId="0" fontId="23" fillId="0" borderId="0">
      <alignment horizontal="left" wrapText="1"/>
    </xf>
    <xf numFmtId="0" fontId="14" fillId="0" borderId="51"/>
    <xf numFmtId="0" fontId="14" fillId="0" borderId="51"/>
    <xf numFmtId="49" fontId="14" fillId="0" borderId="0"/>
    <xf numFmtId="0" fontId="14" fillId="0" borderId="40"/>
    <xf numFmtId="0" fontId="14" fillId="0" borderId="40"/>
    <xf numFmtId="0" fontId="16" fillId="0" borderId="0">
      <alignment horizontal="right"/>
    </xf>
    <xf numFmtId="4" fontId="16" fillId="0" borderId="17">
      <alignment horizontal="right"/>
    </xf>
    <xf numFmtId="4" fontId="16" fillId="0" borderId="17">
      <alignment horizontal="right"/>
    </xf>
    <xf numFmtId="49" fontId="16" fillId="0" borderId="0">
      <alignment horizontal="right"/>
    </xf>
    <xf numFmtId="49" fontId="16" fillId="0" borderId="24">
      <alignment horizontal="center"/>
    </xf>
    <xf numFmtId="49" fontId="16" fillId="0" borderId="24">
      <alignment horizontal="center"/>
    </xf>
    <xf numFmtId="0" fontId="16" fillId="0" borderId="0">
      <alignment horizontal="left" wrapText="1"/>
    </xf>
    <xf numFmtId="0" fontId="16" fillId="0" borderId="52">
      <alignment horizontal="left" wrapText="1"/>
    </xf>
    <xf numFmtId="0" fontId="16" fillId="0" borderId="52">
      <alignment horizontal="left" wrapText="1"/>
    </xf>
    <xf numFmtId="0" fontId="16" fillId="0" borderId="8">
      <alignment horizontal="left"/>
    </xf>
    <xf numFmtId="0" fontId="16" fillId="0" borderId="21">
      <alignment horizontal="left" wrapText="1" indent="1"/>
    </xf>
    <xf numFmtId="0" fontId="16" fillId="0" borderId="21">
      <alignment horizontal="left" wrapText="1" indent="1"/>
    </xf>
    <xf numFmtId="0" fontId="16" fillId="0" borderId="10">
      <alignment horizontal="left" wrapText="1"/>
    </xf>
    <xf numFmtId="0" fontId="16" fillId="0" borderId="20">
      <alignment horizontal="left" wrapText="1" indent="2"/>
    </xf>
    <xf numFmtId="0" fontId="16" fillId="0" borderId="20">
      <alignment horizontal="left" wrapText="1" indent="2"/>
    </xf>
    <xf numFmtId="0" fontId="16" fillId="0" borderId="42"/>
    <xf numFmtId="0" fontId="14" fillId="3" borderId="54"/>
    <xf numFmtId="0" fontId="14" fillId="3" borderId="54"/>
    <xf numFmtId="0" fontId="17" fillId="0" borderId="53">
      <alignment horizontal="left" wrapText="1"/>
    </xf>
    <xf numFmtId="0" fontId="16" fillId="5" borderId="26"/>
    <xf numFmtId="0" fontId="16" fillId="5" borderId="26"/>
    <xf numFmtId="49" fontId="16" fillId="0" borderId="0">
      <alignment horizontal="center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49" fontId="16" fillId="0" borderId="34">
      <alignment horizontal="center" wrapText="1"/>
    </xf>
    <xf numFmtId="49" fontId="14" fillId="0" borderId="0"/>
    <xf numFmtId="49" fontId="14" fillId="0" borderId="0"/>
    <xf numFmtId="0" fontId="16" fillId="0" borderId="55"/>
    <xf numFmtId="0" fontId="16" fillId="0" borderId="0">
      <alignment horizontal="right"/>
    </xf>
    <xf numFmtId="0" fontId="16" fillId="0" borderId="0">
      <alignment horizontal="right"/>
    </xf>
    <xf numFmtId="0" fontId="16" fillId="0" borderId="56">
      <alignment horizontal="center" wrapText="1"/>
    </xf>
    <xf numFmtId="49" fontId="16" fillId="0" borderId="0">
      <alignment horizontal="right"/>
    </xf>
    <xf numFmtId="49" fontId="16" fillId="0" borderId="0">
      <alignment horizontal="right"/>
    </xf>
    <xf numFmtId="0" fontId="14" fillId="0" borderId="37"/>
    <xf numFmtId="0" fontId="16" fillId="0" borderId="0">
      <alignment horizontal="left" wrapText="1"/>
    </xf>
    <xf numFmtId="0" fontId="16" fillId="0" borderId="0">
      <alignment horizontal="left" wrapText="1"/>
    </xf>
    <xf numFmtId="49" fontId="16" fillId="0" borderId="0">
      <alignment horizontal="center"/>
    </xf>
    <xf numFmtId="0" fontId="16" fillId="0" borderId="8">
      <alignment horizontal="left"/>
    </xf>
    <xf numFmtId="0" fontId="16" fillId="0" borderId="8">
      <alignment horizontal="left"/>
    </xf>
    <xf numFmtId="49" fontId="16" fillId="0" borderId="9">
      <alignment horizontal="center" wrapText="1"/>
    </xf>
    <xf numFmtId="0" fontId="16" fillId="0" borderId="10">
      <alignment horizontal="left" wrapText="1"/>
    </xf>
    <xf numFmtId="0" fontId="16" fillId="0" borderId="10">
      <alignment horizontal="left" wrapText="1"/>
    </xf>
    <xf numFmtId="49" fontId="16" fillId="0" borderId="11">
      <alignment horizontal="center" wrapText="1"/>
    </xf>
    <xf numFmtId="0" fontId="16" fillId="0" borderId="42"/>
    <xf numFmtId="0" fontId="16" fillId="0" borderId="42"/>
    <xf numFmtId="49" fontId="16" fillId="0" borderId="8"/>
    <xf numFmtId="0" fontId="17" fillId="0" borderId="53">
      <alignment horizontal="left" wrapText="1"/>
    </xf>
    <xf numFmtId="0" fontId="17" fillId="0" borderId="53">
      <alignment horizontal="left" wrapText="1"/>
    </xf>
    <xf numFmtId="4" fontId="16" fillId="0" borderId="13">
      <alignment horizontal="right"/>
    </xf>
    <xf numFmtId="0" fontId="16" fillId="0" borderId="16">
      <alignment horizontal="left" wrapText="1" indent="2"/>
    </xf>
    <xf numFmtId="0" fontId="16" fillId="0" borderId="16">
      <alignment horizontal="left" wrapText="1" indent="2"/>
    </xf>
    <xf numFmtId="4" fontId="16" fillId="0" borderId="9">
      <alignment horizontal="right"/>
    </xf>
    <xf numFmtId="49" fontId="16" fillId="0" borderId="0">
      <alignment horizontal="center" wrapText="1"/>
    </xf>
    <xf numFmtId="49" fontId="16" fillId="0" borderId="0">
      <alignment horizontal="center" wrapText="1"/>
    </xf>
    <xf numFmtId="4" fontId="16" fillId="0" borderId="16">
      <alignment horizontal="right"/>
    </xf>
    <xf numFmtId="49" fontId="16" fillId="0" borderId="34">
      <alignment horizontal="center" wrapText="1"/>
    </xf>
    <xf numFmtId="49" fontId="16" fillId="0" borderId="34">
      <alignment horizontal="center" wrapText="1"/>
    </xf>
    <xf numFmtId="49" fontId="16" fillId="0" borderId="17">
      <alignment horizontal="center"/>
    </xf>
    <xf numFmtId="0" fontId="16" fillId="0" borderId="55"/>
    <xf numFmtId="0" fontId="16" fillId="0" borderId="55"/>
    <xf numFmtId="4" fontId="16" fillId="0" borderId="18">
      <alignment horizontal="right"/>
    </xf>
    <xf numFmtId="0" fontId="16" fillId="0" borderId="56">
      <alignment horizontal="center" wrapText="1"/>
    </xf>
    <xf numFmtId="0" fontId="16" fillId="0" borderId="56">
      <alignment horizontal="center" wrapText="1"/>
    </xf>
    <xf numFmtId="0" fontId="16" fillId="0" borderId="19">
      <alignment horizontal="left" wrapText="1"/>
    </xf>
    <xf numFmtId="0" fontId="14" fillId="3" borderId="37"/>
    <xf numFmtId="0" fontId="14" fillId="3" borderId="37"/>
    <xf numFmtId="0" fontId="17" fillId="0" borderId="20">
      <alignment horizontal="left" wrapText="1"/>
    </xf>
    <xf numFmtId="49" fontId="16" fillId="0" borderId="15">
      <alignment horizontal="center"/>
    </xf>
    <xf numFmtId="49" fontId="16" fillId="0" borderId="15">
      <alignment horizontal="center"/>
    </xf>
    <xf numFmtId="0" fontId="16" fillId="0" borderId="8"/>
    <xf numFmtId="0" fontId="14" fillId="0" borderId="37"/>
    <xf numFmtId="0" fontId="14" fillId="0" borderId="37"/>
    <xf numFmtId="0" fontId="14" fillId="0" borderId="8"/>
    <xf numFmtId="0" fontId="13" fillId="0" borderId="0"/>
    <xf numFmtId="0" fontId="26" fillId="0" borderId="0"/>
  </cellStyleXfs>
  <cellXfs count="77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164" fontId="1" fillId="2" borderId="1" xfId="1" applyNumberFormat="1" applyFont="1" applyFill="1" applyBorder="1" applyAlignment="1">
      <alignment horizontal="center" vertical="top" shrinkToFit="1"/>
    </xf>
    <xf numFmtId="164" fontId="1" fillId="2" borderId="1" xfId="0" applyNumberFormat="1" applyFont="1" applyFill="1" applyBorder="1" applyAlignment="1">
      <alignment horizontal="center" vertical="top" wrapText="1" shrinkToFit="1"/>
    </xf>
    <xf numFmtId="164" fontId="4" fillId="2" borderId="1" xfId="0" applyNumberFormat="1" applyFont="1" applyFill="1" applyBorder="1" applyAlignment="1">
      <alignment horizontal="center" vertical="top" shrinkToFit="1"/>
    </xf>
    <xf numFmtId="4" fontId="5" fillId="2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vertical="top" shrinkToFit="1"/>
    </xf>
    <xf numFmtId="0" fontId="1" fillId="2" borderId="1" xfId="0" applyFont="1" applyFill="1" applyBorder="1" applyAlignment="1">
      <alignment horizontal="center" vertical="top" shrinkToFit="1"/>
    </xf>
    <xf numFmtId="164" fontId="1" fillId="2" borderId="1" xfId="0" applyNumberFormat="1" applyFont="1" applyFill="1" applyBorder="1" applyAlignment="1">
      <alignment horizontal="center" vertical="top" shrinkToFit="1"/>
    </xf>
    <xf numFmtId="164" fontId="5" fillId="2" borderId="1" xfId="0" applyNumberFormat="1" applyFont="1" applyFill="1" applyBorder="1" applyAlignment="1">
      <alignment horizontal="center" vertical="top" shrinkToFit="1"/>
    </xf>
    <xf numFmtId="164" fontId="6" fillId="2" borderId="1" xfId="0" applyNumberFormat="1" applyFont="1" applyFill="1" applyBorder="1" applyAlignment="1">
      <alignment horizontal="center" vertical="top" shrinkToFit="1"/>
    </xf>
    <xf numFmtId="164" fontId="7" fillId="2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vertical="top" shrinkToFit="1"/>
    </xf>
    <xf numFmtId="164" fontId="6" fillId="2" borderId="2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0" fontId="8" fillId="2" borderId="0" xfId="0" applyFont="1" applyFill="1" applyBorder="1" applyAlignment="1">
      <alignment vertical="top" shrinkToFit="1"/>
    </xf>
    <xf numFmtId="0" fontId="1" fillId="2" borderId="0" xfId="0" applyFont="1" applyFill="1" applyBorder="1" applyAlignment="1">
      <alignment horizontal="center" vertical="top" wrapText="1" shrinkToFit="1"/>
    </xf>
    <xf numFmtId="164" fontId="4" fillId="2" borderId="1" xfId="0" applyNumberFormat="1" applyFont="1" applyFill="1" applyBorder="1" applyAlignment="1">
      <alignment horizontal="center" vertical="top" wrapText="1" shrinkToFit="1"/>
    </xf>
    <xf numFmtId="0" fontId="8" fillId="2" borderId="1" xfId="0" applyFont="1" applyFill="1" applyBorder="1" applyAlignment="1">
      <alignment vertical="top" shrinkToFit="1"/>
    </xf>
    <xf numFmtId="0" fontId="1" fillId="2" borderId="1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vertical="top" wrapText="1" shrinkToFit="1"/>
    </xf>
    <xf numFmtId="0" fontId="1" fillId="2" borderId="1" xfId="0" applyNumberFormat="1" applyFont="1" applyFill="1" applyBorder="1" applyAlignment="1">
      <alignment horizontal="left" vertical="top" wrapText="1" shrinkToFit="1"/>
    </xf>
    <xf numFmtId="49" fontId="1" fillId="2" borderId="1" xfId="0" applyNumberFormat="1" applyFont="1" applyFill="1" applyBorder="1" applyAlignment="1">
      <alignment horizontal="center"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9" fillId="2" borderId="1" xfId="0" applyNumberFormat="1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left" vertical="top" wrapText="1" shrinkToFit="1"/>
    </xf>
    <xf numFmtId="49" fontId="6" fillId="2" borderId="1" xfId="0" applyNumberFormat="1" applyFont="1" applyFill="1" applyBorder="1" applyAlignment="1">
      <alignment horizontal="center" vertical="top" wrapText="1" shrinkToFit="1"/>
    </xf>
    <xf numFmtId="164" fontId="6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shrinkToFit="1"/>
    </xf>
    <xf numFmtId="164" fontId="1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shrinkToFi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 wrapText="1" shrinkToFit="1"/>
    </xf>
    <xf numFmtId="3" fontId="5" fillId="2" borderId="1" xfId="0" applyNumberFormat="1" applyFont="1" applyFill="1" applyBorder="1" applyAlignment="1">
      <alignment horizontal="center" vertical="top" shrinkToFit="1"/>
    </xf>
    <xf numFmtId="164" fontId="4" fillId="2" borderId="1" xfId="2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justify" vertical="top" wrapText="1" shrinkToFit="1"/>
    </xf>
    <xf numFmtId="164" fontId="5" fillId="2" borderId="1" xfId="2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 wrapText="1" shrinkToFit="1"/>
    </xf>
    <xf numFmtId="164" fontId="5" fillId="0" borderId="1" xfId="2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justify" vertical="top" wrapText="1" shrinkToFit="1"/>
    </xf>
    <xf numFmtId="49" fontId="1" fillId="2" borderId="1" xfId="0" applyNumberFormat="1" applyFont="1" applyFill="1" applyBorder="1" applyAlignment="1">
      <alignment horizontal="left" vertical="top" wrapText="1" shrinkToFit="1"/>
    </xf>
    <xf numFmtId="164" fontId="9" fillId="0" borderId="1" xfId="2" applyNumberFormat="1" applyFont="1" applyFill="1" applyBorder="1" applyAlignment="1">
      <alignment horizontal="center" vertical="top"/>
    </xf>
    <xf numFmtId="164" fontId="9" fillId="2" borderId="1" xfId="2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top" shrinkToFit="1"/>
    </xf>
    <xf numFmtId="164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 shrinkToFit="1"/>
    </xf>
    <xf numFmtId="165" fontId="1" fillId="2" borderId="0" xfId="0" applyNumberFormat="1" applyFont="1" applyFill="1" applyAlignment="1">
      <alignment vertical="top"/>
    </xf>
    <xf numFmtId="166" fontId="1" fillId="2" borderId="0" xfId="0" applyNumberFormat="1" applyFont="1" applyFill="1" applyAlignment="1">
      <alignment vertical="top"/>
    </xf>
    <xf numFmtId="0" fontId="27" fillId="2" borderId="2" xfId="0" applyNumberFormat="1" applyFont="1" applyFill="1" applyBorder="1" applyAlignment="1">
      <alignment horizontal="center" vertical="top" wrapText="1" shrinkToFit="1"/>
    </xf>
    <xf numFmtId="0" fontId="27" fillId="2" borderId="2" xfId="0" applyFont="1" applyFill="1" applyBorder="1" applyAlignment="1">
      <alignment horizontal="center" vertical="top" wrapText="1" shrinkToFit="1"/>
    </xf>
    <xf numFmtId="0" fontId="27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12" fillId="2" borderId="4" xfId="0" applyNumberFormat="1" applyFont="1" applyFill="1" applyBorder="1" applyAlignment="1">
      <alignment horizontal="center" vertical="top" wrapText="1" shrinkToFit="1"/>
    </xf>
    <xf numFmtId="0" fontId="12" fillId="2" borderId="3" xfId="0" applyNumberFormat="1" applyFont="1" applyFill="1" applyBorder="1" applyAlignment="1">
      <alignment horizontal="center" vertical="top" wrapText="1" shrinkToFit="1"/>
    </xf>
    <xf numFmtId="0" fontId="12" fillId="2" borderId="2" xfId="0" applyNumberFormat="1" applyFont="1" applyFill="1" applyBorder="1" applyAlignment="1">
      <alignment horizontal="center" vertical="top" wrapText="1" shrinkToFit="1"/>
    </xf>
    <xf numFmtId="0" fontId="1" fillId="2" borderId="4" xfId="0" applyNumberFormat="1" applyFont="1" applyFill="1" applyBorder="1" applyAlignment="1">
      <alignment horizontal="center" vertical="top" wrapText="1" shrinkToFit="1"/>
    </xf>
    <xf numFmtId="0" fontId="1" fillId="2" borderId="3" xfId="0" applyNumberFormat="1" applyFont="1" applyFill="1" applyBorder="1" applyAlignment="1">
      <alignment horizontal="center" vertical="top" wrapText="1" shrinkToFit="1"/>
    </xf>
    <xf numFmtId="0" fontId="1" fillId="2" borderId="2" xfId="0" applyNumberFormat="1" applyFont="1" applyFill="1" applyBorder="1" applyAlignment="1">
      <alignment horizontal="center" vertical="top" wrapText="1" shrinkToFit="1"/>
    </xf>
    <xf numFmtId="0" fontId="1" fillId="2" borderId="7" xfId="0" applyNumberFormat="1" applyFont="1" applyFill="1" applyBorder="1" applyAlignment="1">
      <alignment horizontal="center" vertical="top" wrapText="1" shrinkToFit="1"/>
    </xf>
    <xf numFmtId="0" fontId="1" fillId="2" borderId="6" xfId="0" applyNumberFormat="1" applyFont="1" applyFill="1" applyBorder="1" applyAlignment="1">
      <alignment horizontal="center" vertical="top" wrapText="1" shrinkToFit="1"/>
    </xf>
    <xf numFmtId="0" fontId="1" fillId="2" borderId="5" xfId="0" applyNumberFormat="1" applyFont="1" applyFill="1" applyBorder="1" applyAlignment="1">
      <alignment horizontal="center" vertical="top" wrapText="1" shrinkToFit="1"/>
    </xf>
    <xf numFmtId="0" fontId="1" fillId="2" borderId="4" xfId="0" applyFont="1" applyFill="1" applyBorder="1" applyAlignment="1">
      <alignment horizontal="center" vertical="top" wrapText="1" shrinkToFit="1"/>
    </xf>
    <xf numFmtId="0" fontId="1" fillId="2" borderId="3" xfId="0" applyFont="1" applyFill="1" applyBorder="1" applyAlignment="1">
      <alignment horizontal="center" vertical="top" wrapText="1" shrinkToFit="1"/>
    </xf>
    <xf numFmtId="0" fontId="1" fillId="2" borderId="2" xfId="0" applyFont="1" applyFill="1" applyBorder="1" applyAlignment="1">
      <alignment horizontal="center" vertical="top" wrapText="1" shrinkToFit="1"/>
    </xf>
    <xf numFmtId="164" fontId="1" fillId="2" borderId="4" xfId="0" applyNumberFormat="1" applyFont="1" applyFill="1" applyBorder="1" applyAlignment="1">
      <alignment horizontal="center" vertical="top" wrapText="1" shrinkToFit="1"/>
    </xf>
    <xf numFmtId="164" fontId="1" fillId="2" borderId="2" xfId="0" applyNumberFormat="1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1"/>
    <cellStyle name="Обычный 3" xfId="539"/>
    <cellStyle name="Обычный_на 01.03.09г" xfId="2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topLeftCell="A34" zoomScale="110" zoomScaleNormal="110" workbookViewId="0">
      <selection activeCell="C10" sqref="C10"/>
    </sheetView>
  </sheetViews>
  <sheetFormatPr defaultColWidth="9.140625" defaultRowHeight="15.75" x14ac:dyDescent="0.2"/>
  <cols>
    <col min="1" max="1" width="7.85546875" style="1" customWidth="1"/>
    <col min="2" max="2" width="110.85546875" style="1" customWidth="1"/>
    <col min="3" max="3" width="19.85546875" style="1" customWidth="1"/>
    <col min="4" max="4" width="19" style="1" customWidth="1"/>
    <col min="5" max="5" width="13.7109375" style="1" customWidth="1"/>
    <col min="6" max="7" width="18.85546875" style="1" customWidth="1"/>
    <col min="8" max="8" width="13.85546875" style="1" customWidth="1"/>
    <col min="9" max="9" width="16.85546875" style="1" customWidth="1"/>
    <col min="10" max="10" width="12.140625" style="1" customWidth="1"/>
    <col min="11" max="16384" width="9.140625" style="1"/>
  </cols>
  <sheetData>
    <row r="1" spans="1:10" ht="22.9" customHeight="1" x14ac:dyDescent="0.2">
      <c r="C1" s="53"/>
      <c r="D1" s="56"/>
      <c r="E1" s="53"/>
      <c r="F1" s="55"/>
      <c r="G1" s="55"/>
      <c r="H1" s="60" t="s">
        <v>72</v>
      </c>
      <c r="I1" s="60"/>
      <c r="J1" s="60"/>
    </row>
    <row r="2" spans="1:10" x14ac:dyDescent="0.2">
      <c r="A2" s="61" t="s">
        <v>71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">
      <c r="A4" s="54"/>
      <c r="C4" s="53"/>
      <c r="F4" s="53"/>
      <c r="G4" s="53"/>
      <c r="H4" s="53"/>
      <c r="I4" s="52"/>
      <c r="J4" s="51" t="s">
        <v>70</v>
      </c>
    </row>
    <row r="5" spans="1:10" x14ac:dyDescent="0.2">
      <c r="A5" s="63" t="s">
        <v>69</v>
      </c>
      <c r="B5" s="66" t="s">
        <v>68</v>
      </c>
      <c r="C5" s="69" t="s">
        <v>67</v>
      </c>
      <c r="D5" s="70"/>
      <c r="E5" s="71"/>
      <c r="F5" s="69" t="s">
        <v>66</v>
      </c>
      <c r="G5" s="70"/>
      <c r="H5" s="71"/>
      <c r="I5" s="66" t="s">
        <v>65</v>
      </c>
      <c r="J5" s="72" t="s">
        <v>73</v>
      </c>
    </row>
    <row r="6" spans="1:10" ht="15" customHeight="1" x14ac:dyDescent="0.2">
      <c r="A6" s="64"/>
      <c r="B6" s="67"/>
      <c r="C6" s="66" t="s">
        <v>64</v>
      </c>
      <c r="D6" s="66" t="s">
        <v>63</v>
      </c>
      <c r="E6" s="75" t="s">
        <v>62</v>
      </c>
      <c r="F6" s="66" t="s">
        <v>64</v>
      </c>
      <c r="G6" s="66" t="s">
        <v>63</v>
      </c>
      <c r="H6" s="75" t="s">
        <v>62</v>
      </c>
      <c r="I6" s="67"/>
      <c r="J6" s="73"/>
    </row>
    <row r="7" spans="1:10" ht="15.75" customHeight="1" x14ac:dyDescent="0.2">
      <c r="A7" s="65"/>
      <c r="B7" s="68"/>
      <c r="C7" s="68"/>
      <c r="D7" s="68"/>
      <c r="E7" s="76"/>
      <c r="F7" s="68"/>
      <c r="G7" s="68"/>
      <c r="H7" s="76"/>
      <c r="I7" s="68"/>
      <c r="J7" s="74"/>
    </row>
    <row r="8" spans="1:10" s="59" customFormat="1" ht="17.25" customHeight="1" x14ac:dyDescent="0.2">
      <c r="A8" s="57">
        <v>1</v>
      </c>
      <c r="B8" s="57">
        <v>2</v>
      </c>
      <c r="C8" s="57">
        <v>3</v>
      </c>
      <c r="D8" s="57">
        <v>4</v>
      </c>
      <c r="E8" s="57" t="s">
        <v>61</v>
      </c>
      <c r="F8" s="57">
        <v>6</v>
      </c>
      <c r="G8" s="57">
        <v>7</v>
      </c>
      <c r="H8" s="57" t="s">
        <v>60</v>
      </c>
      <c r="I8" s="57" t="s">
        <v>59</v>
      </c>
      <c r="J8" s="58" t="s">
        <v>58</v>
      </c>
    </row>
    <row r="9" spans="1:10" x14ac:dyDescent="0.2">
      <c r="A9" s="23"/>
      <c r="B9" s="29" t="s">
        <v>57</v>
      </c>
      <c r="C9" s="50">
        <v>325207410.5</v>
      </c>
      <c r="D9" s="50">
        <v>339634391.69999999</v>
      </c>
      <c r="E9" s="28">
        <v>104.43623999152381</v>
      </c>
      <c r="F9" s="50">
        <f>F10+F19</f>
        <v>355130208.09999996</v>
      </c>
      <c r="G9" s="49">
        <f>G10+G19</f>
        <v>358203372.80000001</v>
      </c>
      <c r="H9" s="28">
        <f t="shared" ref="H9:H20" si="0">G9/F9*100</f>
        <v>100.86536279649145</v>
      </c>
      <c r="I9" s="13">
        <f t="shared" ref="I9:I20" si="1">G9-D9</f>
        <v>18568981.100000024</v>
      </c>
      <c r="J9" s="13">
        <f t="shared" ref="J9:J20" si="2">G9/D9*100</f>
        <v>105.46734416590004</v>
      </c>
    </row>
    <row r="10" spans="1:10" x14ac:dyDescent="0.2">
      <c r="A10" s="23"/>
      <c r="B10" s="33" t="s">
        <v>56</v>
      </c>
      <c r="C10" s="44">
        <v>304838491.80000001</v>
      </c>
      <c r="D10" s="44">
        <v>319667302.19999999</v>
      </c>
      <c r="E10" s="12">
        <v>104.86448096250554</v>
      </c>
      <c r="F10" s="44">
        <v>331052961.69999999</v>
      </c>
      <c r="G10" s="44">
        <v>334241499.5</v>
      </c>
      <c r="H10" s="12">
        <f t="shared" si="0"/>
        <v>100.96315036229444</v>
      </c>
      <c r="I10" s="11">
        <f t="shared" si="1"/>
        <v>14574197.300000012</v>
      </c>
      <c r="J10" s="11">
        <f t="shared" si="2"/>
        <v>104.55917674397665</v>
      </c>
    </row>
    <row r="11" spans="1:10" x14ac:dyDescent="0.2">
      <c r="A11" s="23"/>
      <c r="B11" s="33" t="s">
        <v>55</v>
      </c>
      <c r="C11" s="44">
        <v>282455109.5</v>
      </c>
      <c r="D11" s="44">
        <v>290726995.19999999</v>
      </c>
      <c r="E11" s="12">
        <v>102.92856649491766</v>
      </c>
      <c r="F11" s="44">
        <v>299841481.39999998</v>
      </c>
      <c r="G11" s="44">
        <v>301461322</v>
      </c>
      <c r="H11" s="12">
        <f t="shared" si="0"/>
        <v>100.54023232290501</v>
      </c>
      <c r="I11" s="11">
        <f t="shared" si="1"/>
        <v>10734326.800000012</v>
      </c>
      <c r="J11" s="11">
        <f t="shared" si="2"/>
        <v>103.69223600739778</v>
      </c>
    </row>
    <row r="12" spans="1:10" x14ac:dyDescent="0.2">
      <c r="A12" s="23"/>
      <c r="B12" s="33" t="s">
        <v>54</v>
      </c>
      <c r="C12" s="44">
        <v>116786585</v>
      </c>
      <c r="D12" s="44">
        <v>114578631.40000001</v>
      </c>
      <c r="E12" s="12">
        <v>98.109411624631377</v>
      </c>
      <c r="F12" s="44">
        <v>104558149</v>
      </c>
      <c r="G12" s="46">
        <v>103289612.40000001</v>
      </c>
      <c r="H12" s="12">
        <f t="shared" si="0"/>
        <v>98.786764482603843</v>
      </c>
      <c r="I12" s="11">
        <f t="shared" si="1"/>
        <v>-11289019</v>
      </c>
      <c r="J12" s="11">
        <f t="shared" si="2"/>
        <v>90.147360932782092</v>
      </c>
    </row>
    <row r="13" spans="1:10" x14ac:dyDescent="0.2">
      <c r="A13" s="23"/>
      <c r="B13" s="48" t="s">
        <v>53</v>
      </c>
      <c r="C13" s="44">
        <v>90064180.299999997</v>
      </c>
      <c r="D13" s="44">
        <v>98204353</v>
      </c>
      <c r="E13" s="12">
        <v>109.03819106873058</v>
      </c>
      <c r="F13" s="44">
        <v>110868768.7</v>
      </c>
      <c r="G13" s="44">
        <v>112773828.7</v>
      </c>
      <c r="H13" s="12">
        <f t="shared" si="0"/>
        <v>101.71830175651621</v>
      </c>
      <c r="I13" s="11">
        <f t="shared" si="1"/>
        <v>14569475.700000003</v>
      </c>
      <c r="J13" s="11">
        <f t="shared" si="2"/>
        <v>114.83587565614326</v>
      </c>
    </row>
    <row r="14" spans="1:10" x14ac:dyDescent="0.2">
      <c r="A14" s="23"/>
      <c r="B14" s="48" t="s">
        <v>52</v>
      </c>
      <c r="C14" s="44">
        <v>15806916.9</v>
      </c>
      <c r="D14" s="44">
        <v>16833573.800000001</v>
      </c>
      <c r="E14" s="12">
        <v>106.49498511629425</v>
      </c>
      <c r="F14" s="44">
        <v>17898828.399999999</v>
      </c>
      <c r="G14" s="44">
        <v>19359816.199999999</v>
      </c>
      <c r="H14" s="12">
        <f t="shared" si="0"/>
        <v>108.16247727141739</v>
      </c>
      <c r="I14" s="11">
        <f t="shared" si="1"/>
        <v>2526242.3999999985</v>
      </c>
      <c r="J14" s="11">
        <f t="shared" si="2"/>
        <v>115.00716621446124</v>
      </c>
    </row>
    <row r="15" spans="1:10" x14ac:dyDescent="0.2">
      <c r="A15" s="23"/>
      <c r="B15" s="47" t="s">
        <v>51</v>
      </c>
      <c r="C15" s="44">
        <v>42332660.799999997</v>
      </c>
      <c r="D15" s="44">
        <v>42916507.700000003</v>
      </c>
      <c r="E15" s="12">
        <v>101.37918781613652</v>
      </c>
      <c r="F15" s="44">
        <v>44358351.799999997</v>
      </c>
      <c r="G15" s="44">
        <v>44084746.899999999</v>
      </c>
      <c r="H15" s="12">
        <f t="shared" si="0"/>
        <v>99.383194169987178</v>
      </c>
      <c r="I15" s="11">
        <f t="shared" si="1"/>
        <v>1168239.1999999955</v>
      </c>
      <c r="J15" s="11">
        <f t="shared" si="2"/>
        <v>102.72212084022856</v>
      </c>
    </row>
    <row r="16" spans="1:10" x14ac:dyDescent="0.2">
      <c r="A16" s="23"/>
      <c r="B16" s="47" t="s">
        <v>50</v>
      </c>
      <c r="C16" s="44">
        <v>5174882.7</v>
      </c>
      <c r="D16" s="44">
        <v>5456485.0999999996</v>
      </c>
      <c r="E16" s="12">
        <v>105.44171561608535</v>
      </c>
      <c r="F16" s="44">
        <v>6038988</v>
      </c>
      <c r="G16" s="44">
        <v>6740754.2000000002</v>
      </c>
      <c r="H16" s="12">
        <f t="shared" si="0"/>
        <v>111.6205927218269</v>
      </c>
      <c r="I16" s="11">
        <f t="shared" si="1"/>
        <v>1284269.1000000006</v>
      </c>
      <c r="J16" s="11">
        <f t="shared" si="2"/>
        <v>123.53656385866427</v>
      </c>
    </row>
    <row r="17" spans="1:10" x14ac:dyDescent="0.2">
      <c r="A17" s="23"/>
      <c r="B17" s="47" t="s">
        <v>49</v>
      </c>
      <c r="C17" s="44">
        <v>15653891.9</v>
      </c>
      <c r="D17" s="44">
        <v>16008036.1</v>
      </c>
      <c r="E17" s="12">
        <v>102.26233962941829</v>
      </c>
      <c r="F17" s="44">
        <v>19828824.699999999</v>
      </c>
      <c r="G17" s="46">
        <v>19291834.800000001</v>
      </c>
      <c r="H17" s="12">
        <f t="shared" si="0"/>
        <v>97.291872271179045</v>
      </c>
      <c r="I17" s="11">
        <f t="shared" si="1"/>
        <v>3283798.7000000011</v>
      </c>
      <c r="J17" s="11">
        <f t="shared" si="2"/>
        <v>120.51343887211749</v>
      </c>
    </row>
    <row r="18" spans="1:10" x14ac:dyDescent="0.2">
      <c r="A18" s="23"/>
      <c r="B18" s="47" t="s">
        <v>48</v>
      </c>
      <c r="C18" s="44">
        <v>22383382.300000001</v>
      </c>
      <c r="D18" s="44">
        <v>28940307</v>
      </c>
      <c r="E18" s="12">
        <v>129.29371715194267</v>
      </c>
      <c r="F18" s="46">
        <v>31211480.300000001</v>
      </c>
      <c r="G18" s="44">
        <v>32780177.5</v>
      </c>
      <c r="H18" s="12">
        <f t="shared" si="0"/>
        <v>105.02602627277501</v>
      </c>
      <c r="I18" s="11">
        <f t="shared" si="1"/>
        <v>3839870.5</v>
      </c>
      <c r="J18" s="11">
        <f t="shared" si="2"/>
        <v>113.26824383721983</v>
      </c>
    </row>
    <row r="19" spans="1:10" x14ac:dyDescent="0.2">
      <c r="A19" s="23"/>
      <c r="B19" s="45" t="s">
        <v>47</v>
      </c>
      <c r="C19" s="44">
        <v>20368918.699999999</v>
      </c>
      <c r="D19" s="44">
        <v>19967089.5</v>
      </c>
      <c r="E19" s="12">
        <v>98.027243341100885</v>
      </c>
      <c r="F19" s="44">
        <v>24077246.399999999</v>
      </c>
      <c r="G19" s="46">
        <v>23961873.300000001</v>
      </c>
      <c r="H19" s="12">
        <f t="shared" si="0"/>
        <v>99.520821035415423</v>
      </c>
      <c r="I19" s="11">
        <f t="shared" si="1"/>
        <v>3994783.8000000007</v>
      </c>
      <c r="J19" s="11">
        <f t="shared" si="2"/>
        <v>120.00684075663605</v>
      </c>
    </row>
    <row r="20" spans="1:10" x14ac:dyDescent="0.2">
      <c r="A20" s="23"/>
      <c r="B20" s="45" t="s">
        <v>46</v>
      </c>
      <c r="C20" s="44">
        <v>17386059.899999999</v>
      </c>
      <c r="D20" s="44">
        <v>16576659</v>
      </c>
      <c r="E20" s="12">
        <v>95.344540944552946</v>
      </c>
      <c r="F20" s="44">
        <v>22239230.199999999</v>
      </c>
      <c r="G20" s="44">
        <v>22479058.800000001</v>
      </c>
      <c r="H20" s="12">
        <f t="shared" si="0"/>
        <v>101.07840333430246</v>
      </c>
      <c r="I20" s="11">
        <f t="shared" si="1"/>
        <v>5902399.8000000007</v>
      </c>
      <c r="J20" s="11">
        <f t="shared" si="2"/>
        <v>135.60669131216369</v>
      </c>
    </row>
    <row r="21" spans="1:10" x14ac:dyDescent="0.2">
      <c r="A21" s="23"/>
      <c r="B21" s="43"/>
      <c r="C21" s="42"/>
      <c r="D21" s="42"/>
      <c r="E21" s="12"/>
      <c r="F21" s="42"/>
      <c r="G21" s="42"/>
      <c r="H21" s="41"/>
      <c r="I21" s="11"/>
      <c r="J21" s="11"/>
    </row>
    <row r="22" spans="1:10" x14ac:dyDescent="0.2">
      <c r="A22" s="23"/>
      <c r="B22" s="40" t="s">
        <v>45</v>
      </c>
      <c r="C22" s="39">
        <v>338535696.60000002</v>
      </c>
      <c r="D22" s="39">
        <v>318380023.80000001</v>
      </c>
      <c r="E22" s="28">
        <v>94.046219349265513</v>
      </c>
      <c r="F22" s="39">
        <f>F23+F24+F25+F26+F27+F28+F29+F30+F31+F32+F33+F34+F36+F37</f>
        <v>397905973.10000002</v>
      </c>
      <c r="G22" s="39">
        <f>G23+G24+G25+G26+G27+G28+G29+G30+G31+G32+G33+G34+G36+G37</f>
        <v>378031326.30000001</v>
      </c>
      <c r="H22" s="28">
        <f t="shared" ref="H22:H37" si="3">G22/F22*100</f>
        <v>95.005190134452903</v>
      </c>
      <c r="I22" s="13">
        <f t="shared" ref="I22:I39" si="4">G22-D22</f>
        <v>59651302.5</v>
      </c>
      <c r="J22" s="13">
        <f t="shared" ref="J22:J36" si="5">G22/D22*100</f>
        <v>118.73588103551111</v>
      </c>
    </row>
    <row r="23" spans="1:10" x14ac:dyDescent="0.2">
      <c r="A23" s="26" t="s">
        <v>44</v>
      </c>
      <c r="B23" s="33" t="s">
        <v>43</v>
      </c>
      <c r="C23" s="32">
        <v>33807847.5</v>
      </c>
      <c r="D23" s="32">
        <v>24754450.899999999</v>
      </c>
      <c r="E23" s="12">
        <v>73.221020356294503</v>
      </c>
      <c r="F23" s="34">
        <v>38297355.700000003</v>
      </c>
      <c r="G23" s="32">
        <v>31565784.300000001</v>
      </c>
      <c r="H23" s="12">
        <f t="shared" si="3"/>
        <v>82.422882005923967</v>
      </c>
      <c r="I23" s="11">
        <f t="shared" si="4"/>
        <v>6811333.4000000022</v>
      </c>
      <c r="J23" s="11">
        <f t="shared" si="5"/>
        <v>127.51559074170376</v>
      </c>
    </row>
    <row r="24" spans="1:10" x14ac:dyDescent="0.2">
      <c r="A24" s="26" t="s">
        <v>42</v>
      </c>
      <c r="B24" s="33" t="s">
        <v>41</v>
      </c>
      <c r="C24" s="32">
        <v>2014427.8</v>
      </c>
      <c r="D24" s="32">
        <v>1864313.4</v>
      </c>
      <c r="E24" s="12">
        <v>92.548037710758351</v>
      </c>
      <c r="F24" s="34">
        <v>1433737.6</v>
      </c>
      <c r="G24" s="32">
        <v>1391778.1</v>
      </c>
      <c r="H24" s="12">
        <f t="shared" si="3"/>
        <v>97.073418455371467</v>
      </c>
      <c r="I24" s="11">
        <f t="shared" si="4"/>
        <v>-472535.29999999981</v>
      </c>
      <c r="J24" s="11">
        <f t="shared" si="5"/>
        <v>74.653655334988215</v>
      </c>
    </row>
    <row r="25" spans="1:10" x14ac:dyDescent="0.2">
      <c r="A25" s="26" t="s">
        <v>40</v>
      </c>
      <c r="B25" s="33" t="s">
        <v>39</v>
      </c>
      <c r="C25" s="32">
        <v>5624406.2999999998</v>
      </c>
      <c r="D25" s="32">
        <v>5481058.4000000004</v>
      </c>
      <c r="E25" s="12">
        <v>97.451323884620507</v>
      </c>
      <c r="F25" s="34">
        <v>7118625.7999999998</v>
      </c>
      <c r="G25" s="32">
        <v>6909440.2000000002</v>
      </c>
      <c r="H25" s="12">
        <f t="shared" si="3"/>
        <v>97.061432840029326</v>
      </c>
      <c r="I25" s="11">
        <f t="shared" si="4"/>
        <v>1428381.7999999998</v>
      </c>
      <c r="J25" s="11">
        <f t="shared" si="5"/>
        <v>126.06032805634766</v>
      </c>
    </row>
    <row r="26" spans="1:10" x14ac:dyDescent="0.2">
      <c r="A26" s="26" t="s">
        <v>38</v>
      </c>
      <c r="B26" s="33" t="s">
        <v>37</v>
      </c>
      <c r="C26" s="32">
        <v>64324493.299999997</v>
      </c>
      <c r="D26" s="32">
        <v>62099985.899999999</v>
      </c>
      <c r="E26" s="12">
        <v>96.541741277890495</v>
      </c>
      <c r="F26" s="34">
        <v>80593372.099999994</v>
      </c>
      <c r="G26" s="34">
        <v>77456804.599999994</v>
      </c>
      <c r="H26" s="12">
        <f t="shared" si="3"/>
        <v>96.108157013075271</v>
      </c>
      <c r="I26" s="11">
        <f t="shared" si="4"/>
        <v>15356818.699999996</v>
      </c>
      <c r="J26" s="11">
        <f t="shared" si="5"/>
        <v>124.72918226540209</v>
      </c>
    </row>
    <row r="27" spans="1:10" x14ac:dyDescent="0.2">
      <c r="A27" s="26" t="s">
        <v>36</v>
      </c>
      <c r="B27" s="33" t="s">
        <v>35</v>
      </c>
      <c r="C27" s="32">
        <v>37975258.299999997</v>
      </c>
      <c r="D27" s="32">
        <v>35699386.700000003</v>
      </c>
      <c r="E27" s="12">
        <v>94.006962159359446</v>
      </c>
      <c r="F27" s="34">
        <v>39073576.799999997</v>
      </c>
      <c r="G27" s="34">
        <v>36500115.299999997</v>
      </c>
      <c r="H27" s="12">
        <f t="shared" si="3"/>
        <v>93.413806181163324</v>
      </c>
      <c r="I27" s="11">
        <f t="shared" si="4"/>
        <v>800728.59999999404</v>
      </c>
      <c r="J27" s="11">
        <f t="shared" si="5"/>
        <v>102.24297578759243</v>
      </c>
    </row>
    <row r="28" spans="1:10" x14ac:dyDescent="0.2">
      <c r="A28" s="26" t="s">
        <v>34</v>
      </c>
      <c r="B28" s="33" t="s">
        <v>33</v>
      </c>
      <c r="C28" s="32">
        <v>783286.1</v>
      </c>
      <c r="D28" s="32">
        <v>753655.9</v>
      </c>
      <c r="E28" s="12">
        <v>96.217193181393114</v>
      </c>
      <c r="F28" s="34">
        <v>1054204.2</v>
      </c>
      <c r="G28" s="34">
        <v>939526.6</v>
      </c>
      <c r="H28" s="12">
        <f t="shared" si="3"/>
        <v>89.12187980279343</v>
      </c>
      <c r="I28" s="11">
        <f t="shared" si="4"/>
        <v>185870.69999999995</v>
      </c>
      <c r="J28" s="11">
        <f t="shared" si="5"/>
        <v>124.66254161879446</v>
      </c>
    </row>
    <row r="29" spans="1:10" x14ac:dyDescent="0.2">
      <c r="A29" s="26" t="s">
        <v>32</v>
      </c>
      <c r="B29" s="33" t="s">
        <v>31</v>
      </c>
      <c r="C29" s="32">
        <v>82641266.200000003</v>
      </c>
      <c r="D29" s="32">
        <v>81044836.200000003</v>
      </c>
      <c r="E29" s="12">
        <v>98.068241118019074</v>
      </c>
      <c r="F29" s="34">
        <v>99254103.599999994</v>
      </c>
      <c r="G29" s="34">
        <v>95697615.5</v>
      </c>
      <c r="H29" s="12">
        <f t="shared" si="3"/>
        <v>96.416784827020493</v>
      </c>
      <c r="I29" s="11">
        <f t="shared" si="4"/>
        <v>14652779.299999997</v>
      </c>
      <c r="J29" s="11">
        <f t="shared" si="5"/>
        <v>118.07984319178621</v>
      </c>
    </row>
    <row r="30" spans="1:10" x14ac:dyDescent="0.2">
      <c r="A30" s="26" t="s">
        <v>30</v>
      </c>
      <c r="B30" s="33" t="s">
        <v>29</v>
      </c>
      <c r="C30" s="3">
        <v>12045507.6</v>
      </c>
      <c r="D30" s="38">
        <v>11384728.800000001</v>
      </c>
      <c r="E30" s="12">
        <v>94.514313369409194</v>
      </c>
      <c r="F30" s="37">
        <v>14209184.5</v>
      </c>
      <c r="G30" s="36">
        <v>13244443.1</v>
      </c>
      <c r="H30" s="12">
        <f t="shared" si="3"/>
        <v>93.210437938926049</v>
      </c>
      <c r="I30" s="11">
        <f t="shared" si="4"/>
        <v>1859714.2999999989</v>
      </c>
      <c r="J30" s="11">
        <f t="shared" si="5"/>
        <v>116.33516557724238</v>
      </c>
    </row>
    <row r="31" spans="1:10" x14ac:dyDescent="0.2">
      <c r="A31" s="26" t="s">
        <v>28</v>
      </c>
      <c r="B31" s="33" t="s">
        <v>27</v>
      </c>
      <c r="C31" s="32">
        <v>28158010.800000001</v>
      </c>
      <c r="D31" s="32">
        <v>27002735.300000001</v>
      </c>
      <c r="E31" s="12">
        <v>95.897169341237699</v>
      </c>
      <c r="F31" s="34">
        <v>32088089.100000001</v>
      </c>
      <c r="G31" s="34">
        <v>31608656.600000001</v>
      </c>
      <c r="H31" s="12">
        <f t="shared" si="3"/>
        <v>98.505886410044909</v>
      </c>
      <c r="I31" s="11">
        <f t="shared" si="4"/>
        <v>4605921.3000000007</v>
      </c>
      <c r="J31" s="11">
        <f t="shared" si="5"/>
        <v>117.05723975304088</v>
      </c>
    </row>
    <row r="32" spans="1:10" x14ac:dyDescent="0.2">
      <c r="A32" s="26" t="s">
        <v>26</v>
      </c>
      <c r="B32" s="33" t="s">
        <v>25</v>
      </c>
      <c r="C32" s="32">
        <v>61372231.100000001</v>
      </c>
      <c r="D32" s="32">
        <v>60429555.299999997</v>
      </c>
      <c r="E32" s="12">
        <v>98.464002720605009</v>
      </c>
      <c r="F32" s="34">
        <v>73705474.099999994</v>
      </c>
      <c r="G32" s="34">
        <v>73124994.799999997</v>
      </c>
      <c r="H32" s="12">
        <f t="shared" si="3"/>
        <v>99.212433937793506</v>
      </c>
      <c r="I32" s="11">
        <f t="shared" si="4"/>
        <v>12695439.5</v>
      </c>
      <c r="J32" s="11">
        <f t="shared" si="5"/>
        <v>121.00865948288717</v>
      </c>
    </row>
    <row r="33" spans="1:10" x14ac:dyDescent="0.2">
      <c r="A33" s="26" t="s">
        <v>24</v>
      </c>
      <c r="B33" s="33" t="s">
        <v>23</v>
      </c>
      <c r="C33" s="32">
        <v>8370761</v>
      </c>
      <c r="D33" s="32">
        <v>6896628.7000000002</v>
      </c>
      <c r="E33" s="12">
        <v>82.389506760496445</v>
      </c>
      <c r="F33" s="34">
        <v>9627363</v>
      </c>
      <c r="G33" s="34">
        <v>8429908.5</v>
      </c>
      <c r="H33" s="12">
        <f t="shared" si="3"/>
        <v>87.561967903360454</v>
      </c>
      <c r="I33" s="11">
        <f t="shared" si="4"/>
        <v>1533279.7999999998</v>
      </c>
      <c r="J33" s="11">
        <f t="shared" si="5"/>
        <v>122.23230895408361</v>
      </c>
    </row>
    <row r="34" spans="1:10" x14ac:dyDescent="0.2">
      <c r="A34" s="26" t="s">
        <v>22</v>
      </c>
      <c r="B34" s="33" t="s">
        <v>21</v>
      </c>
      <c r="C34" s="32">
        <v>746771.8</v>
      </c>
      <c r="D34" s="32">
        <v>745052.2</v>
      </c>
      <c r="E34" s="12">
        <v>99.769728851571514</v>
      </c>
      <c r="F34" s="34">
        <v>905504.6</v>
      </c>
      <c r="G34" s="34">
        <v>895694.4</v>
      </c>
      <c r="H34" s="12">
        <f t="shared" si="3"/>
        <v>98.916604068052223</v>
      </c>
      <c r="I34" s="11">
        <f t="shared" si="4"/>
        <v>150642.20000000007</v>
      </c>
      <c r="J34" s="11">
        <f t="shared" si="5"/>
        <v>120.21901284232166</v>
      </c>
    </row>
    <row r="35" spans="1:10" x14ac:dyDescent="0.2">
      <c r="A35" s="30"/>
      <c r="B35" s="29" t="s">
        <v>20</v>
      </c>
      <c r="C35" s="13">
        <v>193334548.5</v>
      </c>
      <c r="D35" s="13">
        <v>187503536.49999997</v>
      </c>
      <c r="E35" s="28">
        <v>96.983978267081412</v>
      </c>
      <c r="F35" s="35">
        <f>F29+F30+F31+F32+F33+F34</f>
        <v>229789718.89999998</v>
      </c>
      <c r="G35" s="13">
        <f>G29+G30+G31+G32+G33+G34</f>
        <v>223001312.90000001</v>
      </c>
      <c r="H35" s="28">
        <f t="shared" si="3"/>
        <v>97.045818223506259</v>
      </c>
      <c r="I35" s="13">
        <f t="shared" si="4"/>
        <v>35497776.400000036</v>
      </c>
      <c r="J35" s="13">
        <f t="shared" si="5"/>
        <v>118.93179033452526</v>
      </c>
    </row>
    <row r="36" spans="1:10" x14ac:dyDescent="0.2">
      <c r="A36" s="26" t="s">
        <v>19</v>
      </c>
      <c r="B36" s="33" t="s">
        <v>18</v>
      </c>
      <c r="C36" s="32">
        <v>228073.5</v>
      </c>
      <c r="D36" s="32">
        <v>223636.1</v>
      </c>
      <c r="E36" s="12">
        <v>98.054399130104983</v>
      </c>
      <c r="F36" s="34">
        <v>280509.90000000002</v>
      </c>
      <c r="G36" s="32">
        <v>266564.3</v>
      </c>
      <c r="H36" s="12">
        <f t="shared" si="3"/>
        <v>95.028482060704448</v>
      </c>
      <c r="I36" s="11">
        <f t="shared" si="4"/>
        <v>42928.199999999983</v>
      </c>
      <c r="J36" s="11">
        <f t="shared" si="5"/>
        <v>119.19555921427711</v>
      </c>
    </row>
    <row r="37" spans="1:10" x14ac:dyDescent="0.2">
      <c r="A37" s="26" t="s">
        <v>17</v>
      </c>
      <c r="B37" s="33" t="s">
        <v>16</v>
      </c>
      <c r="C37" s="32">
        <v>443355.3</v>
      </c>
      <c r="D37" s="32">
        <v>0</v>
      </c>
      <c r="E37" s="12">
        <v>0</v>
      </c>
      <c r="F37" s="32">
        <v>264872.09999999998</v>
      </c>
      <c r="G37" s="32">
        <v>0</v>
      </c>
      <c r="H37" s="12">
        <f t="shared" si="3"/>
        <v>0</v>
      </c>
      <c r="I37" s="11">
        <f t="shared" si="4"/>
        <v>0</v>
      </c>
      <c r="J37" s="11"/>
    </row>
    <row r="38" spans="1:10" x14ac:dyDescent="0.2">
      <c r="A38" s="30"/>
      <c r="B38" s="29" t="s">
        <v>15</v>
      </c>
      <c r="C38" s="31">
        <v>-14000291.200000001</v>
      </c>
      <c r="D38" s="31"/>
      <c r="E38" s="14"/>
      <c r="F38" s="31">
        <f>-F41</f>
        <v>-42454285.700000003</v>
      </c>
      <c r="G38" s="31">
        <f>G9-G22</f>
        <v>-19827953.5</v>
      </c>
      <c r="H38" s="14"/>
      <c r="I38" s="13">
        <f t="shared" si="4"/>
        <v>-19827953.5</v>
      </c>
      <c r="J38" s="13"/>
    </row>
    <row r="39" spans="1:10" x14ac:dyDescent="0.2">
      <c r="A39" s="30"/>
      <c r="B39" s="29" t="s">
        <v>14</v>
      </c>
      <c r="C39" s="31"/>
      <c r="D39" s="31">
        <v>21254367.899999976</v>
      </c>
      <c r="E39" s="14"/>
      <c r="F39" s="31"/>
      <c r="G39" s="31"/>
      <c r="H39" s="14"/>
      <c r="I39" s="13">
        <f t="shared" si="4"/>
        <v>-21254367.899999976</v>
      </c>
      <c r="J39" s="13"/>
    </row>
    <row r="40" spans="1:10" x14ac:dyDescent="0.2">
      <c r="A40" s="30"/>
      <c r="B40" s="29"/>
      <c r="C40" s="14"/>
      <c r="D40" s="14"/>
      <c r="E40" s="14"/>
      <c r="F40" s="14"/>
      <c r="G40" s="14"/>
      <c r="H40" s="14"/>
      <c r="I40" s="13"/>
      <c r="J40" s="13"/>
    </row>
    <row r="41" spans="1:10" x14ac:dyDescent="0.2">
      <c r="A41" s="26"/>
      <c r="B41" s="29" t="s">
        <v>13</v>
      </c>
      <c r="C41" s="28">
        <v>14000291.200000001</v>
      </c>
      <c r="D41" s="28">
        <v>-21254367.900000002</v>
      </c>
      <c r="E41" s="14"/>
      <c r="F41" s="28">
        <f>SUM(F42:F51)</f>
        <v>42454285.700000003</v>
      </c>
      <c r="G41" s="28">
        <f>SUM(G42:G51)</f>
        <v>19827953.5</v>
      </c>
      <c r="H41" s="14"/>
      <c r="I41" s="13">
        <f t="shared" ref="I41:I51" si="6">G41-D41</f>
        <v>41082321.400000006</v>
      </c>
      <c r="J41" s="13"/>
    </row>
    <row r="42" spans="1:10" x14ac:dyDescent="0.2">
      <c r="A42" s="26"/>
      <c r="B42" s="25" t="s">
        <v>12</v>
      </c>
      <c r="C42" s="6">
        <v>137457.20000000001</v>
      </c>
      <c r="D42" s="6">
        <v>20000</v>
      </c>
      <c r="E42" s="21"/>
      <c r="F42" s="6">
        <v>137759.9</v>
      </c>
      <c r="G42" s="6">
        <v>-23000</v>
      </c>
      <c r="H42" s="21"/>
      <c r="I42" s="6">
        <f t="shared" si="6"/>
        <v>-43000</v>
      </c>
      <c r="J42" s="13"/>
    </row>
    <row r="43" spans="1:10" x14ac:dyDescent="0.2">
      <c r="A43" s="26"/>
      <c r="B43" s="25" t="s">
        <v>11</v>
      </c>
      <c r="C43" s="6">
        <v>1784493.6</v>
      </c>
      <c r="D43" s="6">
        <v>1771316.1</v>
      </c>
      <c r="E43" s="21"/>
      <c r="F43" s="6">
        <v>586485.69999999995</v>
      </c>
      <c r="G43" s="6">
        <v>586485.80000000005</v>
      </c>
      <c r="H43" s="21"/>
      <c r="I43" s="6">
        <f t="shared" si="6"/>
        <v>-1184830.3</v>
      </c>
      <c r="J43" s="13"/>
    </row>
    <row r="44" spans="1:10" x14ac:dyDescent="0.2">
      <c r="A44" s="26"/>
      <c r="B44" s="25" t="s">
        <v>10</v>
      </c>
      <c r="C44" s="6">
        <v>12228975.4</v>
      </c>
      <c r="D44" s="6">
        <v>-8662241.3000000007</v>
      </c>
      <c r="E44" s="21"/>
      <c r="F44" s="27">
        <v>20762540.100000001</v>
      </c>
      <c r="G44" s="6">
        <v>8025270.5</v>
      </c>
      <c r="H44" s="21"/>
      <c r="I44" s="6">
        <f t="shared" si="6"/>
        <v>16687511.800000001</v>
      </c>
      <c r="J44" s="13"/>
    </row>
    <row r="45" spans="1:10" x14ac:dyDescent="0.2">
      <c r="A45" s="26"/>
      <c r="B45" s="25" t="s">
        <v>9</v>
      </c>
      <c r="C45" s="6">
        <v>0</v>
      </c>
      <c r="D45" s="6">
        <v>-22800000</v>
      </c>
      <c r="E45" s="21"/>
      <c r="F45" s="6">
        <v>21000000</v>
      </c>
      <c r="G45" s="6">
        <v>9000000</v>
      </c>
      <c r="H45" s="21"/>
      <c r="I45" s="6">
        <f t="shared" si="6"/>
        <v>31800000</v>
      </c>
      <c r="J45" s="13"/>
    </row>
    <row r="46" spans="1:10" x14ac:dyDescent="0.2">
      <c r="A46" s="26"/>
      <c r="B46" s="25" t="s">
        <v>8</v>
      </c>
      <c r="C46" s="6">
        <v>65</v>
      </c>
      <c r="D46" s="6">
        <v>65</v>
      </c>
      <c r="E46" s="21"/>
      <c r="F46" s="6">
        <v>100</v>
      </c>
      <c r="G46" s="6">
        <v>100</v>
      </c>
      <c r="H46" s="21"/>
      <c r="I46" s="6">
        <f t="shared" si="6"/>
        <v>35</v>
      </c>
      <c r="J46" s="13"/>
    </row>
    <row r="47" spans="1:10" x14ac:dyDescent="0.2">
      <c r="A47" s="26"/>
      <c r="B47" s="25" t="s">
        <v>7</v>
      </c>
      <c r="C47" s="6">
        <v>-63700</v>
      </c>
      <c r="D47" s="6">
        <v>-61700</v>
      </c>
      <c r="E47" s="21"/>
      <c r="F47" s="6">
        <v>-2000</v>
      </c>
      <c r="G47" s="6">
        <v>0</v>
      </c>
      <c r="H47" s="21"/>
      <c r="I47" s="6">
        <f t="shared" si="6"/>
        <v>61700</v>
      </c>
      <c r="J47" s="13"/>
    </row>
    <row r="48" spans="1:10" x14ac:dyDescent="0.2">
      <c r="A48" s="26"/>
      <c r="B48" s="25" t="s">
        <v>6</v>
      </c>
      <c r="C48" s="6">
        <v>-89000</v>
      </c>
      <c r="D48" s="6">
        <v>0</v>
      </c>
      <c r="E48" s="21"/>
      <c r="F48" s="6">
        <v>-39300</v>
      </c>
      <c r="G48" s="6">
        <v>0</v>
      </c>
      <c r="H48" s="21"/>
      <c r="I48" s="6">
        <f t="shared" si="6"/>
        <v>0</v>
      </c>
      <c r="J48" s="13"/>
    </row>
    <row r="49" spans="1:10" x14ac:dyDescent="0.2">
      <c r="A49" s="23"/>
      <c r="B49" s="24" t="s">
        <v>5</v>
      </c>
      <c r="C49" s="6">
        <v>2000</v>
      </c>
      <c r="D49" s="6">
        <v>0</v>
      </c>
      <c r="E49" s="21"/>
      <c r="F49" s="6">
        <v>8700</v>
      </c>
      <c r="G49" s="6">
        <v>6700</v>
      </c>
      <c r="H49" s="21"/>
      <c r="I49" s="6">
        <f t="shared" si="6"/>
        <v>6700</v>
      </c>
      <c r="J49" s="13"/>
    </row>
    <row r="50" spans="1:10" x14ac:dyDescent="0.2">
      <c r="A50" s="23"/>
      <c r="B50" s="22" t="s">
        <v>4</v>
      </c>
      <c r="C50" s="6">
        <v>0</v>
      </c>
      <c r="D50" s="6">
        <v>478192.3</v>
      </c>
      <c r="E50" s="21"/>
      <c r="F50" s="6">
        <v>0</v>
      </c>
      <c r="G50" s="6">
        <v>2232397.2000000002</v>
      </c>
      <c r="H50" s="21"/>
      <c r="I50" s="6">
        <f t="shared" si="6"/>
        <v>1754204.9000000001</v>
      </c>
      <c r="J50" s="13"/>
    </row>
    <row r="51" spans="1:10" x14ac:dyDescent="0.2">
      <c r="A51" s="23"/>
      <c r="B51" s="22" t="s">
        <v>3</v>
      </c>
      <c r="C51" s="6">
        <v>0</v>
      </c>
      <c r="D51" s="6">
        <v>8000000</v>
      </c>
      <c r="E51" s="21"/>
      <c r="F51" s="6">
        <v>0</v>
      </c>
      <c r="G51" s="6">
        <v>0</v>
      </c>
      <c r="H51" s="21"/>
      <c r="I51" s="6">
        <f t="shared" si="6"/>
        <v>-8000000</v>
      </c>
      <c r="J51" s="13"/>
    </row>
    <row r="52" spans="1:10" x14ac:dyDescent="0.2">
      <c r="A52" s="20"/>
      <c r="B52" s="19"/>
      <c r="C52" s="18"/>
      <c r="D52" s="18"/>
      <c r="E52" s="18"/>
      <c r="F52" s="18"/>
      <c r="G52" s="18"/>
      <c r="H52" s="18"/>
      <c r="I52" s="17"/>
      <c r="J52" s="16"/>
    </row>
    <row r="53" spans="1:10" x14ac:dyDescent="0.2">
      <c r="A53" s="10"/>
      <c r="B53" s="15" t="s">
        <v>2</v>
      </c>
      <c r="C53" s="14"/>
      <c r="D53" s="12">
        <v>11383430.199999999</v>
      </c>
      <c r="E53" s="14"/>
      <c r="F53" s="14"/>
      <c r="G53" s="12">
        <v>11864616</v>
      </c>
      <c r="H53" s="14"/>
      <c r="I53" s="6">
        <f>G53-D53</f>
        <v>481185.80000000075</v>
      </c>
      <c r="J53" s="11"/>
    </row>
    <row r="54" spans="1:10" x14ac:dyDescent="0.2">
      <c r="A54" s="10"/>
      <c r="B54" s="9" t="s">
        <v>0</v>
      </c>
      <c r="C54" s="14"/>
      <c r="D54" s="12">
        <v>3.5610242654339261</v>
      </c>
      <c r="E54" s="7"/>
      <c r="F54" s="14"/>
      <c r="G54" s="12">
        <f>G53/G10*100</f>
        <v>3.5497136105925113</v>
      </c>
      <c r="H54" s="7"/>
      <c r="I54" s="6"/>
      <c r="J54" s="13"/>
    </row>
    <row r="55" spans="1:10" x14ac:dyDescent="0.2">
      <c r="A55" s="10"/>
      <c r="B55" s="9" t="s">
        <v>1</v>
      </c>
      <c r="C55" s="7"/>
      <c r="D55" s="12">
        <v>23000</v>
      </c>
      <c r="E55" s="7"/>
      <c r="F55" s="7"/>
      <c r="G55" s="12">
        <v>0</v>
      </c>
      <c r="H55" s="7"/>
      <c r="I55" s="6">
        <f>G55-D55</f>
        <v>-23000</v>
      </c>
      <c r="J55" s="11"/>
    </row>
    <row r="56" spans="1:10" x14ac:dyDescent="0.2">
      <c r="A56" s="10"/>
      <c r="B56" s="9" t="s">
        <v>0</v>
      </c>
      <c r="C56" s="7"/>
      <c r="D56" s="8">
        <v>7.5449789375975377E-3</v>
      </c>
      <c r="E56" s="7"/>
      <c r="F56" s="7"/>
      <c r="G56" s="8">
        <f>G55/F10*100</f>
        <v>0</v>
      </c>
      <c r="H56" s="7"/>
      <c r="I56" s="6"/>
      <c r="J56" s="5"/>
    </row>
    <row r="57" spans="1:10" x14ac:dyDescent="0.2">
      <c r="A57" s="4"/>
      <c r="C57" s="2"/>
      <c r="D57" s="2"/>
      <c r="E57" s="2"/>
      <c r="F57" s="3"/>
      <c r="G57" s="2"/>
      <c r="H57" s="2"/>
      <c r="I57" s="2"/>
    </row>
  </sheetData>
  <mergeCells count="15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78740157480314965" right="0.39370078740157483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cp:lastModifiedBy>Рыженкова Елена Николаевна</cp:lastModifiedBy>
  <cp:lastPrinted>2026-03-23T11:13:15Z</cp:lastPrinted>
  <dcterms:created xsi:type="dcterms:W3CDTF">2026-03-12T07:49:39Z</dcterms:created>
  <dcterms:modified xsi:type="dcterms:W3CDTF">2026-03-23T11:13:29Z</dcterms:modified>
</cp:coreProperties>
</file>