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Электронное опубликование документов\Сайт\2026\04-Апрель\27\"/>
    </mc:Choice>
  </mc:AlternateContent>
  <bookViews>
    <workbookView xWindow="360" yWindow="15" windowWidth="20955" windowHeight="9720"/>
  </bookViews>
  <sheets>
    <sheet name="Лист1" sheetId="1" r:id="rId1"/>
    <sheet name="Лист2" sheetId="2" r:id="rId2"/>
    <sheet name="Лист3" sheetId="3" r:id="rId3"/>
  </sheets>
  <definedNames>
    <definedName name="Print_Titles" localSheetId="0">Лист1!$18:$20</definedName>
    <definedName name="_xlnm.Print_Area" localSheetId="0">Лист1!$A$1:$H$38</definedName>
  </definedNames>
  <calcPr calcId="152511"/>
</workbook>
</file>

<file path=xl/calcChain.xml><?xml version="1.0" encoding="utf-8"?>
<calcChain xmlns="http://schemas.openxmlformats.org/spreadsheetml/2006/main">
  <c r="L38" i="1" l="1"/>
  <c r="J37" i="1"/>
  <c r="L37" i="1"/>
  <c r="K38" i="1" l="1"/>
  <c r="C37" i="1"/>
  <c r="D37" i="1"/>
  <c r="E37" i="1"/>
  <c r="K37" i="1" l="1"/>
  <c r="I37" i="1"/>
  <c r="H37" i="1" l="1"/>
  <c r="G37" i="1"/>
  <c r="F30" i="1"/>
  <c r="F37" i="1" s="1"/>
  <c r="E25" i="1"/>
  <c r="D25" i="1"/>
  <c r="C25" i="1"/>
</calcChain>
</file>

<file path=xl/sharedStrings.xml><?xml version="1.0" encoding="utf-8"?>
<sst xmlns="http://schemas.openxmlformats.org/spreadsheetml/2006/main" count="139" uniqueCount="48">
  <si>
    <t>2025 г.</t>
  </si>
  <si>
    <t>Наименование мероприятия</t>
  </si>
  <si>
    <t xml:space="preserve">Описание мероприятия </t>
  </si>
  <si>
    <t>бюджет субъекта Российской Федерации</t>
  </si>
  <si>
    <t>2026 г.</t>
  </si>
  <si>
    <t>2027 г.</t>
  </si>
  <si>
    <t>Разработка проекта рекультивации объекта накопленного вреда окружающей среде:"Свалка города Приозерска (Ленинградская область)"</t>
  </si>
  <si>
    <t>Разработка (актуализация разработанного проекта в соответствии с постановлением Правительства Российской Федерации от 27.12.2023 № 2323 «Об утверждении Правил организации ликвидации накопленного вреда окружающей среде» действующим законодательством) проекта рекультивации объекта накопленного вреда окружающей среде:"Свалка города Приозерска (Ленинградская область)". 
Степень приоритерности: высокая</t>
  </si>
  <si>
    <t>-</t>
  </si>
  <si>
    <t xml:space="preserve">Ликвидация объекта накопленного вреда окружающей среде, включенного в ГРОНВОС.
Степень приоритерности: высокая
</t>
  </si>
  <si>
    <t xml:space="preserve">Разработка проекта рекультивации объекта накопленного вреда окружающей среде: "Свалка твердых бытовых отходов, Ленинградская область, Кингисеппский муниципальный район, Опольевское сельское поселение, квартал 27 выдел 22, квартал 28 выдел 28 Кингисеппского участкового лесничества (Ленинградская область, на земельных участках с кадастровыми номерами 47:20:0833001:78 и 47:20:0833001:147)"
</t>
  </si>
  <si>
    <t>Разработка проекта рекультивации объекта накопленного вреда окружающей среде: "Свалка твердых бытовых отходов, Ленинградская область, Кингисеппский муниципальный район, Опольевское сельское поселение, квартал 27 выдел 22, квартал 28 выдел 28 Кингисеппского участкового лесничества (Ленинградская область, на земельных участках с кадастровыми номерами 47:20:0833001:78 и 47:20:0833001:147)"
Степень приоритетности: высокая</t>
  </si>
  <si>
    <t xml:space="preserve">Организация и проведение регулярных наблюдений за состоянием дна, берегов и водоохранных зон на водных объектах Ленинградской области </t>
  </si>
  <si>
    <t>Проведение наблюдений за состоянием дна, берегов и водоохранных зон на водных объектах Ленинградской области. В 2025 году наблюдения проводятся на участках водных объектов: р. Выбья (Выбьенка) (д. Выбье, Кингисеппский район), р. Чаженка (СНТ «Пупышево», Волховский район), р. Лубья (территория, прилег. к объекту культ. наследия федер. значения «Главный усадебный дом и парк, принадлежавший Оленину Алексею Николаевичу», Всеволожский район, г. Всеволожск, шоссе Дорога Жизни, 5-й км), р. Солка (сад. массив Солка, Кингисеппский район), оз. Лассылампи (Всеволожский район),оз. Ровное (Приозерский район), оз. Нахимовское, озеро Блинок, оз. Волочаевское, оз. Рощинское (Выборгский район), р. Кикенка (Ломоносовский район), ручей б/н, приток реки Сестра (ул. Нагорная, пос. Ленинское, Выборгский район), р. Подгорная, озеро Люблинское (Выборгский район),  р. Сестра, Люблинка (ПКС «Андреевский Флаг», СНТ «ЛЭТИ», СНТ «Приречное», СНТ «Светлая Гора», Выборгский район), р. Каменка (Всеволожский район), р. Кушелка (г. Сланцы, Сланцевский район), оз. Меднозаводский разлив (Всеволожский район), р. Велькота (д. Велькота, Кингисеппский район), р. Мга (д. Муя, Кировский район), р. Свирь (пос. Свирица, Волховский район), оз. Среднее (пос. Шугозеро, Тихвинский район), ручей Черный (г. Тихвин, Тихвинский район), р. Клиненка (д. Клинец, Тихвинский район), оз. Вартемягское (д. Вартемяги, Всеволожский район), р. Андоловка (д. Никулкино, Лужский район), р. Черкасовка (г. Выборг, Выборгский район), р. Сыпярка (Лодейнопольский район), р. Старожиловка (Всеволожский район), р. Хревица (пос. Ивановское, Кингисеппский район), оз. Липовское (пос. Липовка, Выборгский район)
Степень приоритета: средняя</t>
  </si>
  <si>
    <t>Обеспечение деятельности государственного казенного учреждения ЛОГКУ "Ленобллес"</t>
  </si>
  <si>
    <t>Осуществление мероприятий по охране, защите и воспроизводству лесов, в том числе тушение лесных пожаров и выращивание посадочного материала. 
Степень приоритетности высокая.</t>
  </si>
  <si>
    <t>Развитие и оснащение лесных селекционно-семеноводческих центров</t>
  </si>
  <si>
    <t>Мероприятия по развитию и оснащению лесных селекционно-семеноводческих центров в Ленинградской области.
Степень приоритетности высокая.</t>
  </si>
  <si>
    <t>Защита земель лесного фонда от загрязнения отходами производства и потребления</t>
  </si>
  <si>
    <t>Ликвидация несанкционированных свалок на землях лесного фонда. 
Степень приоритетности высокая.</t>
  </si>
  <si>
    <t>Выдача разрешений на использование объектов животного мира</t>
  </si>
  <si>
    <t>Обеспечение выдачи разрешений на использование объектов животного мира. 
Степень приоритетности средняя.</t>
  </si>
  <si>
    <t>Ведение государственного учета численности объектов животного мира, государственного мониторинга и государственного кадастра объектов животного мира</t>
  </si>
  <si>
    <t>Исследование объектов животного мира в рамках государственного мониторинга и государственного кадастра объектов животного мира. 
Степень приоритетности средняя.</t>
  </si>
  <si>
    <t>Обеспечение деятельности ГБУ "Дирекция особо охраняемых природных территорий Ленинградской области", мероприятия по оснащению и поддержке особо охраняемых природных территорий регионального значения. Приоритетеный проект "Тропа 47"</t>
  </si>
  <si>
    <t>Реализация мероприятий по обеспечению охраны, функционирования и управлению ООПТ регионального значения (проведение мероприятий по контролю (надзору) в области охраны и использования ООПТ и их охранных зон, биотехнические мероприятия, противопожарные мероприятия, тушение лесных и иных природных пожаров, мероприятия по охране и защите лесов, ООПТ и иных природных территорий, выполнение работ по сохранению редких и исчезающих видов растений, проведении санитарно-оздоровительных мероприятий; реализация мероприятий по оснащению и поддержке особо охраняемых природных территорий регионального значения (формирование информационных интернет ресурсов по ООПТ ЛО, изготовление и установка информационных щитов и аншлагов на ООПТ ЛО, благоустройство ООПТ ЛО и искусственных гнездовий); создание и поддержание туристких маршрутов, организация и обустройство туристских маршрутов, обеспечение поддержания маршрутов, троп, трасс и объектов их инфраструктуры в состоянии, обеспечивающем безопасное и комфортное посещение; осуществление кадастрового учета экологических маршрутов на ООПТ Ленинградской области; изготовление и распространение сувенирной и печатной продукции с символикой проекта «Тропа 47»; продвижение и информационная поддержка проекта «Тропа 47» (выставочно-ярмарочные мероприятия, торжественные открытия).
Степень приоритетности высокая.</t>
  </si>
  <si>
    <t>Комплексная оценка состояния восточной части Финского залива и Ладожского озера в пределах территории Ленинградской области</t>
  </si>
  <si>
    <t>Проведение наблюдений за качеством вод в восточной части Финского залива и Ладожского озера. 
Степень приоритетности средняя.</t>
  </si>
  <si>
    <t>Оценка состояния загрязнения поверхностных вод в Ленинградской области</t>
  </si>
  <si>
    <t>Проведение наблюдений за качеством вод поверхностных водных объектов. Степень приоритетности высокая.</t>
  </si>
  <si>
    <t>Оценка состояния загрязнения атмосферного воздуха в населенных пунктах Ленинградской области</t>
  </si>
  <si>
    <t>Проведение наблюдений за качеством атмосферного воздуха в населенных пунктах Ленинградской области. 
Степень приоритетности высокая.</t>
  </si>
  <si>
    <t>Автоматизированная система контроля радиационной обстановки (сопровождение)</t>
  </si>
  <si>
    <t>Осуществление мониторинга (оценки) радиационной обстановки на территории  Ленинградской области с использованием автоматизированной системы контроля радиационной обстановки.
Степень приоритетности высокая.</t>
  </si>
  <si>
    <t xml:space="preserve">Организация автоматических постов (станций) наблюдения за состоянием атмосферного воздуха на территории Ленинградской области </t>
  </si>
  <si>
    <t>Закупка стационарных постов наблюдения за состоянием атмосферного воздуха.
Степень приоритетности высокая.</t>
  </si>
  <si>
    <t xml:space="preserve">Организация и ведение мониторинга состояния и контроля качества почвенного покрова на территории Ленинградской области </t>
  </si>
  <si>
    <t>Проведение наблюдений за состоянием и контроль качества почвенного покрова на территории Ленинградской области.
Степень приоритетности высокая.</t>
  </si>
  <si>
    <t>План расходов субъекта РФ - Ленинградская область (всего)</t>
  </si>
  <si>
    <t>Плановый объем финансирования в соответствии с утвержденным планом природоохранных мероприятий, тыс. руб.</t>
  </si>
  <si>
    <t>межбюджетные трансферты из федерального бюджета</t>
  </si>
  <si>
    <t>Исполнение, тыс. руб.</t>
  </si>
  <si>
    <t>Плата за негативное воздействие на окружающую среду (1 12 01 00 0 01 0 000 120)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</si>
  <si>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(1 16 01 08 0 01 0 000 140)</t>
  </si>
  <si>
    <t>Ликвидация объекта накопленного вреда окружающей среде:"Свалка города Приозерска (Ленинградская область)"</t>
  </si>
  <si>
    <t>Информация об использовании средств областного бюджета Ленинградской области, полученных от платы за негативное воздействие на окружающую среду, а также от штрафов, установленных КоАП РФ за административные правонарушения в области охраны окружающей среды и природопользования</t>
  </si>
  <si>
    <t>Прогноз доходов субъекта РФ - Ленинградская область  (всего)</t>
  </si>
  <si>
    <t>на 01.04.2026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</si>
</sst>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numFmt numFmtId="165" formatCode="#,##0.0"/>
  </numFmts>
  <fonts count="9" x14ac:knownFonts="1">
    <font>
      <sz val="11"/>
      <color theme="1"/>
      <name val="Calibri"/>
      <scheme val="minor"/>
    </font>
    <font>
      <sz val="10"/>
      <name val="Times New Roman"/>
    </font>
    <font>
      <b/>
      <sz val="12"/>
      <name val="Times New Roman"/>
    </font>
    <font>
      <sz val="12"/>
      <name val="Times New Roman"/>
    </font>
    <font>
      <b/>
      <sz val="10"/>
      <name val="Times New Roman"/>
    </font>
    <font>
      <b/>
      <sz val="10"/>
      <name val="Times New Roman"/>
      <family val="1"/>
      <charset val="204"/>
    </font>
    <font>
      <b/>
      <sz val="11"/>
      <name val="Times New Roman"/>
      <family val="1"/>
      <charset val="204"/>
    </font>
    <font>
      <sz val="10"/>
      <name val="Times New Roman"/>
      <family val="1"/>
      <charset val="204"/>
    </font>
    <font>
      <b/>
      <sz val="12"/>
      <name val="Times New Roman"/>
      <family val="1"/>
      <charset val="204"/>
    </font>
  </fonts>
  <fills count="6">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theme="6" tint="0.79998168889431442"/>
        <bgColor indexed="64"/>
      </patternFill>
    </fill>
    <fill>
      <patternFill patternType="solid">
        <fgColor theme="6" tint="0.79998168889431442"/>
        <bgColor theme="0"/>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hair">
        <color auto="1"/>
      </left>
      <right style="hair">
        <color auto="1"/>
      </right>
      <top style="thin">
        <color auto="1"/>
      </top>
      <bottom style="thin">
        <color auto="1"/>
      </bottom>
      <diagonal/>
    </border>
  </borders>
  <cellStyleXfs count="1">
    <xf numFmtId="0" fontId="0" fillId="0" borderId="0"/>
  </cellStyleXfs>
  <cellXfs count="74">
    <xf numFmtId="0" fontId="0" fillId="0" borderId="0" xfId="0"/>
    <xf numFmtId="0" fontId="1" fillId="2" borderId="0" xfId="0" applyFont="1" applyFill="1" applyAlignment="1">
      <alignment vertical="top"/>
    </xf>
    <xf numFmtId="0" fontId="1" fillId="2" borderId="0" xfId="0" applyFont="1" applyFill="1" applyAlignment="1">
      <alignment horizontal="left" vertical="top"/>
    </xf>
    <xf numFmtId="0" fontId="1" fillId="2" borderId="0" xfId="0" applyFont="1" applyFill="1" applyAlignment="1">
      <alignment horizontal="center" vertical="top"/>
    </xf>
    <xf numFmtId="0" fontId="3" fillId="2" borderId="0" xfId="0" applyFont="1" applyFill="1" applyAlignment="1">
      <alignment vertical="top"/>
    </xf>
    <xf numFmtId="0" fontId="3" fillId="2" borderId="0" xfId="0" applyFont="1" applyFill="1" applyAlignment="1">
      <alignment horizontal="left" vertical="top"/>
    </xf>
    <xf numFmtId="0" fontId="3" fillId="2" borderId="0" xfId="0" applyFont="1" applyFill="1" applyAlignment="1">
      <alignment horizontal="center" vertical="top"/>
    </xf>
    <xf numFmtId="0" fontId="1" fillId="2" borderId="2" xfId="0" applyFont="1" applyFill="1" applyBorder="1" applyAlignment="1">
      <alignment horizontal="left" vertical="top" wrapText="1"/>
    </xf>
    <xf numFmtId="4" fontId="1" fillId="2" borderId="2" xfId="0" applyNumberFormat="1" applyFont="1" applyFill="1" applyBorder="1" applyAlignment="1">
      <alignment horizontal="center" vertical="top" wrapText="1"/>
    </xf>
    <xf numFmtId="4" fontId="1" fillId="2" borderId="3" xfId="0" applyNumberFormat="1" applyFont="1" applyFill="1" applyBorder="1" applyAlignment="1">
      <alignment horizontal="center" vertical="top" wrapText="1"/>
    </xf>
    <xf numFmtId="0" fontId="1" fillId="0" borderId="0" xfId="0" applyFont="1" applyAlignment="1">
      <alignment vertical="top"/>
    </xf>
    <xf numFmtId="0" fontId="1" fillId="0" borderId="2" xfId="0" applyFont="1" applyBorder="1" applyAlignment="1">
      <alignment horizontal="left" vertical="top" wrapText="1"/>
    </xf>
    <xf numFmtId="4" fontId="1" fillId="0" borderId="3" xfId="0" applyNumberFormat="1" applyFont="1" applyBorder="1" applyAlignment="1">
      <alignment horizontal="center" vertical="top" wrapText="1"/>
    </xf>
    <xf numFmtId="49" fontId="1" fillId="2" borderId="5" xfId="0" applyNumberFormat="1" applyFont="1" applyFill="1" applyBorder="1" applyAlignment="1" applyProtection="1">
      <alignment horizontal="left" vertical="top" wrapText="1"/>
    </xf>
    <xf numFmtId="4" fontId="1" fillId="2" borderId="2" xfId="0" applyNumberFormat="1" applyFont="1" applyFill="1" applyBorder="1" applyAlignment="1" applyProtection="1">
      <alignment horizontal="center" vertical="top" wrapText="1"/>
    </xf>
    <xf numFmtId="4" fontId="1" fillId="2" borderId="5" xfId="0" applyNumberFormat="1" applyFont="1" applyFill="1" applyBorder="1" applyAlignment="1" applyProtection="1">
      <alignment horizontal="center" vertical="top" wrapText="1"/>
    </xf>
    <xf numFmtId="164" fontId="1" fillId="2" borderId="5" xfId="0" applyNumberFormat="1" applyFont="1" applyFill="1" applyBorder="1" applyAlignment="1" applyProtection="1">
      <alignment horizontal="left" vertical="top" wrapText="1"/>
    </xf>
    <xf numFmtId="0" fontId="1" fillId="2" borderId="2" xfId="0" applyFont="1" applyFill="1" applyBorder="1" applyAlignment="1">
      <alignment horizontal="center" vertical="top"/>
    </xf>
    <xf numFmtId="0" fontId="5" fillId="4" borderId="2" xfId="0" applyFont="1" applyFill="1" applyBorder="1" applyAlignment="1">
      <alignment horizontal="center" vertical="center" wrapText="1"/>
    </xf>
    <xf numFmtId="165" fontId="7" fillId="4" borderId="2" xfId="0" applyNumberFormat="1" applyFont="1" applyFill="1" applyBorder="1" applyAlignment="1">
      <alignment horizontal="center" vertical="top"/>
    </xf>
    <xf numFmtId="165" fontId="5" fillId="4" borderId="2" xfId="0" applyNumberFormat="1" applyFont="1" applyFill="1" applyBorder="1" applyAlignment="1">
      <alignment horizontal="center" vertical="top"/>
    </xf>
    <xf numFmtId="164" fontId="1" fillId="2" borderId="2" xfId="0" applyNumberFormat="1" applyFont="1" applyFill="1" applyBorder="1" applyAlignment="1" applyProtection="1">
      <alignment horizontal="left" vertical="top" wrapText="1"/>
    </xf>
    <xf numFmtId="0" fontId="7" fillId="2" borderId="2" xfId="0" applyFont="1" applyFill="1" applyBorder="1" applyAlignment="1">
      <alignment horizontal="left" vertical="top" wrapText="1"/>
    </xf>
    <xf numFmtId="0" fontId="0" fillId="0" borderId="0" xfId="0" applyAlignment="1">
      <alignment vertical="top"/>
    </xf>
    <xf numFmtId="4" fontId="7" fillId="2" borderId="2" xfId="0" applyNumberFormat="1" applyFont="1" applyFill="1" applyBorder="1" applyAlignment="1">
      <alignment horizontal="center" vertical="top" wrapText="1"/>
    </xf>
    <xf numFmtId="4" fontId="5" fillId="2" borderId="2" xfId="0" applyNumberFormat="1" applyFont="1" applyFill="1" applyBorder="1" applyAlignment="1">
      <alignment horizontal="center" vertical="top" wrapText="1"/>
    </xf>
    <xf numFmtId="0" fontId="5" fillId="2" borderId="0" xfId="0" applyFont="1" applyFill="1" applyAlignment="1">
      <alignment vertical="top"/>
    </xf>
    <xf numFmtId="0" fontId="5" fillId="2" borderId="2" xfId="0" applyFont="1" applyFill="1" applyBorder="1" applyAlignment="1">
      <alignment horizontal="center" vertical="top" wrapText="1"/>
    </xf>
    <xf numFmtId="165" fontId="1" fillId="2" borderId="2" xfId="0" applyNumberFormat="1" applyFont="1" applyFill="1" applyBorder="1" applyAlignment="1" applyProtection="1">
      <alignment horizontal="center" vertical="top" wrapText="1"/>
    </xf>
    <xf numFmtId="4" fontId="7" fillId="0" borderId="2" xfId="0" applyNumberFormat="1" applyFont="1" applyBorder="1" applyAlignment="1">
      <alignment horizontal="center" vertical="top" wrapText="1"/>
    </xf>
    <xf numFmtId="4" fontId="7" fillId="2" borderId="0" xfId="0" applyNumberFormat="1" applyFont="1" applyFill="1" applyAlignment="1">
      <alignment horizontal="center" vertical="top" wrapText="1"/>
    </xf>
    <xf numFmtId="4" fontId="7" fillId="2" borderId="3" xfId="0" applyNumberFormat="1" applyFont="1" applyFill="1" applyBorder="1" applyAlignment="1">
      <alignment horizontal="center" vertical="top" wrapText="1"/>
    </xf>
    <xf numFmtId="4" fontId="7" fillId="2" borderId="2" xfId="0" applyNumberFormat="1" applyFont="1" applyFill="1" applyBorder="1" applyAlignment="1" applyProtection="1">
      <alignment horizontal="center" vertical="top" wrapText="1"/>
    </xf>
    <xf numFmtId="0" fontId="4" fillId="2" borderId="2" xfId="0" applyFont="1" applyFill="1" applyBorder="1" applyAlignment="1">
      <alignment horizontal="center" vertical="center" wrapText="1"/>
    </xf>
    <xf numFmtId="0" fontId="1" fillId="0" borderId="0" xfId="0" applyFont="1" applyFill="1" applyAlignment="1">
      <alignment vertical="top"/>
    </xf>
    <xf numFmtId="0" fontId="3" fillId="0" borderId="0" xfId="0" applyFont="1" applyFill="1" applyAlignment="1">
      <alignment vertical="top"/>
    </xf>
    <xf numFmtId="0" fontId="5" fillId="0" borderId="2" xfId="0" applyFont="1" applyFill="1" applyBorder="1" applyAlignment="1">
      <alignment horizontal="center" vertical="center" wrapText="1"/>
    </xf>
    <xf numFmtId="0" fontId="7" fillId="0" borderId="2" xfId="0" applyFont="1" applyFill="1" applyBorder="1" applyAlignment="1">
      <alignment horizontal="center" vertical="top"/>
    </xf>
    <xf numFmtId="165" fontId="7" fillId="0" borderId="2" xfId="0" applyNumberFormat="1" applyFont="1" applyFill="1" applyBorder="1" applyAlignment="1">
      <alignment horizontal="center" vertical="top"/>
    </xf>
    <xf numFmtId="165" fontId="5" fillId="0" borderId="2" xfId="0" applyNumberFormat="1" applyFont="1" applyFill="1" applyBorder="1" applyAlignment="1">
      <alignment horizontal="center" vertical="top"/>
    </xf>
    <xf numFmtId="0" fontId="1" fillId="0" borderId="2" xfId="0" applyFont="1" applyFill="1" applyBorder="1" applyAlignment="1">
      <alignment vertical="top"/>
    </xf>
    <xf numFmtId="0" fontId="8" fillId="0" borderId="0" xfId="0" applyFont="1" applyFill="1" applyBorder="1" applyAlignment="1">
      <alignment horizontal="center" vertical="top" wrapText="1"/>
    </xf>
    <xf numFmtId="0" fontId="1" fillId="5" borderId="0" xfId="0" applyFont="1" applyFill="1" applyAlignment="1">
      <alignment horizontal="center" vertical="top"/>
    </xf>
    <xf numFmtId="0" fontId="3" fillId="5" borderId="0" xfId="0" applyFont="1" applyFill="1" applyAlignment="1">
      <alignment horizontal="center" vertical="top"/>
    </xf>
    <xf numFmtId="4" fontId="7" fillId="5" borderId="2" xfId="0" applyNumberFormat="1" applyFont="1" applyFill="1" applyBorder="1" applyAlignment="1">
      <alignment horizontal="center" vertical="top" wrapText="1"/>
    </xf>
    <xf numFmtId="4" fontId="7" fillId="4" borderId="2" xfId="0" applyNumberFormat="1" applyFont="1" applyFill="1" applyBorder="1" applyAlignment="1">
      <alignment horizontal="center" vertical="top" wrapText="1"/>
    </xf>
    <xf numFmtId="4" fontId="1" fillId="5" borderId="2" xfId="0" applyNumberFormat="1" applyFont="1" applyFill="1" applyBorder="1" applyAlignment="1">
      <alignment horizontal="center" vertical="top" wrapText="1"/>
    </xf>
    <xf numFmtId="4" fontId="5" fillId="5" borderId="2" xfId="0" applyNumberFormat="1" applyFont="1" applyFill="1" applyBorder="1" applyAlignment="1">
      <alignment horizontal="center" vertical="top" wrapText="1"/>
    </xf>
    <xf numFmtId="0" fontId="5" fillId="5" borderId="2" xfId="0" applyFont="1" applyFill="1" applyBorder="1" applyAlignment="1">
      <alignment horizontal="center" vertical="top" wrapText="1"/>
    </xf>
    <xf numFmtId="0" fontId="1" fillId="5" borderId="2" xfId="0" applyFont="1" applyFill="1" applyBorder="1" applyAlignment="1">
      <alignment horizontal="center" vertical="top"/>
    </xf>
    <xf numFmtId="0" fontId="1" fillId="5" borderId="0" xfId="0" applyFont="1" applyFill="1" applyAlignment="1">
      <alignment vertical="top"/>
    </xf>
    <xf numFmtId="4" fontId="7" fillId="5" borderId="3" xfId="0" applyNumberFormat="1" applyFont="1" applyFill="1" applyBorder="1" applyAlignment="1">
      <alignment horizontal="center" vertical="top" wrapText="1"/>
    </xf>
    <xf numFmtId="4" fontId="1" fillId="5" borderId="3" xfId="0" applyNumberFormat="1" applyFont="1" applyFill="1" applyBorder="1" applyAlignment="1">
      <alignment horizontal="center" vertical="top" wrapText="1"/>
    </xf>
    <xf numFmtId="4" fontId="1" fillId="4" borderId="3" xfId="0" applyNumberFormat="1" applyFont="1" applyFill="1" applyBorder="1" applyAlignment="1">
      <alignment horizontal="center" vertical="top" wrapText="1"/>
    </xf>
    <xf numFmtId="4" fontId="1" fillId="5" borderId="2" xfId="0" applyNumberFormat="1" applyFont="1" applyFill="1" applyBorder="1" applyAlignment="1" applyProtection="1">
      <alignment horizontal="center" vertical="top" wrapText="1"/>
    </xf>
    <xf numFmtId="4" fontId="7" fillId="5" borderId="2" xfId="0" applyNumberFormat="1" applyFont="1" applyFill="1" applyBorder="1" applyAlignment="1" applyProtection="1">
      <alignment horizontal="center" vertical="top" wrapText="1"/>
    </xf>
    <xf numFmtId="165" fontId="1" fillId="5" borderId="2" xfId="0" applyNumberFormat="1" applyFont="1" applyFill="1" applyBorder="1" applyAlignment="1" applyProtection="1">
      <alignment horizontal="center" vertical="top" wrapText="1"/>
    </xf>
    <xf numFmtId="0" fontId="3" fillId="5" borderId="0" xfId="0" applyFont="1" applyFill="1" applyAlignment="1">
      <alignment vertical="top"/>
    </xf>
    <xf numFmtId="0" fontId="0" fillId="4" borderId="0" xfId="0" applyFill="1" applyAlignment="1">
      <alignment vertical="top"/>
    </xf>
    <xf numFmtId="0" fontId="4" fillId="5" borderId="2" xfId="0" applyFont="1" applyFill="1" applyBorder="1" applyAlignment="1">
      <alignment horizontal="center" vertical="center" wrapText="1"/>
    </xf>
    <xf numFmtId="0" fontId="7" fillId="2" borderId="2" xfId="0" applyFont="1" applyFill="1" applyBorder="1" applyAlignment="1">
      <alignment horizontal="left" vertical="top" wrapText="1"/>
    </xf>
    <xf numFmtId="0" fontId="5" fillId="2" borderId="3" xfId="0" applyFont="1" applyFill="1" applyBorder="1" applyAlignment="1">
      <alignment horizontal="center" vertical="top" wrapText="1"/>
    </xf>
    <xf numFmtId="0" fontId="5" fillId="2" borderId="4" xfId="0" applyFont="1" applyFill="1" applyBorder="1" applyAlignment="1">
      <alignment horizontal="center" vertical="top" wrapText="1"/>
    </xf>
    <xf numFmtId="0" fontId="4" fillId="2"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0" fillId="0" borderId="2" xfId="0" applyBorder="1" applyAlignment="1"/>
    <xf numFmtId="0" fontId="2" fillId="2" borderId="0" xfId="0" applyFont="1" applyFill="1" applyAlignment="1">
      <alignment horizontal="center" vertical="top"/>
    </xf>
    <xf numFmtId="0" fontId="2" fillId="2" borderId="0" xfId="0" applyFont="1" applyFill="1" applyAlignment="1">
      <alignment horizontal="center" vertical="top" wrapText="1"/>
    </xf>
    <xf numFmtId="0" fontId="6" fillId="3" borderId="2" xfId="0" applyFont="1" applyFill="1" applyBorder="1" applyAlignment="1">
      <alignment horizontal="center" vertical="center"/>
    </xf>
    <xf numFmtId="0" fontId="0" fillId="0" borderId="2" xfId="0" applyBorder="1" applyAlignment="1">
      <alignment horizontal="center" vertical="center"/>
    </xf>
    <xf numFmtId="0" fontId="8" fillId="3" borderId="1" xfId="0" applyFont="1" applyFill="1" applyBorder="1" applyAlignment="1">
      <alignment horizontal="center" vertical="top" wrapText="1"/>
    </xf>
    <xf numFmtId="0" fontId="0" fillId="0" borderId="1" xfId="0" applyBorder="1" applyAlignment="1">
      <alignment horizontal="center" vertical="top" wrapText="1"/>
    </xf>
    <xf numFmtId="0" fontId="5" fillId="3" borderId="2" xfId="0" applyFont="1" applyFill="1" applyBorder="1" applyAlignment="1">
      <alignment horizontal="center" vertical="center" wrapText="1"/>
    </xf>
    <xf numFmtId="0" fontId="5" fillId="2" borderId="2"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0"/>
  <sheetViews>
    <sheetView tabSelected="1" zoomScale="90" zoomScaleNormal="90" workbookViewId="0">
      <pane xSplit="1" ySplit="20" topLeftCell="B21" activePane="bottomRight" state="frozen"/>
      <selection pane="topRight" activeCell="B1" sqref="B1"/>
      <selection pane="bottomLeft" activeCell="A21" sqref="A21"/>
      <selection pane="bottomRight" activeCell="K19" sqref="K19:L19"/>
    </sheetView>
  </sheetViews>
  <sheetFormatPr defaultColWidth="9.140625" defaultRowHeight="12.75" x14ac:dyDescent="0.25"/>
  <cols>
    <col min="1" max="1" width="32.7109375" style="2" customWidth="1"/>
    <col min="2" max="2" width="61.85546875" style="2" customWidth="1"/>
    <col min="3" max="3" width="10.85546875" style="3" customWidth="1"/>
    <col min="4" max="4" width="10.85546875" style="42" customWidth="1"/>
    <col min="5" max="5" width="10.85546875" style="3" customWidth="1"/>
    <col min="6" max="6" width="13" style="3" customWidth="1"/>
    <col min="7" max="7" width="13.28515625" style="42" customWidth="1"/>
    <col min="8" max="8" width="13.28515625" style="3" customWidth="1"/>
    <col min="9" max="9" width="8.85546875" style="34" bestFit="1" customWidth="1"/>
    <col min="10" max="10" width="12.140625" style="50" bestFit="1" customWidth="1"/>
    <col min="11" max="11" width="10.28515625" style="34" bestFit="1" customWidth="1"/>
    <col min="12" max="12" width="12.140625" style="50" bestFit="1" customWidth="1"/>
    <col min="13" max="16384" width="9.140625" style="1"/>
  </cols>
  <sheetData>
    <row r="1" spans="1:12" ht="2.25" customHeight="1" x14ac:dyDescent="0.25"/>
    <row r="2" spans="1:12" s="4" customFormat="1" ht="15.75" hidden="1" x14ac:dyDescent="0.25">
      <c r="A2" s="5"/>
      <c r="B2" s="5"/>
      <c r="C2" s="6"/>
      <c r="D2" s="43"/>
      <c r="E2" s="6"/>
      <c r="F2" s="6"/>
      <c r="G2" s="43"/>
      <c r="H2" s="6"/>
      <c r="I2" s="35"/>
      <c r="J2" s="57"/>
      <c r="K2" s="35"/>
      <c r="L2" s="57"/>
    </row>
    <row r="3" spans="1:12" ht="84" hidden="1" customHeight="1" x14ac:dyDescent="0.25"/>
    <row r="4" spans="1:12" hidden="1" x14ac:dyDescent="0.25">
      <c r="F4" s="1"/>
      <c r="G4" s="50"/>
      <c r="H4" s="1"/>
    </row>
    <row r="5" spans="1:12" hidden="1" x14ac:dyDescent="0.25"/>
    <row r="6" spans="1:12" ht="32.25" hidden="1" customHeight="1" x14ac:dyDescent="0.25"/>
    <row r="7" spans="1:12" ht="28.5" hidden="1" customHeight="1" x14ac:dyDescent="0.25"/>
    <row r="8" spans="1:12" hidden="1" x14ac:dyDescent="0.25"/>
    <row r="9" spans="1:12" hidden="1" x14ac:dyDescent="0.25"/>
    <row r="10" spans="1:12" hidden="1" x14ac:dyDescent="0.25"/>
    <row r="11" spans="1:12" hidden="1" x14ac:dyDescent="0.25"/>
    <row r="12" spans="1:12" hidden="1" x14ac:dyDescent="0.25"/>
    <row r="13" spans="1:12" hidden="1" x14ac:dyDescent="0.25"/>
    <row r="14" spans="1:12" s="4" customFormat="1" ht="15.75" hidden="1" x14ac:dyDescent="0.25">
      <c r="A14" s="66"/>
      <c r="B14" s="66"/>
      <c r="C14" s="66"/>
      <c r="D14" s="66"/>
      <c r="E14" s="66"/>
      <c r="F14" s="66"/>
      <c r="G14" s="66"/>
      <c r="H14" s="66"/>
      <c r="I14" s="35"/>
      <c r="J14" s="57"/>
      <c r="K14" s="35"/>
      <c r="L14" s="57"/>
    </row>
    <row r="15" spans="1:12" s="4" customFormat="1" ht="15.75" hidden="1" x14ac:dyDescent="0.25">
      <c r="A15" s="67"/>
      <c r="B15" s="67"/>
      <c r="C15" s="67"/>
      <c r="D15" s="67"/>
      <c r="E15" s="67"/>
      <c r="F15" s="67"/>
      <c r="G15" s="67"/>
      <c r="H15" s="67"/>
      <c r="I15" s="35"/>
      <c r="J15" s="57"/>
      <c r="K15" s="35"/>
      <c r="L15" s="57"/>
    </row>
    <row r="16" spans="1:12" s="4" customFormat="1" ht="18" hidden="1" customHeight="1" x14ac:dyDescent="0.25">
      <c r="A16" s="67"/>
      <c r="B16" s="67"/>
      <c r="C16" s="67"/>
      <c r="D16" s="67"/>
      <c r="E16" s="67"/>
      <c r="F16" s="67"/>
      <c r="G16" s="67"/>
      <c r="H16" s="67"/>
      <c r="I16" s="35"/>
      <c r="J16" s="57"/>
      <c r="K16" s="35"/>
      <c r="L16" s="57"/>
    </row>
    <row r="17" spans="1:18" s="4" customFormat="1" ht="41.25" customHeight="1" x14ac:dyDescent="0.25">
      <c r="A17" s="70" t="s">
        <v>45</v>
      </c>
      <c r="B17" s="71"/>
      <c r="C17" s="71"/>
      <c r="D17" s="71"/>
      <c r="E17" s="71"/>
      <c r="F17" s="71"/>
      <c r="G17" s="71"/>
      <c r="H17" s="71"/>
      <c r="I17" s="71"/>
      <c r="J17" s="71"/>
      <c r="K17" s="41"/>
      <c r="L17" s="58"/>
      <c r="M17" s="23"/>
      <c r="N17" s="23"/>
      <c r="O17" s="23"/>
      <c r="P17" s="23"/>
      <c r="Q17" s="23"/>
      <c r="R17" s="23"/>
    </row>
    <row r="18" spans="1:18" ht="30" customHeight="1" x14ac:dyDescent="0.25">
      <c r="A18" s="63" t="s">
        <v>1</v>
      </c>
      <c r="B18" s="63" t="s">
        <v>2</v>
      </c>
      <c r="C18" s="72" t="s">
        <v>39</v>
      </c>
      <c r="D18" s="72"/>
      <c r="E18" s="72"/>
      <c r="F18" s="72"/>
      <c r="G18" s="72"/>
      <c r="H18" s="72"/>
      <c r="I18" s="68" t="s">
        <v>41</v>
      </c>
      <c r="J18" s="68"/>
      <c r="K18" s="69"/>
      <c r="L18" s="69"/>
    </row>
    <row r="19" spans="1:18" ht="44.25" customHeight="1" x14ac:dyDescent="0.25">
      <c r="A19" s="63"/>
      <c r="B19" s="63"/>
      <c r="C19" s="73" t="s">
        <v>40</v>
      </c>
      <c r="D19" s="63"/>
      <c r="E19" s="63"/>
      <c r="F19" s="73" t="s">
        <v>3</v>
      </c>
      <c r="G19" s="63"/>
      <c r="H19" s="63"/>
      <c r="I19" s="64" t="s">
        <v>40</v>
      </c>
      <c r="J19" s="65"/>
      <c r="K19" s="64" t="s">
        <v>3</v>
      </c>
      <c r="L19" s="65"/>
    </row>
    <row r="20" spans="1:18" x14ac:dyDescent="0.25">
      <c r="A20" s="63"/>
      <c r="B20" s="63"/>
      <c r="C20" s="33" t="s">
        <v>0</v>
      </c>
      <c r="D20" s="59" t="s">
        <v>4</v>
      </c>
      <c r="E20" s="33" t="s">
        <v>5</v>
      </c>
      <c r="F20" s="33" t="s">
        <v>0</v>
      </c>
      <c r="G20" s="59" t="s">
        <v>4</v>
      </c>
      <c r="H20" s="33" t="s">
        <v>5</v>
      </c>
      <c r="I20" s="36" t="s">
        <v>0</v>
      </c>
      <c r="J20" s="18" t="s">
        <v>47</v>
      </c>
      <c r="K20" s="36" t="s">
        <v>0</v>
      </c>
      <c r="L20" s="18" t="s">
        <v>47</v>
      </c>
    </row>
    <row r="21" spans="1:18" ht="93" customHeight="1" x14ac:dyDescent="0.25">
      <c r="A21" s="7" t="s">
        <v>6</v>
      </c>
      <c r="B21" s="7" t="s">
        <v>7</v>
      </c>
      <c r="C21" s="24" t="s">
        <v>8</v>
      </c>
      <c r="D21" s="44" t="s">
        <v>8</v>
      </c>
      <c r="E21" s="30" t="s">
        <v>8</v>
      </c>
      <c r="F21" s="8">
        <v>7770</v>
      </c>
      <c r="G21" s="51" t="s">
        <v>8</v>
      </c>
      <c r="H21" s="31" t="s">
        <v>8</v>
      </c>
      <c r="I21" s="37" t="s">
        <v>8</v>
      </c>
      <c r="J21" s="19" t="s">
        <v>8</v>
      </c>
      <c r="K21" s="38">
        <v>7716.6</v>
      </c>
      <c r="L21" s="19" t="s">
        <v>8</v>
      </c>
    </row>
    <row r="22" spans="1:18" ht="51" x14ac:dyDescent="0.25">
      <c r="A22" s="22" t="s">
        <v>44</v>
      </c>
      <c r="B22" s="7" t="s">
        <v>9</v>
      </c>
      <c r="C22" s="24" t="s">
        <v>8</v>
      </c>
      <c r="D22" s="44" t="s">
        <v>8</v>
      </c>
      <c r="E22" s="24" t="s">
        <v>8</v>
      </c>
      <c r="F22" s="24" t="s">
        <v>8</v>
      </c>
      <c r="G22" s="52">
        <v>231172.99</v>
      </c>
      <c r="H22" s="9">
        <v>47579.54</v>
      </c>
      <c r="I22" s="38" t="s">
        <v>8</v>
      </c>
      <c r="J22" s="19" t="s">
        <v>8</v>
      </c>
      <c r="K22" s="38">
        <v>0</v>
      </c>
      <c r="L22" s="19">
        <v>0</v>
      </c>
    </row>
    <row r="23" spans="1:18" s="10" customFormat="1" ht="178.5" x14ac:dyDescent="0.25">
      <c r="A23" s="11" t="s">
        <v>10</v>
      </c>
      <c r="B23" s="11" t="s">
        <v>11</v>
      </c>
      <c r="C23" s="29" t="s">
        <v>8</v>
      </c>
      <c r="D23" s="45" t="s">
        <v>8</v>
      </c>
      <c r="E23" s="29" t="s">
        <v>8</v>
      </c>
      <c r="F23" s="29" t="s">
        <v>8</v>
      </c>
      <c r="G23" s="53">
        <v>14246.8</v>
      </c>
      <c r="H23" s="12">
        <v>14246.8</v>
      </c>
      <c r="I23" s="38" t="s">
        <v>8</v>
      </c>
      <c r="J23" s="19" t="s">
        <v>8</v>
      </c>
      <c r="K23" s="38">
        <v>0</v>
      </c>
      <c r="L23" s="19">
        <v>7648.42</v>
      </c>
    </row>
    <row r="24" spans="1:18" ht="332.25" customHeight="1" x14ac:dyDescent="0.25">
      <c r="A24" s="7" t="s">
        <v>12</v>
      </c>
      <c r="B24" s="7" t="s">
        <v>13</v>
      </c>
      <c r="C24" s="24" t="s">
        <v>8</v>
      </c>
      <c r="D24" s="44" t="s">
        <v>8</v>
      </c>
      <c r="E24" s="24" t="s">
        <v>8</v>
      </c>
      <c r="F24" s="8">
        <v>3270.9</v>
      </c>
      <c r="G24" s="46">
        <v>3270.9</v>
      </c>
      <c r="H24" s="8">
        <v>3270.9</v>
      </c>
      <c r="I24" s="38" t="s">
        <v>8</v>
      </c>
      <c r="J24" s="19" t="s">
        <v>8</v>
      </c>
      <c r="K24" s="38">
        <v>2399.5659999999998</v>
      </c>
      <c r="L24" s="19">
        <v>0</v>
      </c>
    </row>
    <row r="25" spans="1:18" ht="43.5" customHeight="1" x14ac:dyDescent="0.25">
      <c r="A25" s="7" t="s">
        <v>14</v>
      </c>
      <c r="B25" s="7" t="s">
        <v>15</v>
      </c>
      <c r="C25" s="8">
        <f>732864.3+48286.4</f>
        <v>781150.70000000007</v>
      </c>
      <c r="D25" s="46">
        <f>761249.1+48221.1</f>
        <v>809470.2</v>
      </c>
      <c r="E25" s="8">
        <f>729855.6+49253.2</f>
        <v>779108.79999999993</v>
      </c>
      <c r="F25" s="8">
        <v>1223578.0900000001</v>
      </c>
      <c r="G25" s="52">
        <v>1121896.19</v>
      </c>
      <c r="H25" s="9">
        <v>1121896.19</v>
      </c>
      <c r="I25" s="38">
        <v>796468.72542000003</v>
      </c>
      <c r="J25" s="19">
        <v>103905.57180000001</v>
      </c>
      <c r="K25" s="38">
        <v>1233896.4388600001</v>
      </c>
      <c r="L25" s="19">
        <v>321576.28386000003</v>
      </c>
    </row>
    <row r="26" spans="1:18" ht="40.5" customHeight="1" x14ac:dyDescent="0.25">
      <c r="A26" s="7" t="s">
        <v>16</v>
      </c>
      <c r="B26" s="7" t="s">
        <v>17</v>
      </c>
      <c r="C26" s="24" t="s">
        <v>8</v>
      </c>
      <c r="D26" s="44" t="s">
        <v>8</v>
      </c>
      <c r="E26" s="24" t="s">
        <v>8</v>
      </c>
      <c r="F26" s="8">
        <v>10500</v>
      </c>
      <c r="G26" s="46">
        <v>10500</v>
      </c>
      <c r="H26" s="8">
        <v>10500</v>
      </c>
      <c r="I26" s="38" t="s">
        <v>8</v>
      </c>
      <c r="J26" s="19" t="s">
        <v>8</v>
      </c>
      <c r="K26" s="38">
        <v>10500</v>
      </c>
      <c r="L26" s="19">
        <v>159.34481</v>
      </c>
    </row>
    <row r="27" spans="1:18" ht="38.25" x14ac:dyDescent="0.25">
      <c r="A27" s="7" t="s">
        <v>18</v>
      </c>
      <c r="B27" s="7" t="s">
        <v>19</v>
      </c>
      <c r="C27" s="24" t="s">
        <v>8</v>
      </c>
      <c r="D27" s="44" t="s">
        <v>8</v>
      </c>
      <c r="E27" s="24" t="s">
        <v>8</v>
      </c>
      <c r="F27" s="8">
        <v>56684.024429999998</v>
      </c>
      <c r="G27" s="52">
        <v>57437.2</v>
      </c>
      <c r="H27" s="9">
        <v>57437.2</v>
      </c>
      <c r="I27" s="38" t="s">
        <v>8</v>
      </c>
      <c r="J27" s="19" t="s">
        <v>8</v>
      </c>
      <c r="K27" s="38">
        <v>35390.962</v>
      </c>
      <c r="L27" s="19">
        <v>0</v>
      </c>
    </row>
    <row r="28" spans="1:18" ht="38.25" x14ac:dyDescent="0.25">
      <c r="A28" s="7" t="s">
        <v>20</v>
      </c>
      <c r="B28" s="7" t="s">
        <v>21</v>
      </c>
      <c r="C28" s="24" t="s">
        <v>8</v>
      </c>
      <c r="D28" s="44" t="s">
        <v>8</v>
      </c>
      <c r="E28" s="24" t="s">
        <v>8</v>
      </c>
      <c r="F28" s="8">
        <v>50</v>
      </c>
      <c r="G28" s="52">
        <v>50</v>
      </c>
      <c r="H28" s="9">
        <v>50</v>
      </c>
      <c r="I28" s="38" t="s">
        <v>8</v>
      </c>
      <c r="J28" s="19" t="s">
        <v>8</v>
      </c>
      <c r="K28" s="38">
        <v>0</v>
      </c>
      <c r="L28" s="19">
        <v>0</v>
      </c>
    </row>
    <row r="29" spans="1:18" ht="72.599999999999994" customHeight="1" x14ac:dyDescent="0.25">
      <c r="A29" s="13" t="s">
        <v>22</v>
      </c>
      <c r="B29" s="13" t="s">
        <v>23</v>
      </c>
      <c r="C29" s="24" t="s">
        <v>8</v>
      </c>
      <c r="D29" s="44" t="s">
        <v>8</v>
      </c>
      <c r="E29" s="24" t="s">
        <v>8</v>
      </c>
      <c r="F29" s="14">
        <v>20350</v>
      </c>
      <c r="G29" s="54">
        <v>22350</v>
      </c>
      <c r="H29" s="14">
        <v>21366.799999999999</v>
      </c>
      <c r="I29" s="38" t="s">
        <v>8</v>
      </c>
      <c r="J29" s="19" t="s">
        <v>8</v>
      </c>
      <c r="K29" s="38">
        <v>14184.79365</v>
      </c>
      <c r="L29" s="19">
        <v>0</v>
      </c>
    </row>
    <row r="30" spans="1:18" ht="281.25" customHeight="1" x14ac:dyDescent="0.25">
      <c r="A30" s="7" t="s">
        <v>24</v>
      </c>
      <c r="B30" s="22" t="s">
        <v>25</v>
      </c>
      <c r="C30" s="24" t="s">
        <v>8</v>
      </c>
      <c r="D30" s="44" t="s">
        <v>8</v>
      </c>
      <c r="E30" s="24" t="s">
        <v>8</v>
      </c>
      <c r="F30" s="8">
        <f>166803.715+51934.2</f>
        <v>218737.91499999998</v>
      </c>
      <c r="G30" s="52">
        <v>135343.715</v>
      </c>
      <c r="H30" s="9">
        <v>135343.715</v>
      </c>
      <c r="I30" s="38" t="s">
        <v>8</v>
      </c>
      <c r="J30" s="19" t="s">
        <v>8</v>
      </c>
      <c r="K30" s="38">
        <v>219068.821</v>
      </c>
      <c r="L30" s="19">
        <v>69410.95</v>
      </c>
    </row>
    <row r="31" spans="1:18" s="3" customFormat="1" ht="57" customHeight="1" x14ac:dyDescent="0.25">
      <c r="A31" s="13" t="s">
        <v>26</v>
      </c>
      <c r="B31" s="13" t="s">
        <v>27</v>
      </c>
      <c r="C31" s="24" t="s">
        <v>8</v>
      </c>
      <c r="D31" s="44" t="s">
        <v>8</v>
      </c>
      <c r="E31" s="24" t="s">
        <v>8</v>
      </c>
      <c r="F31" s="24" t="s">
        <v>8</v>
      </c>
      <c r="G31" s="54">
        <v>4200</v>
      </c>
      <c r="H31" s="14">
        <v>4200</v>
      </c>
      <c r="I31" s="38" t="s">
        <v>8</v>
      </c>
      <c r="J31" s="19" t="s">
        <v>8</v>
      </c>
      <c r="K31" s="38">
        <v>0</v>
      </c>
      <c r="L31" s="19">
        <v>0</v>
      </c>
    </row>
    <row r="32" spans="1:18" s="3" customFormat="1" ht="42" customHeight="1" x14ac:dyDescent="0.25">
      <c r="A32" s="13" t="s">
        <v>28</v>
      </c>
      <c r="B32" s="13" t="s">
        <v>29</v>
      </c>
      <c r="C32" s="24" t="s">
        <v>8</v>
      </c>
      <c r="D32" s="44" t="s">
        <v>8</v>
      </c>
      <c r="E32" s="24" t="s">
        <v>8</v>
      </c>
      <c r="F32" s="15">
        <v>2200</v>
      </c>
      <c r="G32" s="52">
        <v>2200</v>
      </c>
      <c r="H32" s="9">
        <v>2200</v>
      </c>
      <c r="I32" s="38" t="s">
        <v>8</v>
      </c>
      <c r="J32" s="19" t="s">
        <v>8</v>
      </c>
      <c r="K32" s="38">
        <v>2200</v>
      </c>
      <c r="L32" s="19">
        <v>0</v>
      </c>
    </row>
    <row r="33" spans="1:12" ht="41.25" customHeight="1" x14ac:dyDescent="0.25">
      <c r="A33" s="13" t="s">
        <v>30</v>
      </c>
      <c r="B33" s="13" t="s">
        <v>31</v>
      </c>
      <c r="C33" s="24" t="s">
        <v>8</v>
      </c>
      <c r="D33" s="44" t="s">
        <v>8</v>
      </c>
      <c r="E33" s="24" t="s">
        <v>8</v>
      </c>
      <c r="F33" s="8">
        <v>2200</v>
      </c>
      <c r="G33" s="52">
        <v>2200</v>
      </c>
      <c r="H33" s="9">
        <v>2200</v>
      </c>
      <c r="I33" s="38" t="s">
        <v>8</v>
      </c>
      <c r="J33" s="19" t="s">
        <v>8</v>
      </c>
      <c r="K33" s="38">
        <v>2200</v>
      </c>
      <c r="L33" s="19">
        <v>0</v>
      </c>
    </row>
    <row r="34" spans="1:12" ht="56.25" customHeight="1" x14ac:dyDescent="0.25">
      <c r="A34" s="7" t="s">
        <v>32</v>
      </c>
      <c r="B34" s="7" t="s">
        <v>33</v>
      </c>
      <c r="C34" s="24" t="s">
        <v>8</v>
      </c>
      <c r="D34" s="44" t="s">
        <v>8</v>
      </c>
      <c r="E34" s="24" t="s">
        <v>8</v>
      </c>
      <c r="F34" s="14">
        <v>3100</v>
      </c>
      <c r="G34" s="54">
        <v>3100</v>
      </c>
      <c r="H34" s="14">
        <v>3100</v>
      </c>
      <c r="I34" s="38" t="s">
        <v>8</v>
      </c>
      <c r="J34" s="19" t="s">
        <v>8</v>
      </c>
      <c r="K34" s="38">
        <v>3100</v>
      </c>
      <c r="L34" s="19">
        <v>0</v>
      </c>
    </row>
    <row r="35" spans="1:12" ht="58.9" customHeight="1" x14ac:dyDescent="0.25">
      <c r="A35" s="7" t="s">
        <v>34</v>
      </c>
      <c r="B35" s="16" t="s">
        <v>35</v>
      </c>
      <c r="C35" s="24" t="s">
        <v>8</v>
      </c>
      <c r="D35" s="44" t="s">
        <v>8</v>
      </c>
      <c r="E35" s="24" t="s">
        <v>8</v>
      </c>
      <c r="F35" s="14">
        <v>29631.606</v>
      </c>
      <c r="G35" s="54">
        <v>29380.6</v>
      </c>
      <c r="H35" s="14">
        <v>28270.6</v>
      </c>
      <c r="I35" s="38" t="s">
        <v>8</v>
      </c>
      <c r="J35" s="19" t="s">
        <v>8</v>
      </c>
      <c r="K35" s="38">
        <v>29031.606</v>
      </c>
      <c r="L35" s="19">
        <v>0</v>
      </c>
    </row>
    <row r="36" spans="1:12" ht="57" customHeight="1" x14ac:dyDescent="0.25">
      <c r="A36" s="7" t="s">
        <v>36</v>
      </c>
      <c r="B36" s="21" t="s">
        <v>37</v>
      </c>
      <c r="C36" s="24" t="s">
        <v>8</v>
      </c>
      <c r="D36" s="44" t="s">
        <v>8</v>
      </c>
      <c r="E36" s="24" t="s">
        <v>8</v>
      </c>
      <c r="F36" s="14">
        <v>4200</v>
      </c>
      <c r="G36" s="55" t="s">
        <v>8</v>
      </c>
      <c r="H36" s="32" t="s">
        <v>8</v>
      </c>
      <c r="I36" s="38" t="s">
        <v>8</v>
      </c>
      <c r="J36" s="19" t="s">
        <v>8</v>
      </c>
      <c r="K36" s="38">
        <v>1575</v>
      </c>
      <c r="L36" s="19" t="s">
        <v>8</v>
      </c>
    </row>
    <row r="37" spans="1:12" s="26" customFormat="1" ht="12.75" customHeight="1" x14ac:dyDescent="0.25">
      <c r="A37" s="61" t="s">
        <v>38</v>
      </c>
      <c r="B37" s="62"/>
      <c r="C37" s="25">
        <f t="shared" ref="C37:F37" si="0">SUM(C21:C36)</f>
        <v>781150.70000000007</v>
      </c>
      <c r="D37" s="47">
        <f t="shared" si="0"/>
        <v>809470.2</v>
      </c>
      <c r="E37" s="25">
        <f t="shared" si="0"/>
        <v>779108.79999999993</v>
      </c>
      <c r="F37" s="25">
        <f t="shared" si="0"/>
        <v>1582272.5354299999</v>
      </c>
      <c r="G37" s="47">
        <f>SUM(G21:G36)</f>
        <v>1637348.395</v>
      </c>
      <c r="H37" s="25">
        <f>SUM(H21:H36)</f>
        <v>1451661.7450000001</v>
      </c>
      <c r="I37" s="39">
        <f>I25</f>
        <v>796468.72542000003</v>
      </c>
      <c r="J37" s="20">
        <f>J25</f>
        <v>103905.57180000001</v>
      </c>
      <c r="K37" s="39">
        <f>K36+K35+K34+K33+K32+K31+K30+K29+K28+K27+K26+K25+K24+K23+K22+K21</f>
        <v>1561263.7875100002</v>
      </c>
      <c r="L37" s="20">
        <f>L35+L34+L32+L33+L31+L30+L29+L28+L27+L26+L25+L24+L23+L22</f>
        <v>398794.99867</v>
      </c>
    </row>
    <row r="38" spans="1:12" s="26" customFormat="1" ht="12.75" customHeight="1" x14ac:dyDescent="0.25">
      <c r="A38" s="61" t="s">
        <v>46</v>
      </c>
      <c r="B38" s="62"/>
      <c r="C38" s="27"/>
      <c r="D38" s="48"/>
      <c r="E38" s="27"/>
      <c r="F38" s="25">
        <v>119712</v>
      </c>
      <c r="G38" s="47">
        <v>111620</v>
      </c>
      <c r="H38" s="25">
        <v>105431.6</v>
      </c>
      <c r="I38" s="39"/>
      <c r="J38" s="20"/>
      <c r="K38" s="39">
        <f>K39+K40</f>
        <v>171924.61661</v>
      </c>
      <c r="L38" s="20">
        <f>L39+L40</f>
        <v>288647.73715</v>
      </c>
    </row>
    <row r="39" spans="1:12" x14ac:dyDescent="0.25">
      <c r="A39" s="60" t="s">
        <v>42</v>
      </c>
      <c r="B39" s="60"/>
      <c r="C39" s="17"/>
      <c r="D39" s="49"/>
      <c r="E39" s="17"/>
      <c r="F39" s="28">
        <v>110409.2</v>
      </c>
      <c r="G39" s="56">
        <v>102317.2</v>
      </c>
      <c r="H39" s="28">
        <v>96128.8</v>
      </c>
      <c r="I39" s="40"/>
      <c r="J39" s="19"/>
      <c r="K39" s="38">
        <v>149407.18852</v>
      </c>
      <c r="L39" s="19">
        <v>283829.70395</v>
      </c>
    </row>
    <row r="40" spans="1:12" ht="41.25" customHeight="1" x14ac:dyDescent="0.25">
      <c r="A40" s="60" t="s">
        <v>43</v>
      </c>
      <c r="B40" s="60"/>
      <c r="C40" s="17"/>
      <c r="D40" s="49"/>
      <c r="E40" s="17"/>
      <c r="F40" s="28">
        <v>9302.7999999999993</v>
      </c>
      <c r="G40" s="56">
        <v>9302.8209999999999</v>
      </c>
      <c r="H40" s="28">
        <v>9302.8209999999999</v>
      </c>
      <c r="I40" s="40"/>
      <c r="J40" s="19"/>
      <c r="K40" s="38">
        <v>22517.428090000001</v>
      </c>
      <c r="L40" s="19">
        <v>4818.0331999999999</v>
      </c>
    </row>
  </sheetData>
  <mergeCells count="16">
    <mergeCell ref="K19:L19"/>
    <mergeCell ref="A14:H14"/>
    <mergeCell ref="A15:H15"/>
    <mergeCell ref="A16:H16"/>
    <mergeCell ref="I18:L18"/>
    <mergeCell ref="A17:J17"/>
    <mergeCell ref="C18:H18"/>
    <mergeCell ref="C19:E19"/>
    <mergeCell ref="F19:H19"/>
    <mergeCell ref="I19:J19"/>
    <mergeCell ref="A39:B39"/>
    <mergeCell ref="A40:B40"/>
    <mergeCell ref="A37:B37"/>
    <mergeCell ref="A38:B38"/>
    <mergeCell ref="A18:A20"/>
    <mergeCell ref="B18:B20"/>
  </mergeCells>
  <pageMargins left="3.937007874015748E-2" right="3.937007874015748E-2" top="0.19685039370078741" bottom="0.15748031496062992" header="0.19685039370078741" footer="0.11811023622047244"/>
  <pageSetup paperSize="9" scale="8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14" sqref="L14:L16"/>
    </sheetView>
  </sheetViews>
  <sheetFormatPr defaultRowHeight="15" x14ac:dyDescent="0.25"/>
  <sheetData/>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Лист1</vt:lpstr>
      <vt:lpstr>Лист2</vt:lpstr>
      <vt:lpstr>Лист3</vt:lpstr>
      <vt:lpstr>Лист1!Print_Titles</vt:lpstr>
      <vt:lpstr>Лист1!Область_печати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Костливцева Наталья Максимовна</dc:creator>
  <cp:lastModifiedBy>Костливцева Наталья Максимовна</cp:lastModifiedBy>
  <cp:revision>2</cp:revision>
  <cp:lastPrinted>2026-04-22T08:10:40Z</cp:lastPrinted>
  <dcterms:created xsi:type="dcterms:W3CDTF">2006-09-16T00:00:00Z</dcterms:created>
  <dcterms:modified xsi:type="dcterms:W3CDTF">2026-04-27T06:42:28Z</dcterms:modified>
</cp:coreProperties>
</file>