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4-Апрель\27\"/>
    </mc:Choice>
  </mc:AlternateContent>
  <bookViews>
    <workbookView xWindow="0" yWindow="75" windowWidth="27795" windowHeight="9030"/>
  </bookViews>
  <sheets>
    <sheet name="на 01.04.2026" sheetId="1" r:id="rId1"/>
  </sheets>
  <calcPr calcId="152511"/>
</workbook>
</file>

<file path=xl/calcChain.xml><?xml version="1.0" encoding="utf-8"?>
<calcChain xmlns="http://schemas.openxmlformats.org/spreadsheetml/2006/main">
  <c r="G55" i="1" l="1"/>
  <c r="D55" i="1"/>
  <c r="I54" i="1"/>
  <c r="G53" i="1"/>
  <c r="D53" i="1"/>
  <c r="I52" i="1"/>
  <c r="I50" i="1"/>
  <c r="I49" i="1"/>
  <c r="I48" i="1"/>
  <c r="I47" i="1"/>
  <c r="I46" i="1"/>
  <c r="I45" i="1"/>
  <c r="I44" i="1"/>
  <c r="I43" i="1"/>
  <c r="I42" i="1"/>
  <c r="I41" i="1"/>
  <c r="G40" i="1"/>
  <c r="F40" i="1"/>
  <c r="F38" i="1" s="1"/>
  <c r="D40" i="1"/>
  <c r="C40" i="1"/>
  <c r="C38" i="1" s="1"/>
  <c r="I37" i="1"/>
  <c r="H37" i="1"/>
  <c r="E37" i="1"/>
  <c r="J36" i="1"/>
  <c r="I36" i="1"/>
  <c r="H36" i="1"/>
  <c r="E36" i="1"/>
  <c r="G35" i="1"/>
  <c r="F35" i="1"/>
  <c r="D35" i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G22" i="1"/>
  <c r="F22" i="1"/>
  <c r="D22" i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F9" i="1"/>
  <c r="D9" i="1"/>
  <c r="D38" i="1" s="1"/>
  <c r="C9" i="1"/>
  <c r="J9" i="1" l="1"/>
  <c r="J22" i="1"/>
  <c r="I40" i="1"/>
  <c r="J35" i="1"/>
  <c r="E35" i="1"/>
  <c r="E9" i="1"/>
  <c r="E22" i="1"/>
  <c r="H9" i="1"/>
  <c r="I9" i="1"/>
  <c r="G38" i="1"/>
  <c r="I38" i="1" s="1"/>
  <c r="H22" i="1"/>
  <c r="H35" i="1"/>
  <c r="I22" i="1"/>
  <c r="I35" i="1"/>
</calcChain>
</file>

<file path=xl/sharedStrings.xml><?xml version="1.0" encoding="utf-8"?>
<sst xmlns="http://schemas.openxmlformats.org/spreadsheetml/2006/main" count="78" uniqueCount="74">
  <si>
    <t>от 15.04.2026 №02-08/294</t>
  </si>
  <si>
    <t>Информация об исполнении консолидированного бюджета Ленинградской области на 01.04.2026</t>
  </si>
  <si>
    <t>(по данным месячного отчета)</t>
  </si>
  <si>
    <t>тыс.руб.</t>
  </si>
  <si>
    <t>Раздел</t>
  </si>
  <si>
    <t>Наименование раздела, подраздела</t>
  </si>
  <si>
    <t>на 01.04.2025</t>
  </si>
  <si>
    <t>на 01.04.2026</t>
  </si>
  <si>
    <t>Отклонение</t>
  </si>
  <si>
    <t>Темп роста</t>
  </si>
  <si>
    <t>Назначено на год</t>
  </si>
  <si>
    <t>Исполнено</t>
  </si>
  <si>
    <r>
      <t xml:space="preserve">% </t>
    </r>
    <r>
      <rPr>
        <sz val="11"/>
        <color indexed="8"/>
        <rFont val="Arial Cyr"/>
        <charset val="204"/>
      </rPr>
      <t xml:space="preserve">исполнения </t>
    </r>
    <r>
      <rPr>
        <sz val="12"/>
        <color indexed="8"/>
        <rFont val="Arial Cyr"/>
        <family val="2"/>
        <charset val="204"/>
      </rPr>
      <t>плана года</t>
    </r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</si>
  <si>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</si>
  <si>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</si>
  <si>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</si>
  <si>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</si>
  <si>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</si>
  <si>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</si>
  <si>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</si>
  <si>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</si>
  <si>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</si>
  <si>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</si>
  <si>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</si>
  <si>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</si>
  <si>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</si>
  <si>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</si>
  <si>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</si>
  <si>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</si>
  <si>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2"/>
        <color indexed="8"/>
        <rFont val="Arial Cyr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</si>
  <si>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</si>
  <si>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</si>
  <si>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</si>
  <si>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</si>
  <si>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</si>
  <si>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</si>
  <si>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</si>
  <si>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</si>
  <si>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</si>
  <si>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</si>
  <si>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</si>
  <si>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</si>
  <si>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</si>
  <si>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</si>
  <si>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</si>
  <si>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</si>
  <si>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</si>
  <si>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</si>
  <si>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</si>
  <si>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</si>
  <si>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</si>
  <si>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</si>
  <si>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</si>
  <si>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</si>
  <si>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</si>
  <si>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</si>
  <si>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</si>
  <si>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</si>
  <si>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</si>
  <si>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ДЕФИЦИТ(-),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</si>
  <si>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</si>
  <si>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</si>
  <si>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</si>
  <si>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</si>
  <si>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</si>
  <si>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</si>
  <si>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</si>
  <si>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</si>
  <si>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</si>
  <si>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
за счет средств организаций</t>
  </si>
  <si>
    <t>Изменение финансовых активов в государственной собственности за счет приобретения   
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</si>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</sst>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"/>
    <numFmt numFmtId="167" formatCode="dd\.mm\.yyyy"/>
  </numFmts>
  <fonts count="35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1"/>
      <color theme="1"/>
      <name val="Arial Cyr"/>
      <family val="2"/>
      <charset val="204"/>
    </font>
    <font>
      <sz val="11"/>
      <color indexed="8"/>
      <name val="Arial Cyr"/>
      <charset val="204"/>
    </font>
    <font>
      <sz val="12"/>
      <color indexed="8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8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0" fillId="0" borderId="0"/>
    <xf numFmtId="0" fontId="21" fillId="0" borderId="0"/>
    <xf numFmtId="49" fontId="24" fillId="0" borderId="0">
      <alignment horizontal="center"/>
    </xf>
    <xf numFmtId="49" fontId="24" fillId="0" borderId="0">
      <alignment horizontal="center"/>
    </xf>
    <xf numFmtId="0" fontId="25" fillId="0" borderId="8"/>
    <xf numFmtId="49" fontId="24" fillId="0" borderId="9">
      <alignment horizontal="center" wrapText="1"/>
    </xf>
    <xf numFmtId="49" fontId="24" fillId="0" borderId="9">
      <alignment horizontal="center" wrapText="1"/>
    </xf>
    <xf numFmtId="0" fontId="24" fillId="0" borderId="10">
      <alignment horizontal="left" wrapText="1" indent="1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4" fillId="0" borderId="12">
      <alignment horizontal="left" wrapText="1"/>
    </xf>
    <xf numFmtId="49" fontId="24" fillId="0" borderId="13">
      <alignment horizontal="center"/>
    </xf>
    <xf numFmtId="49" fontId="24" fillId="0" borderId="13">
      <alignment horizontal="center"/>
    </xf>
    <xf numFmtId="0" fontId="24" fillId="0" borderId="12">
      <alignment horizontal="left" wrapText="1" indent="2"/>
    </xf>
    <xf numFmtId="49" fontId="24" fillId="0" borderId="8"/>
    <xf numFmtId="49" fontId="24" fillId="0" borderId="8"/>
    <xf numFmtId="0" fontId="22" fillId="0" borderId="14"/>
    <xf numFmtId="4" fontId="24" fillId="0" borderId="13">
      <alignment horizontal="right"/>
    </xf>
    <xf numFmtId="4" fontId="24" fillId="0" borderId="13">
      <alignment horizontal="right"/>
    </xf>
    <xf numFmtId="0" fontId="24" fillId="0" borderId="0">
      <alignment horizontal="center" wrapText="1"/>
    </xf>
    <xf numFmtId="4" fontId="24" fillId="0" borderId="9">
      <alignment horizontal="right"/>
    </xf>
    <xf numFmtId="4" fontId="24" fillId="0" borderId="9">
      <alignment horizontal="right"/>
    </xf>
    <xf numFmtId="49" fontId="24" fillId="0" borderId="8">
      <alignment horizontal="left"/>
    </xf>
    <xf numFmtId="49" fontId="24" fillId="0" borderId="0">
      <alignment horizontal="right"/>
    </xf>
    <xf numFmtId="49" fontId="24" fillId="0" borderId="0">
      <alignment horizontal="right"/>
    </xf>
    <xf numFmtId="49" fontId="24" fillId="0" borderId="15">
      <alignment horizontal="center" wrapText="1"/>
    </xf>
    <xf numFmtId="4" fontId="24" fillId="0" borderId="16">
      <alignment horizontal="right"/>
    </xf>
    <xf numFmtId="4" fontId="24" fillId="0" borderId="16">
      <alignment horizontal="right"/>
    </xf>
    <xf numFmtId="49" fontId="24" fillId="0" borderId="15">
      <alignment horizontal="center"/>
    </xf>
    <xf numFmtId="49" fontId="24" fillId="0" borderId="17">
      <alignment horizontal="center"/>
    </xf>
    <xf numFmtId="49" fontId="24" fillId="0" borderId="17">
      <alignment horizontal="center"/>
    </xf>
    <xf numFmtId="0" fontId="25" fillId="0" borderId="0">
      <alignment horizontal="center"/>
    </xf>
    <xf numFmtId="4" fontId="24" fillId="0" borderId="18">
      <alignment horizontal="right"/>
    </xf>
    <xf numFmtId="4" fontId="24" fillId="0" borderId="18">
      <alignment horizontal="right"/>
    </xf>
    <xf numFmtId="49" fontId="24" fillId="0" borderId="13">
      <alignment horizontal="center"/>
    </xf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19">
      <alignment horizontal="left" wrapText="1" indent="1"/>
    </xf>
    <xf numFmtId="0" fontId="25" fillId="0" borderId="20">
      <alignment horizontal="left" wrapText="1"/>
    </xf>
    <xf numFmtId="0" fontId="25" fillId="0" borderId="20">
      <alignment horizontal="left" wrapText="1"/>
    </xf>
    <xf numFmtId="0" fontId="24" fillId="0" borderId="21">
      <alignment horizontal="left" wrapText="1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21">
      <alignment horizontal="left" wrapText="1" indent="2"/>
    </xf>
    <xf numFmtId="0" fontId="22" fillId="0" borderId="14"/>
    <xf numFmtId="0" fontId="22" fillId="0" borderId="14"/>
    <xf numFmtId="0" fontId="22" fillId="0" borderId="23"/>
    <xf numFmtId="0" fontId="24" fillId="0" borderId="8"/>
    <xf numFmtId="0" fontId="24" fillId="0" borderId="8"/>
    <xf numFmtId="0" fontId="22" fillId="0" borderId="24"/>
    <xf numFmtId="0" fontId="22" fillId="0" borderId="8"/>
    <xf numFmtId="0" fontId="22" fillId="0" borderId="8"/>
    <xf numFmtId="0" fontId="25" fillId="0" borderId="25">
      <alignment horizontal="center" vertical="center" textRotation="90" wrapText="1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14">
      <alignment horizontal="center" vertical="center" textRotation="90" wrapText="1"/>
    </xf>
    <xf numFmtId="0" fontId="25" fillId="0" borderId="8"/>
    <xf numFmtId="0" fontId="25" fillId="0" borderId="8"/>
    <xf numFmtId="0" fontId="24" fillId="0" borderId="0">
      <alignment vertical="center"/>
    </xf>
    <xf numFmtId="0" fontId="24" fillId="0" borderId="12">
      <alignment horizontal="left" wrapText="1"/>
    </xf>
    <xf numFmtId="0" fontId="24" fillId="0" borderId="12">
      <alignment horizontal="left" wrapText="1"/>
    </xf>
    <xf numFmtId="0" fontId="25" fillId="0" borderId="8">
      <alignment horizontal="center" vertical="center" textRotation="90" wrapText="1"/>
    </xf>
    <xf numFmtId="0" fontId="24" fillId="0" borderId="10">
      <alignment horizontal="left" wrapText="1" indent="1"/>
    </xf>
    <xf numFmtId="0" fontId="24" fillId="0" borderId="10">
      <alignment horizontal="left" wrapText="1" indent="1"/>
    </xf>
    <xf numFmtId="0" fontId="25" fillId="0" borderId="14">
      <alignment horizontal="center" vertical="center" textRotation="90"/>
    </xf>
    <xf numFmtId="0" fontId="24" fillId="0" borderId="12">
      <alignment horizontal="left" wrapText="1" indent="2"/>
    </xf>
    <xf numFmtId="0" fontId="24" fillId="0" borderId="12">
      <alignment horizontal="left" wrapText="1" indent="2"/>
    </xf>
    <xf numFmtId="0" fontId="25" fillId="0" borderId="8">
      <alignment horizontal="center" vertical="center" textRotation="90"/>
    </xf>
    <xf numFmtId="0" fontId="22" fillId="3" borderId="26"/>
    <xf numFmtId="0" fontId="22" fillId="3" borderId="26"/>
    <xf numFmtId="0" fontId="25" fillId="0" borderId="25">
      <alignment horizontal="center" vertical="center" textRotation="90"/>
    </xf>
    <xf numFmtId="0" fontId="24" fillId="0" borderId="27">
      <alignment horizontal="left" wrapText="1" indent="2"/>
    </xf>
    <xf numFmtId="0" fontId="24" fillId="0" borderId="27">
      <alignment horizontal="left" wrapText="1" indent="2"/>
    </xf>
    <xf numFmtId="0" fontId="25" fillId="0" borderId="28">
      <alignment horizontal="center" vertical="center" textRotation="90"/>
    </xf>
    <xf numFmtId="0" fontId="24" fillId="0" borderId="0">
      <alignment horizontal="center" wrapText="1"/>
    </xf>
    <xf numFmtId="0" fontId="24" fillId="0" borderId="0">
      <alignment horizontal="center" wrapText="1"/>
    </xf>
    <xf numFmtId="0" fontId="26" fillId="0" borderId="8">
      <alignment wrapText="1"/>
    </xf>
    <xf numFmtId="49" fontId="24" fillId="0" borderId="8">
      <alignment horizontal="left"/>
    </xf>
    <xf numFmtId="49" fontId="24" fillId="0" borderId="8">
      <alignment horizontal="left"/>
    </xf>
    <xf numFmtId="0" fontId="26" fillId="0" borderId="14">
      <alignment wrapText="1"/>
    </xf>
    <xf numFmtId="49" fontId="24" fillId="0" borderId="15">
      <alignment horizontal="center" wrapText="1"/>
    </xf>
    <xf numFmtId="49" fontId="24" fillId="0" borderId="15">
      <alignment horizontal="center" wrapText="1"/>
    </xf>
    <xf numFmtId="0" fontId="24" fillId="0" borderId="28">
      <alignment horizontal="center" vertical="top" wrapText="1"/>
    </xf>
    <xf numFmtId="49" fontId="24" fillId="0" borderId="15">
      <alignment horizontal="center" shrinkToFit="1"/>
    </xf>
    <xf numFmtId="49" fontId="24" fillId="0" borderId="15">
      <alignment horizontal="center" shrinkToFit="1"/>
    </xf>
    <xf numFmtId="0" fontId="25" fillId="0" borderId="29"/>
    <xf numFmtId="49" fontId="24" fillId="0" borderId="13">
      <alignment horizontal="center" shrinkToFit="1"/>
    </xf>
    <xf numFmtId="49" fontId="24" fillId="0" borderId="13">
      <alignment horizontal="center" shrinkToFit="1"/>
    </xf>
    <xf numFmtId="49" fontId="27" fillId="0" borderId="30">
      <alignment horizontal="left" vertical="center" wrapText="1"/>
    </xf>
    <xf numFmtId="0" fontId="24" fillId="0" borderId="21">
      <alignment horizontal="left" wrapText="1"/>
    </xf>
    <xf numFmtId="0" fontId="24" fillId="0" borderId="21">
      <alignment horizontal="left" wrapText="1"/>
    </xf>
    <xf numFmtId="49" fontId="24" fillId="0" borderId="31">
      <alignment horizontal="left" vertical="center" wrapText="1" indent="2"/>
    </xf>
    <xf numFmtId="0" fontId="24" fillId="0" borderId="19">
      <alignment horizontal="left" wrapText="1" indent="1"/>
    </xf>
    <xf numFmtId="0" fontId="24" fillId="0" borderId="19">
      <alignment horizontal="left" wrapText="1" indent="1"/>
    </xf>
    <xf numFmtId="49" fontId="24" fillId="0" borderId="27">
      <alignment horizontal="left" vertical="center" wrapText="1" indent="3"/>
    </xf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49" fontId="24" fillId="0" borderId="30">
      <alignment horizontal="left" vertical="center" wrapText="1" indent="3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49" fontId="24" fillId="0" borderId="32">
      <alignment horizontal="left" vertical="center" wrapText="1" indent="3"/>
    </xf>
    <xf numFmtId="0" fontId="22" fillId="0" borderId="23"/>
    <xf numFmtId="0" fontId="22" fillId="0" borderId="23"/>
    <xf numFmtId="0" fontId="27" fillId="0" borderId="29">
      <alignment horizontal="left" vertical="center" wrapText="1"/>
    </xf>
    <xf numFmtId="0" fontId="22" fillId="0" borderId="24"/>
    <xf numFmtId="0" fontId="22" fillId="0" borderId="24"/>
    <xf numFmtId="49" fontId="24" fillId="0" borderId="14">
      <alignment horizontal="left" vertical="center" wrapText="1" indent="3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49" fontId="24" fillId="0" borderId="0">
      <alignment horizontal="left" vertical="center" wrapText="1" indent="3"/>
    </xf>
    <xf numFmtId="0" fontId="25" fillId="0" borderId="14">
      <alignment horizontal="center" vertical="center" textRotation="90" wrapText="1"/>
    </xf>
    <xf numFmtId="0" fontId="25" fillId="0" borderId="14">
      <alignment horizontal="center" vertical="center" textRotation="90" wrapText="1"/>
    </xf>
    <xf numFmtId="49" fontId="24" fillId="0" borderId="8">
      <alignment horizontal="left" vertical="center" wrapText="1" indent="3"/>
    </xf>
    <xf numFmtId="0" fontId="24" fillId="0" borderId="0">
      <alignment vertical="center"/>
    </xf>
    <xf numFmtId="0" fontId="24" fillId="0" borderId="0">
      <alignment vertical="center"/>
    </xf>
    <xf numFmtId="49" fontId="27" fillId="0" borderId="29">
      <alignment horizontal="left" vertical="center" wrapText="1"/>
    </xf>
    <xf numFmtId="0" fontId="25" fillId="0" borderId="8">
      <alignment horizontal="center" vertical="center" textRotation="90" wrapText="1"/>
    </xf>
    <xf numFmtId="0" fontId="25" fillId="0" borderId="8">
      <alignment horizontal="center" vertical="center" textRotation="90" wrapText="1"/>
    </xf>
    <xf numFmtId="0" fontId="24" fillId="0" borderId="30">
      <alignment horizontal="left" vertical="center" wrapText="1"/>
    </xf>
    <xf numFmtId="0" fontId="25" fillId="0" borderId="14">
      <alignment horizontal="center" vertical="center" textRotation="90"/>
    </xf>
    <xf numFmtId="0" fontId="25" fillId="0" borderId="14">
      <alignment horizontal="center" vertical="center" textRotation="90"/>
    </xf>
    <xf numFmtId="0" fontId="24" fillId="0" borderId="32">
      <alignment horizontal="left" vertical="center" wrapText="1"/>
    </xf>
    <xf numFmtId="0" fontId="25" fillId="0" borderId="8">
      <alignment horizontal="center" vertical="center" textRotation="90"/>
    </xf>
    <xf numFmtId="0" fontId="25" fillId="0" borderId="8">
      <alignment horizontal="center" vertical="center" textRotation="90"/>
    </xf>
    <xf numFmtId="49" fontId="24" fillId="0" borderId="30">
      <alignment horizontal="left" vertical="center" wrapText="1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49" fontId="24" fillId="0" borderId="32">
      <alignment horizontal="left" vertical="center" wrapText="1"/>
    </xf>
    <xf numFmtId="0" fontId="25" fillId="0" borderId="28">
      <alignment horizontal="center" vertical="center" textRotation="90"/>
    </xf>
    <xf numFmtId="0" fontId="25" fillId="0" borderId="28">
      <alignment horizontal="center" vertical="center" textRotation="90"/>
    </xf>
    <xf numFmtId="49" fontId="25" fillId="0" borderId="33">
      <alignment horizontal="center"/>
    </xf>
    <xf numFmtId="0" fontId="26" fillId="0" borderId="8">
      <alignment wrapText="1"/>
    </xf>
    <xf numFmtId="0" fontId="26" fillId="0" borderId="8">
      <alignment wrapText="1"/>
    </xf>
    <xf numFmtId="49" fontId="25" fillId="0" borderId="34">
      <alignment horizontal="center" vertical="center" wrapText="1"/>
    </xf>
    <xf numFmtId="0" fontId="26" fillId="0" borderId="28">
      <alignment wrapText="1"/>
    </xf>
    <xf numFmtId="0" fontId="26" fillId="0" borderId="28">
      <alignment wrapText="1"/>
    </xf>
    <xf numFmtId="49" fontId="24" fillId="0" borderId="35">
      <alignment horizontal="center" vertical="center" wrapText="1"/>
    </xf>
    <xf numFmtId="0" fontId="26" fillId="0" borderId="14">
      <alignment wrapText="1"/>
    </xf>
    <xf numFmtId="0" fontId="26" fillId="0" borderId="14">
      <alignment wrapText="1"/>
    </xf>
    <xf numFmtId="49" fontId="24" fillId="0" borderId="15">
      <alignment horizontal="center" vertical="center" wrapText="1"/>
    </xf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49" fontId="24" fillId="0" borderId="34">
      <alignment horizontal="center" vertical="center" wrapText="1"/>
    </xf>
    <xf numFmtId="0" fontId="25" fillId="0" borderId="29"/>
    <xf numFmtId="0" fontId="25" fillId="0" borderId="29"/>
    <xf numFmtId="49" fontId="24" fillId="0" borderId="36">
      <alignment horizontal="center" vertical="center" wrapText="1"/>
    </xf>
    <xf numFmtId="49" fontId="27" fillId="0" borderId="30">
      <alignment horizontal="left" vertical="center" wrapText="1"/>
    </xf>
    <xf numFmtId="49" fontId="27" fillId="0" borderId="30">
      <alignment horizontal="left" vertical="center" wrapText="1"/>
    </xf>
    <xf numFmtId="49" fontId="24" fillId="0" borderId="37">
      <alignment horizontal="center" vertical="center" wrapText="1"/>
    </xf>
    <xf numFmtId="49" fontId="24" fillId="0" borderId="31">
      <alignment horizontal="left" vertical="center" wrapText="1" indent="2"/>
    </xf>
    <xf numFmtId="49" fontId="24" fillId="0" borderId="31">
      <alignment horizontal="left" vertical="center" wrapText="1" indent="2"/>
    </xf>
    <xf numFmtId="49" fontId="24" fillId="0" borderId="0">
      <alignment horizontal="center" vertical="center" wrapText="1"/>
    </xf>
    <xf numFmtId="49" fontId="24" fillId="0" borderId="27">
      <alignment horizontal="left" vertical="center" wrapText="1" indent="3"/>
    </xf>
    <xf numFmtId="49" fontId="24" fillId="0" borderId="27">
      <alignment horizontal="left" vertical="center" wrapText="1" indent="3"/>
    </xf>
    <xf numFmtId="49" fontId="24" fillId="0" borderId="8">
      <alignment horizontal="center" vertical="center" wrapText="1"/>
    </xf>
    <xf numFmtId="49" fontId="24" fillId="0" borderId="30">
      <alignment horizontal="left" vertical="center" wrapText="1" indent="3"/>
    </xf>
    <xf numFmtId="49" fontId="24" fillId="0" borderId="30">
      <alignment horizontal="left" vertical="center" wrapText="1" indent="3"/>
    </xf>
    <xf numFmtId="49" fontId="25" fillId="0" borderId="33">
      <alignment horizontal="center" vertical="center" wrapText="1"/>
    </xf>
    <xf numFmtId="49" fontId="24" fillId="0" borderId="32">
      <alignment horizontal="left" vertical="center" wrapText="1" indent="3"/>
    </xf>
    <xf numFmtId="49" fontId="24" fillId="0" borderId="32">
      <alignment horizontal="left" vertical="center" wrapText="1" indent="3"/>
    </xf>
    <xf numFmtId="0" fontId="25" fillId="0" borderId="33">
      <alignment horizontal="center" vertical="center"/>
    </xf>
    <xf numFmtId="0" fontId="27" fillId="0" borderId="29">
      <alignment horizontal="left" vertical="center" wrapText="1"/>
    </xf>
    <xf numFmtId="0" fontId="27" fillId="0" borderId="29">
      <alignment horizontal="left" vertical="center" wrapText="1"/>
    </xf>
    <xf numFmtId="0" fontId="24" fillId="0" borderId="35">
      <alignment horizontal="center" vertical="center"/>
    </xf>
    <xf numFmtId="49" fontId="24" fillId="0" borderId="14">
      <alignment horizontal="left" vertical="center" wrapText="1" indent="3"/>
    </xf>
    <xf numFmtId="49" fontId="24" fillId="0" borderId="14">
      <alignment horizontal="left" vertical="center" wrapText="1" indent="3"/>
    </xf>
    <xf numFmtId="0" fontId="24" fillId="0" borderId="15">
      <alignment horizontal="center" vertical="center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0" fontId="24" fillId="0" borderId="34">
      <alignment horizontal="center" vertical="center"/>
    </xf>
    <xf numFmtId="49" fontId="24" fillId="0" borderId="8">
      <alignment horizontal="left" vertical="center" wrapText="1" indent="3"/>
    </xf>
    <xf numFmtId="49" fontId="24" fillId="0" borderId="8">
      <alignment horizontal="left" vertical="center" wrapText="1" indent="3"/>
    </xf>
    <xf numFmtId="0" fontId="25" fillId="0" borderId="34">
      <alignment horizontal="center" vertical="center"/>
    </xf>
    <xf numFmtId="49" fontId="27" fillId="0" borderId="29">
      <alignment horizontal="left" vertical="center" wrapText="1"/>
    </xf>
    <xf numFmtId="49" fontId="27" fillId="0" borderId="29">
      <alignment horizontal="left" vertical="center" wrapText="1"/>
    </xf>
    <xf numFmtId="0" fontId="24" fillId="0" borderId="36">
      <alignment horizontal="center" vertical="center"/>
    </xf>
    <xf numFmtId="0" fontId="24" fillId="0" borderId="30">
      <alignment horizontal="left" vertical="center" wrapText="1"/>
    </xf>
    <xf numFmtId="0" fontId="24" fillId="0" borderId="30">
      <alignment horizontal="left" vertical="center" wrapText="1"/>
    </xf>
    <xf numFmtId="49" fontId="25" fillId="0" borderId="33">
      <alignment horizontal="center" vertical="center"/>
    </xf>
    <xf numFmtId="0" fontId="24" fillId="0" borderId="32">
      <alignment horizontal="left" vertical="center" wrapText="1"/>
    </xf>
    <xf numFmtId="0" fontId="24" fillId="0" borderId="32">
      <alignment horizontal="left" vertical="center" wrapText="1"/>
    </xf>
    <xf numFmtId="49" fontId="24" fillId="0" borderId="35">
      <alignment horizontal="center" vertical="center"/>
    </xf>
    <xf numFmtId="49" fontId="24" fillId="0" borderId="30">
      <alignment horizontal="left" vertical="center" wrapText="1"/>
    </xf>
    <xf numFmtId="49" fontId="24" fillId="0" borderId="30">
      <alignment horizontal="left" vertical="center" wrapText="1"/>
    </xf>
    <xf numFmtId="49" fontId="24" fillId="0" borderId="15">
      <alignment horizontal="center" vertical="center"/>
    </xf>
    <xf numFmtId="49" fontId="24" fillId="0" borderId="32">
      <alignment horizontal="left" vertical="center" wrapText="1"/>
    </xf>
    <xf numFmtId="49" fontId="24" fillId="0" borderId="32">
      <alignment horizontal="left" vertical="center" wrapText="1"/>
    </xf>
    <xf numFmtId="49" fontId="24" fillId="0" borderId="34">
      <alignment horizontal="center" vertical="center"/>
    </xf>
    <xf numFmtId="49" fontId="25" fillId="0" borderId="33">
      <alignment horizontal="center"/>
    </xf>
    <xf numFmtId="49" fontId="25" fillId="0" borderId="33">
      <alignment horizontal="center"/>
    </xf>
    <xf numFmtId="49" fontId="24" fillId="0" borderId="36">
      <alignment horizontal="center" vertical="center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9" fontId="24" fillId="0" borderId="28">
      <alignment horizontal="center" vertical="top" wrapText="1"/>
    </xf>
    <xf numFmtId="49" fontId="24" fillId="0" borderId="35">
      <alignment horizontal="center" vertical="center" wrapText="1"/>
    </xf>
    <xf numFmtId="49" fontId="24" fillId="0" borderId="35">
      <alignment horizontal="center" vertical="center" wrapText="1"/>
    </xf>
    <xf numFmtId="0" fontId="24" fillId="0" borderId="23"/>
    <xf numFmtId="49" fontId="24" fillId="0" borderId="15">
      <alignment horizontal="center" vertical="center" wrapText="1"/>
    </xf>
    <xf numFmtId="49" fontId="24" fillId="0" borderId="15">
      <alignment horizontal="center" vertical="center" wrapText="1"/>
    </xf>
    <xf numFmtId="4" fontId="24" fillId="0" borderId="38">
      <alignment horizontal="right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" fontId="24" fillId="0" borderId="37">
      <alignment horizontal="right"/>
    </xf>
    <xf numFmtId="49" fontId="24" fillId="0" borderId="36">
      <alignment horizontal="center" vertical="center" wrapText="1"/>
    </xf>
    <xf numFmtId="49" fontId="24" fillId="0" borderId="36">
      <alignment horizontal="center" vertical="center" wrapText="1"/>
    </xf>
    <xf numFmtId="4" fontId="24" fillId="0" borderId="0">
      <alignment horizontal="right" shrinkToFit="1"/>
    </xf>
    <xf numFmtId="49" fontId="24" fillId="0" borderId="37">
      <alignment horizontal="center" vertical="center" wrapText="1"/>
    </xf>
    <xf numFmtId="49" fontId="24" fillId="0" borderId="37">
      <alignment horizontal="center" vertical="center" wrapText="1"/>
    </xf>
    <xf numFmtId="4" fontId="24" fillId="0" borderId="8">
      <alignment horizontal="right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8">
      <alignment horizontal="center" wrapText="1"/>
    </xf>
    <xf numFmtId="49" fontId="24" fillId="0" borderId="8">
      <alignment horizontal="center" vertical="center" wrapText="1"/>
    </xf>
    <xf numFmtId="49" fontId="24" fillId="0" borderId="8">
      <alignment horizontal="center" vertical="center" wrapText="1"/>
    </xf>
    <xf numFmtId="0" fontId="24" fillId="0" borderId="14">
      <alignment horizontal="center"/>
    </xf>
    <xf numFmtId="49" fontId="25" fillId="0" borderId="33">
      <alignment horizontal="center" vertical="center" wrapText="1"/>
    </xf>
    <xf numFmtId="49" fontId="25" fillId="0" borderId="33">
      <alignment horizontal="center" vertical="center" wrapText="1"/>
    </xf>
    <xf numFmtId="0" fontId="28" fillId="0" borderId="8"/>
    <xf numFmtId="0" fontId="25" fillId="0" borderId="33">
      <alignment horizontal="center" vertical="center"/>
    </xf>
    <xf numFmtId="0" fontId="25" fillId="0" borderId="33">
      <alignment horizontal="center" vertical="center"/>
    </xf>
    <xf numFmtId="0" fontId="28" fillId="0" borderId="14"/>
    <xf numFmtId="0" fontId="24" fillId="0" borderId="35">
      <alignment horizontal="center" vertical="center"/>
    </xf>
    <xf numFmtId="0" fontId="24" fillId="0" borderId="35">
      <alignment horizontal="center" vertical="center"/>
    </xf>
    <xf numFmtId="0" fontId="24" fillId="0" borderId="8">
      <alignment horizontal="center"/>
    </xf>
    <xf numFmtId="0" fontId="24" fillId="0" borderId="15">
      <alignment horizontal="center" vertical="center"/>
    </xf>
    <xf numFmtId="0" fontId="24" fillId="0" borderId="15">
      <alignment horizontal="center" vertical="center"/>
    </xf>
    <xf numFmtId="49" fontId="24" fillId="0" borderId="14">
      <alignment horizontal="center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9" fontId="24" fillId="0" borderId="0">
      <alignment horizontal="left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" fontId="24" fillId="0" borderId="23">
      <alignment horizontal="right"/>
    </xf>
    <xf numFmtId="0" fontId="24" fillId="0" borderId="36">
      <alignment horizontal="center" vertical="center"/>
    </xf>
    <xf numFmtId="0" fontId="24" fillId="0" borderId="36">
      <alignment horizontal="center" vertical="center"/>
    </xf>
    <xf numFmtId="0" fontId="24" fillId="0" borderId="28">
      <alignment horizontal="center" vertical="top"/>
    </xf>
    <xf numFmtId="49" fontId="25" fillId="0" borderId="33">
      <alignment horizontal="center" vertical="center"/>
    </xf>
    <xf numFmtId="49" fontId="25" fillId="0" borderId="33">
      <alignment horizontal="center" vertical="center"/>
    </xf>
    <xf numFmtId="4" fontId="24" fillId="0" borderId="24">
      <alignment horizontal="right"/>
    </xf>
    <xf numFmtId="49" fontId="24" fillId="0" borderId="35">
      <alignment horizontal="center" vertical="center"/>
    </xf>
    <xf numFmtId="49" fontId="24" fillId="0" borderId="35">
      <alignment horizontal="center" vertical="center"/>
    </xf>
    <xf numFmtId="4" fontId="24" fillId="0" borderId="39">
      <alignment horizontal="right"/>
    </xf>
    <xf numFmtId="49" fontId="24" fillId="0" borderId="15">
      <alignment horizontal="center" vertical="center"/>
    </xf>
    <xf numFmtId="49" fontId="24" fillId="0" borderId="15">
      <alignment horizontal="center" vertical="center"/>
    </xf>
    <xf numFmtId="0" fontId="24" fillId="0" borderId="24"/>
    <xf numFmtId="49" fontId="24" fillId="0" borderId="34">
      <alignment horizontal="center" vertical="center"/>
    </xf>
    <xf numFmtId="49" fontId="24" fillId="0" borderId="34">
      <alignment horizontal="center" vertical="center"/>
    </xf>
    <xf numFmtId="0" fontId="26" fillId="0" borderId="28">
      <alignment wrapText="1"/>
    </xf>
    <xf numFmtId="49" fontId="24" fillId="0" borderId="36">
      <alignment horizontal="center" vertical="center"/>
    </xf>
    <xf numFmtId="49" fontId="24" fillId="0" borderId="36">
      <alignment horizontal="center" vertical="center"/>
    </xf>
    <xf numFmtId="0" fontId="23" fillId="0" borderId="40"/>
    <xf numFmtId="49" fontId="24" fillId="0" borderId="8">
      <alignment horizontal="center"/>
    </xf>
    <xf numFmtId="49" fontId="24" fillId="0" borderId="8">
      <alignment horizontal="center"/>
    </xf>
    <xf numFmtId="0" fontId="24" fillId="0" borderId="14">
      <alignment horizontal="center"/>
    </xf>
    <xf numFmtId="0" fontId="24" fillId="0" borderId="14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49" fontId="24" fillId="0" borderId="8"/>
    <xf numFmtId="49" fontId="24" fillId="0" borderId="8"/>
    <xf numFmtId="0" fontId="24" fillId="0" borderId="28">
      <alignment horizontal="center" vertical="top"/>
    </xf>
    <xf numFmtId="0" fontId="24" fillId="0" borderId="28">
      <alignment horizontal="center" vertical="top"/>
    </xf>
    <xf numFmtId="49" fontId="24" fillId="0" borderId="28">
      <alignment horizontal="center" vertical="top" wrapText="1"/>
    </xf>
    <xf numFmtId="49" fontId="24" fillId="0" borderId="28">
      <alignment horizontal="center" vertical="top" wrapText="1"/>
    </xf>
    <xf numFmtId="0" fontId="24" fillId="0" borderId="23"/>
    <xf numFmtId="0" fontId="24" fillId="0" borderId="23"/>
    <xf numFmtId="4" fontId="24" fillId="0" borderId="38">
      <alignment horizontal="right"/>
    </xf>
    <xf numFmtId="4" fontId="24" fillId="0" borderId="38">
      <alignment horizontal="right"/>
    </xf>
    <xf numFmtId="4" fontId="24" fillId="0" borderId="37">
      <alignment horizontal="right"/>
    </xf>
    <xf numFmtId="4" fontId="24" fillId="0" borderId="37">
      <alignment horizontal="right"/>
    </xf>
    <xf numFmtId="4" fontId="24" fillId="0" borderId="0">
      <alignment horizontal="right" shrinkToFit="1"/>
    </xf>
    <xf numFmtId="4" fontId="24" fillId="0" borderId="0">
      <alignment horizontal="right" shrinkToFit="1"/>
    </xf>
    <xf numFmtId="4" fontId="24" fillId="0" borderId="8">
      <alignment horizontal="right"/>
    </xf>
    <xf numFmtId="4" fontId="24" fillId="0" borderId="8">
      <alignment horizontal="right"/>
    </xf>
    <xf numFmtId="0" fontId="24" fillId="0" borderId="14"/>
    <xf numFmtId="0" fontId="24" fillId="0" borderId="14"/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0" fontId="24" fillId="0" borderId="8">
      <alignment horizontal="center"/>
    </xf>
    <xf numFmtId="0" fontId="24" fillId="0" borderId="8">
      <alignment horizontal="center"/>
    </xf>
    <xf numFmtId="49" fontId="24" fillId="0" borderId="14">
      <alignment horizontal="center"/>
    </xf>
    <xf numFmtId="49" fontId="24" fillId="0" borderId="14">
      <alignment horizontal="center"/>
    </xf>
    <xf numFmtId="49" fontId="24" fillId="0" borderId="0">
      <alignment horizontal="left"/>
    </xf>
    <xf numFmtId="49" fontId="24" fillId="0" borderId="0">
      <alignment horizontal="left"/>
    </xf>
    <xf numFmtId="4" fontId="24" fillId="0" borderId="23">
      <alignment horizontal="right"/>
    </xf>
    <xf numFmtId="4" fontId="24" fillId="0" borderId="23">
      <alignment horizontal="right"/>
    </xf>
    <xf numFmtId="0" fontId="24" fillId="0" borderId="28">
      <alignment horizontal="center" vertical="top"/>
    </xf>
    <xf numFmtId="0" fontId="24" fillId="0" borderId="28">
      <alignment horizontal="center" vertical="top"/>
    </xf>
    <xf numFmtId="4" fontId="24" fillId="0" borderId="24">
      <alignment horizontal="right"/>
    </xf>
    <xf numFmtId="4" fontId="24" fillId="0" borderId="24">
      <alignment horizontal="right"/>
    </xf>
    <xf numFmtId="4" fontId="24" fillId="0" borderId="39">
      <alignment horizontal="right"/>
    </xf>
    <xf numFmtId="4" fontId="24" fillId="0" borderId="39">
      <alignment horizontal="right"/>
    </xf>
    <xf numFmtId="0" fontId="24" fillId="0" borderId="24"/>
    <xf numFmtId="0" fontId="24" fillId="0" borderId="24"/>
    <xf numFmtId="0" fontId="23" fillId="0" borderId="40"/>
    <xf numFmtId="0" fontId="23" fillId="0" borderId="40"/>
    <xf numFmtId="0" fontId="22" fillId="3" borderId="0"/>
    <xf numFmtId="0" fontId="22" fillId="3" borderId="0"/>
    <xf numFmtId="0" fontId="22" fillId="4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4" fillId="0" borderId="0">
      <alignment horizontal="left"/>
    </xf>
    <xf numFmtId="0" fontId="24" fillId="0" borderId="0">
      <alignment horizontal="left"/>
    </xf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3" borderId="8"/>
    <xf numFmtId="0" fontId="22" fillId="3" borderId="8"/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1">
      <alignment horizontal="left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12">
      <alignment horizontal="left" wrapText="1" indent="1"/>
    </xf>
    <xf numFmtId="0" fontId="22" fillId="3" borderId="42"/>
    <xf numFmtId="0" fontId="22" fillId="3" borderId="42"/>
    <xf numFmtId="0" fontId="24" fillId="0" borderId="17">
      <alignment horizontal="left" wrapText="1" indent="2"/>
    </xf>
    <xf numFmtId="0" fontId="24" fillId="0" borderId="41">
      <alignment horizontal="left" wrapText="1"/>
    </xf>
    <xf numFmtId="0" fontId="24" fillId="0" borderId="41">
      <alignment horizontal="left" wrapText="1"/>
    </xf>
    <xf numFmtId="0" fontId="23" fillId="0" borderId="0"/>
    <xf numFmtId="0" fontId="24" fillId="0" borderId="12">
      <alignment horizontal="left" wrapText="1" indent="1"/>
    </xf>
    <xf numFmtId="0" fontId="24" fillId="0" borderId="12">
      <alignment horizontal="left" wrapText="1" indent="1"/>
    </xf>
    <xf numFmtId="0" fontId="30" fillId="0" borderId="0">
      <alignment horizontal="center" vertical="top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4" fillId="0" borderId="14">
      <alignment horizontal="left"/>
    </xf>
    <xf numFmtId="0" fontId="22" fillId="3" borderId="14"/>
    <xf numFmtId="0" fontId="22" fillId="3" borderId="14"/>
    <xf numFmtId="49" fontId="24" fillId="0" borderId="33">
      <alignment horizontal="center" wrapText="1"/>
    </xf>
    <xf numFmtId="0" fontId="31" fillId="0" borderId="0">
      <alignment horizontal="center" wrapText="1"/>
    </xf>
    <xf numFmtId="0" fontId="31" fillId="0" borderId="0">
      <alignment horizontal="center" wrapText="1"/>
    </xf>
    <xf numFmtId="49" fontId="24" fillId="0" borderId="35">
      <alignment horizontal="center" wrapText="1"/>
    </xf>
    <xf numFmtId="0" fontId="30" fillId="0" borderId="0">
      <alignment horizontal="center" vertical="top"/>
    </xf>
    <xf numFmtId="0" fontId="30" fillId="0" borderId="0">
      <alignment horizontal="center" vertical="top"/>
    </xf>
    <xf numFmtId="49" fontId="24" fillId="0" borderId="34">
      <alignment horizontal="center"/>
    </xf>
    <xf numFmtId="0" fontId="24" fillId="0" borderId="8">
      <alignment wrapText="1"/>
    </xf>
    <xf numFmtId="0" fontId="24" fillId="0" borderId="8">
      <alignment wrapText="1"/>
    </xf>
    <xf numFmtId="0" fontId="24" fillId="0" borderId="37"/>
    <xf numFmtId="0" fontId="24" fillId="0" borderId="42">
      <alignment wrapText="1"/>
    </xf>
    <xf numFmtId="0" fontId="24" fillId="0" borderId="42">
      <alignment wrapText="1"/>
    </xf>
    <xf numFmtId="49" fontId="24" fillId="0" borderId="14"/>
    <xf numFmtId="0" fontId="24" fillId="0" borderId="14">
      <alignment horizontal="left"/>
    </xf>
    <xf numFmtId="0" fontId="24" fillId="0" borderId="14">
      <alignment horizontal="left"/>
    </xf>
    <xf numFmtId="49" fontId="24" fillId="0" borderId="0"/>
    <xf numFmtId="0" fontId="22" fillId="3" borderId="43"/>
    <xf numFmtId="0" fontId="22" fillId="3" borderId="43"/>
    <xf numFmtId="49" fontId="24" fillId="0" borderId="9">
      <alignment horizontal="center"/>
    </xf>
    <xf numFmtId="49" fontId="24" fillId="0" borderId="33">
      <alignment horizontal="center" wrapText="1"/>
    </xf>
    <xf numFmtId="49" fontId="24" fillId="0" borderId="33">
      <alignment horizontal="center" wrapText="1"/>
    </xf>
    <xf numFmtId="49" fontId="24" fillId="0" borderId="23">
      <alignment horizontal="center"/>
    </xf>
    <xf numFmtId="49" fontId="24" fillId="0" borderId="35">
      <alignment horizontal="center" wrapText="1"/>
    </xf>
    <xf numFmtId="49" fontId="24" fillId="0" borderId="35">
      <alignment horizontal="center" wrapText="1"/>
    </xf>
    <xf numFmtId="49" fontId="24" fillId="0" borderId="28">
      <alignment horizontal="center"/>
    </xf>
    <xf numFmtId="49" fontId="24" fillId="0" borderId="34">
      <alignment horizontal="center"/>
    </xf>
    <xf numFmtId="49" fontId="24" fillId="0" borderId="34">
      <alignment horizontal="center"/>
    </xf>
    <xf numFmtId="49" fontId="24" fillId="0" borderId="38">
      <alignment horizontal="center" vertical="center" wrapText="1"/>
    </xf>
    <xf numFmtId="0" fontId="22" fillId="3" borderId="44"/>
    <xf numFmtId="0" fontId="22" fillId="3" borderId="44"/>
    <xf numFmtId="4" fontId="24" fillId="0" borderId="28">
      <alignment horizontal="right"/>
    </xf>
    <xf numFmtId="0" fontId="24" fillId="0" borderId="37"/>
    <xf numFmtId="0" fontId="24" fillId="0" borderId="37"/>
    <xf numFmtId="0" fontId="24" fillId="5" borderId="0"/>
    <xf numFmtId="0" fontId="24" fillId="0" borderId="0">
      <alignment horizontal="center"/>
    </xf>
    <xf numFmtId="0" fontId="24" fillId="0" borderId="0">
      <alignment horizontal="center"/>
    </xf>
    <xf numFmtId="0" fontId="31" fillId="0" borderId="0">
      <alignment horizontal="center" wrapText="1"/>
    </xf>
    <xf numFmtId="49" fontId="24" fillId="0" borderId="14"/>
    <xf numFmtId="49" fontId="24" fillId="0" borderId="14"/>
    <xf numFmtId="0" fontId="24" fillId="0" borderId="0">
      <alignment horizontal="center"/>
    </xf>
    <xf numFmtId="49" fontId="24" fillId="0" borderId="0"/>
    <xf numFmtId="49" fontId="24" fillId="0" borderId="0"/>
    <xf numFmtId="0" fontId="24" fillId="0" borderId="8">
      <alignment wrapText="1"/>
    </xf>
    <xf numFmtId="49" fontId="24" fillId="0" borderId="9">
      <alignment horizontal="center"/>
    </xf>
    <xf numFmtId="49" fontId="24" fillId="0" borderId="9">
      <alignment horizontal="center"/>
    </xf>
    <xf numFmtId="0" fontId="24" fillId="0" borderId="42">
      <alignment wrapText="1"/>
    </xf>
    <xf numFmtId="49" fontId="24" fillId="0" borderId="23">
      <alignment horizontal="center"/>
    </xf>
    <xf numFmtId="49" fontId="24" fillId="0" borderId="23">
      <alignment horizontal="center"/>
    </xf>
    <xf numFmtId="0" fontId="32" fillId="0" borderId="45"/>
    <xf numFmtId="49" fontId="24" fillId="0" borderId="28">
      <alignment horizontal="center"/>
    </xf>
    <xf numFmtId="49" fontId="24" fillId="0" borderId="28">
      <alignment horizontal="center"/>
    </xf>
    <xf numFmtId="49" fontId="33" fillId="0" borderId="46">
      <alignment horizontal="right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6">
      <alignment horizontal="right"/>
    </xf>
    <xf numFmtId="49" fontId="24" fillId="0" borderId="38">
      <alignment horizontal="center" vertical="center" wrapText="1"/>
    </xf>
    <xf numFmtId="49" fontId="24" fillId="0" borderId="38">
      <alignment horizontal="center" vertical="center" wrapText="1"/>
    </xf>
    <xf numFmtId="0" fontId="32" fillId="0" borderId="8"/>
    <xf numFmtId="0" fontId="22" fillId="3" borderId="47"/>
    <xf numFmtId="0" fontId="22" fillId="3" borderId="47"/>
    <xf numFmtId="0" fontId="23" fillId="0" borderId="37"/>
    <xf numFmtId="4" fontId="24" fillId="0" borderId="28">
      <alignment horizontal="right"/>
    </xf>
    <xf numFmtId="4" fontId="24" fillId="0" borderId="28">
      <alignment horizontal="right"/>
    </xf>
    <xf numFmtId="0" fontId="24" fillId="0" borderId="38">
      <alignment horizontal="center"/>
    </xf>
    <xf numFmtId="0" fontId="24" fillId="5" borderId="37"/>
    <xf numFmtId="0" fontId="24" fillId="5" borderId="37"/>
    <xf numFmtId="49" fontId="22" fillId="0" borderId="48">
      <alignment horizontal="center"/>
    </xf>
    <xf numFmtId="0" fontId="24" fillId="5" borderId="0"/>
    <xf numFmtId="0" fontId="24" fillId="5" borderId="0"/>
    <xf numFmtId="167" fontId="24" fillId="0" borderId="20">
      <alignment horizontal="center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24" fillId="0" borderId="49">
      <alignment horizontal="center"/>
    </xf>
    <xf numFmtId="0" fontId="32" fillId="0" borderId="45"/>
    <xf numFmtId="0" fontId="32" fillId="0" borderId="45"/>
    <xf numFmtId="49" fontId="24" fillId="0" borderId="22">
      <alignment horizontal="center"/>
    </xf>
    <xf numFmtId="49" fontId="33" fillId="0" borderId="46">
      <alignment horizontal="right"/>
    </xf>
    <xf numFmtId="49" fontId="33" fillId="0" borderId="46">
      <alignment horizontal="right"/>
    </xf>
    <xf numFmtId="49" fontId="24" fillId="0" borderId="20">
      <alignment horizontal="center"/>
    </xf>
    <xf numFmtId="0" fontId="24" fillId="0" borderId="46">
      <alignment horizontal="right"/>
    </xf>
    <xf numFmtId="0" fontId="24" fillId="0" borderId="46">
      <alignment horizontal="right"/>
    </xf>
    <xf numFmtId="0" fontId="24" fillId="0" borderId="20">
      <alignment horizontal="center"/>
    </xf>
    <xf numFmtId="0" fontId="32" fillId="0" borderId="8"/>
    <xf numFmtId="0" fontId="32" fillId="0" borderId="8"/>
    <xf numFmtId="49" fontId="24" fillId="0" borderId="50">
      <alignment horizontal="center"/>
    </xf>
    <xf numFmtId="0" fontId="24" fillId="0" borderId="38">
      <alignment horizontal="center"/>
    </xf>
    <xf numFmtId="0" fontId="24" fillId="0" borderId="38">
      <alignment horizontal="center"/>
    </xf>
    <xf numFmtId="0" fontId="32" fillId="0" borderId="0"/>
    <xf numFmtId="49" fontId="22" fillId="0" borderId="48">
      <alignment horizontal="center"/>
    </xf>
    <xf numFmtId="49" fontId="22" fillId="0" borderId="48">
      <alignment horizontal="center"/>
    </xf>
    <xf numFmtId="0" fontId="22" fillId="0" borderId="51"/>
    <xf numFmtId="167" fontId="24" fillId="0" borderId="20">
      <alignment horizontal="center"/>
    </xf>
    <xf numFmtId="167" fontId="24" fillId="0" borderId="20">
      <alignment horizontal="center"/>
    </xf>
    <xf numFmtId="0" fontId="22" fillId="0" borderId="40"/>
    <xf numFmtId="0" fontId="24" fillId="0" borderId="49">
      <alignment horizontal="center"/>
    </xf>
    <xf numFmtId="0" fontId="24" fillId="0" borderId="49">
      <alignment horizontal="center"/>
    </xf>
    <xf numFmtId="4" fontId="24" fillId="0" borderId="17">
      <alignment horizontal="right"/>
    </xf>
    <xf numFmtId="49" fontId="24" fillId="0" borderId="22">
      <alignment horizontal="center"/>
    </xf>
    <xf numFmtId="49" fontId="24" fillId="0" borderId="22">
      <alignment horizontal="center"/>
    </xf>
    <xf numFmtId="49" fontId="24" fillId="0" borderId="24">
      <alignment horizontal="center"/>
    </xf>
    <xf numFmtId="49" fontId="24" fillId="0" borderId="20">
      <alignment horizontal="center"/>
    </xf>
    <xf numFmtId="49" fontId="24" fillId="0" borderId="20">
      <alignment horizontal="center"/>
    </xf>
    <xf numFmtId="0" fontId="24" fillId="0" borderId="52">
      <alignment horizontal="left" wrapText="1"/>
    </xf>
    <xf numFmtId="0" fontId="24" fillId="0" borderId="20">
      <alignment horizontal="center"/>
    </xf>
    <xf numFmtId="0" fontId="24" fillId="0" borderId="20">
      <alignment horizontal="center"/>
    </xf>
    <xf numFmtId="0" fontId="24" fillId="0" borderId="21">
      <alignment horizontal="left" wrapText="1" indent="1"/>
    </xf>
    <xf numFmtId="49" fontId="24" fillId="0" borderId="50">
      <alignment horizontal="center"/>
    </xf>
    <xf numFmtId="49" fontId="24" fillId="0" borderId="50">
      <alignment horizontal="center"/>
    </xf>
    <xf numFmtId="0" fontId="24" fillId="0" borderId="53">
      <alignment horizontal="left" wrapText="1" indent="2"/>
    </xf>
    <xf numFmtId="0" fontId="23" fillId="0" borderId="37"/>
    <xf numFmtId="0" fontId="23" fillId="0" borderId="37"/>
    <xf numFmtId="0" fontId="24" fillId="5" borderId="37"/>
    <xf numFmtId="0" fontId="32" fillId="0" borderId="0"/>
    <xf numFmtId="0" fontId="32" fillId="0" borderId="0"/>
    <xf numFmtId="0" fontId="31" fillId="0" borderId="0">
      <alignment horizontal="left" wrapText="1"/>
    </xf>
    <xf numFmtId="0" fontId="22" fillId="0" borderId="51"/>
    <xf numFmtId="0" fontId="22" fillId="0" borderId="51"/>
    <xf numFmtId="49" fontId="22" fillId="0" borderId="0"/>
    <xf numFmtId="0" fontId="22" fillId="0" borderId="40"/>
    <xf numFmtId="0" fontId="22" fillId="0" borderId="40"/>
    <xf numFmtId="0" fontId="24" fillId="0" borderId="0">
      <alignment horizontal="right"/>
    </xf>
    <xf numFmtId="4" fontId="24" fillId="0" borderId="17">
      <alignment horizontal="right"/>
    </xf>
    <xf numFmtId="4" fontId="24" fillId="0" borderId="17">
      <alignment horizontal="right"/>
    </xf>
    <xf numFmtId="49" fontId="24" fillId="0" borderId="0">
      <alignment horizontal="right"/>
    </xf>
    <xf numFmtId="49" fontId="24" fillId="0" borderId="24">
      <alignment horizontal="center"/>
    </xf>
    <xf numFmtId="49" fontId="24" fillId="0" borderId="24">
      <alignment horizontal="center"/>
    </xf>
    <xf numFmtId="0" fontId="24" fillId="0" borderId="0">
      <alignment horizontal="left" wrapText="1"/>
    </xf>
    <xf numFmtId="0" fontId="24" fillId="0" borderId="52">
      <alignment horizontal="left" wrapText="1"/>
    </xf>
    <xf numFmtId="0" fontId="24" fillId="0" borderId="52">
      <alignment horizontal="left" wrapText="1"/>
    </xf>
    <xf numFmtId="0" fontId="24" fillId="0" borderId="8">
      <alignment horizontal="left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4" fillId="0" borderId="10">
      <alignment horizontal="left" wrapText="1"/>
    </xf>
    <xf numFmtId="0" fontId="24" fillId="0" borderId="20">
      <alignment horizontal="left" wrapText="1" indent="2"/>
    </xf>
    <xf numFmtId="0" fontId="24" fillId="0" borderId="20">
      <alignment horizontal="left" wrapText="1" indent="2"/>
    </xf>
    <xf numFmtId="0" fontId="24" fillId="0" borderId="42"/>
    <xf numFmtId="0" fontId="22" fillId="3" borderId="54"/>
    <xf numFmtId="0" fontId="22" fillId="3" borderId="54"/>
    <xf numFmtId="0" fontId="25" fillId="0" borderId="53">
      <alignment horizontal="left" wrapText="1"/>
    </xf>
    <xf numFmtId="0" fontId="24" fillId="5" borderId="26"/>
    <xf numFmtId="0" fontId="24" fillId="5" borderId="26"/>
    <xf numFmtId="49" fontId="24" fillId="0" borderId="0">
      <alignment horizontal="center" wrapText="1"/>
    </xf>
    <xf numFmtId="0" fontId="31" fillId="0" borderId="0">
      <alignment horizontal="left" wrapText="1"/>
    </xf>
    <xf numFmtId="0" fontId="31" fillId="0" borderId="0">
      <alignment horizontal="left" wrapText="1"/>
    </xf>
    <xf numFmtId="49" fontId="24" fillId="0" borderId="34">
      <alignment horizontal="center" wrapText="1"/>
    </xf>
    <xf numFmtId="49" fontId="22" fillId="0" borderId="0"/>
    <xf numFmtId="49" fontId="22" fillId="0" borderId="0"/>
    <xf numFmtId="0" fontId="24" fillId="0" borderId="55"/>
    <xf numFmtId="0" fontId="24" fillId="0" borderId="0">
      <alignment horizontal="right"/>
    </xf>
    <xf numFmtId="0" fontId="24" fillId="0" borderId="0">
      <alignment horizontal="right"/>
    </xf>
    <xf numFmtId="0" fontId="24" fillId="0" borderId="56">
      <alignment horizontal="center" wrapText="1"/>
    </xf>
    <xf numFmtId="49" fontId="24" fillId="0" borderId="0">
      <alignment horizontal="right"/>
    </xf>
    <xf numFmtId="49" fontId="24" fillId="0" borderId="0">
      <alignment horizontal="right"/>
    </xf>
    <xf numFmtId="0" fontId="22" fillId="0" borderId="37"/>
    <xf numFmtId="0" fontId="24" fillId="0" borderId="0">
      <alignment horizontal="left" wrapText="1"/>
    </xf>
    <xf numFmtId="0" fontId="24" fillId="0" borderId="0">
      <alignment horizontal="left" wrapText="1"/>
    </xf>
    <xf numFmtId="49" fontId="24" fillId="0" borderId="0">
      <alignment horizontal="center"/>
    </xf>
    <xf numFmtId="0" fontId="24" fillId="0" borderId="8">
      <alignment horizontal="left"/>
    </xf>
    <xf numFmtId="0" fontId="24" fillId="0" borderId="8">
      <alignment horizontal="left"/>
    </xf>
    <xf numFmtId="49" fontId="24" fillId="0" borderId="9">
      <alignment horizontal="center" wrapText="1"/>
    </xf>
    <xf numFmtId="0" fontId="24" fillId="0" borderId="10">
      <alignment horizontal="left" wrapText="1"/>
    </xf>
    <xf numFmtId="0" fontId="24" fillId="0" borderId="10">
      <alignment horizontal="left" wrapText="1"/>
    </xf>
    <xf numFmtId="49" fontId="24" fillId="0" borderId="11">
      <alignment horizontal="center" wrapText="1"/>
    </xf>
    <xf numFmtId="0" fontId="24" fillId="0" borderId="42"/>
    <xf numFmtId="0" fontId="24" fillId="0" borderId="42"/>
    <xf numFmtId="49" fontId="24" fillId="0" borderId="8"/>
    <xf numFmtId="0" fontId="25" fillId="0" borderId="53">
      <alignment horizontal="left" wrapText="1"/>
    </xf>
    <xf numFmtId="0" fontId="25" fillId="0" borderId="53">
      <alignment horizontal="left" wrapText="1"/>
    </xf>
    <xf numFmtId="4" fontId="24" fillId="0" borderId="13">
      <alignment horizontal="right"/>
    </xf>
    <xf numFmtId="0" fontId="24" fillId="0" borderId="16">
      <alignment horizontal="left" wrapText="1" indent="2"/>
    </xf>
    <xf numFmtId="0" fontId="24" fillId="0" borderId="16">
      <alignment horizontal="left" wrapText="1" indent="2"/>
    </xf>
    <xf numFmtId="4" fontId="24" fillId="0" borderId="9">
      <alignment horizontal="right"/>
    </xf>
    <xf numFmtId="49" fontId="24" fillId="0" borderId="0">
      <alignment horizontal="center" wrapText="1"/>
    </xf>
    <xf numFmtId="49" fontId="24" fillId="0" borderId="0">
      <alignment horizontal="center" wrapText="1"/>
    </xf>
    <xf numFmtId="4" fontId="24" fillId="0" borderId="16">
      <alignment horizontal="right"/>
    </xf>
    <xf numFmtId="49" fontId="24" fillId="0" borderId="34">
      <alignment horizontal="center" wrapText="1"/>
    </xf>
    <xf numFmtId="49" fontId="24" fillId="0" borderId="34">
      <alignment horizontal="center" wrapText="1"/>
    </xf>
    <xf numFmtId="49" fontId="24" fillId="0" borderId="17">
      <alignment horizontal="center"/>
    </xf>
    <xf numFmtId="0" fontId="24" fillId="0" borderId="55"/>
    <xf numFmtId="0" fontId="24" fillId="0" borderId="55"/>
    <xf numFmtId="4" fontId="24" fillId="0" borderId="18">
      <alignment horizontal="right"/>
    </xf>
    <xf numFmtId="0" fontId="24" fillId="0" borderId="56">
      <alignment horizontal="center" wrapText="1"/>
    </xf>
    <xf numFmtId="0" fontId="24" fillId="0" borderId="56">
      <alignment horizontal="center" wrapText="1"/>
    </xf>
    <xf numFmtId="0" fontId="24" fillId="0" borderId="19">
      <alignment horizontal="left" wrapText="1"/>
    </xf>
    <xf numFmtId="0" fontId="22" fillId="3" borderId="37"/>
    <xf numFmtId="0" fontId="22" fillId="3" borderId="37"/>
    <xf numFmtId="0" fontId="25" fillId="0" borderId="20">
      <alignment horizontal="left" wrapText="1"/>
    </xf>
    <xf numFmtId="49" fontId="24" fillId="0" borderId="15">
      <alignment horizontal="center"/>
    </xf>
    <xf numFmtId="49" fontId="24" fillId="0" borderId="15">
      <alignment horizontal="center"/>
    </xf>
    <xf numFmtId="0" fontId="24" fillId="0" borderId="8"/>
    <xf numFmtId="0" fontId="22" fillId="0" borderId="37"/>
    <xf numFmtId="0" fontId="22" fillId="0" borderId="37"/>
    <xf numFmtId="0" fontId="22" fillId="0" borderId="8"/>
    <xf numFmtId="0" fontId="21" fillId="0" borderId="0"/>
    <xf numFmtId="0" fontId="34" fillId="0" borderId="0"/>
  </cellStyleXfs>
  <cellXfs count="89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shrinkToFit="1"/>
    </xf>
    <xf numFmtId="164" fontId="9" fillId="0" borderId="7" xfId="1" applyNumberFormat="1" applyFont="1" applyFill="1" applyBorder="1" applyAlignment="1">
      <alignment horizontal="center" vertical="top"/>
    </xf>
    <xf numFmtId="164" fontId="10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1" fillId="2" borderId="7" xfId="1" applyNumberFormat="1" applyFont="1" applyFill="1" applyBorder="1" applyAlignment="1">
      <alignment horizontal="center" vertical="top"/>
    </xf>
    <xf numFmtId="164" fontId="12" fillId="2" borderId="7" xfId="0" applyNumberFormat="1" applyFont="1" applyFill="1" applyBorder="1" applyAlignment="1">
      <alignment horizontal="center" vertical="top" shrinkToFit="1"/>
    </xf>
    <xf numFmtId="164" fontId="11" fillId="0" borderId="7" xfId="1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3" fillId="2" borderId="7" xfId="1" applyNumberFormat="1" applyFont="1" applyFill="1" applyBorder="1" applyAlignment="1">
      <alignment horizontal="center" vertical="top"/>
    </xf>
    <xf numFmtId="164" fontId="13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4" fillId="2" borderId="7" xfId="0" applyFont="1" applyFill="1" applyBorder="1" applyAlignment="1">
      <alignment horizontal="justify" vertical="top" wrapText="1" shrinkToFit="1"/>
    </xf>
    <xf numFmtId="164" fontId="15" fillId="2" borderId="7" xfId="1" applyNumberFormat="1" applyFont="1" applyFill="1" applyBorder="1" applyAlignment="1">
      <alignment horizontal="center" vertical="top"/>
    </xf>
    <xf numFmtId="164" fontId="3" fillId="2" borderId="7" xfId="1" applyNumberFormat="1" applyFont="1" applyFill="1" applyBorder="1" applyAlignment="1">
      <alignment horizontal="center" vertical="top"/>
    </xf>
    <xf numFmtId="3" fontId="12" fillId="2" borderId="7" xfId="0" applyNumberFormat="1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horizontal="justify" vertical="top" wrapText="1" shrinkToFit="1"/>
    </xf>
    <xf numFmtId="164" fontId="10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0" fillId="2" borderId="7" xfId="0" applyNumberFormat="1" applyFont="1" applyFill="1" applyBorder="1" applyAlignment="1">
      <alignment horizontal="center" vertical="top" wrapText="1" shrinkToFit="1"/>
    </xf>
    <xf numFmtId="0" fontId="10" fillId="2" borderId="7" xfId="0" applyFont="1" applyFill="1" applyBorder="1" applyAlignment="1">
      <alignment horizontal="left" vertical="top" wrapText="1" shrinkToFit="1"/>
    </xf>
    <xf numFmtId="0" fontId="10" fillId="2" borderId="0" xfId="0" applyFont="1" applyFill="1" applyAlignment="1">
      <alignment vertical="top"/>
    </xf>
    <xf numFmtId="49" fontId="2" fillId="2" borderId="7" xfId="0" applyNumberFormat="1" applyFont="1" applyFill="1" applyBorder="1" applyAlignment="1">
      <alignment horizontal="center" vertical="top" wrapText="1" shrinkToFit="1"/>
    </xf>
    <xf numFmtId="164" fontId="10" fillId="2" borderId="7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shrinkToFit="1"/>
    </xf>
    <xf numFmtId="164" fontId="2" fillId="2" borderId="7" xfId="0" applyNumberFormat="1" applyFont="1" applyFill="1" applyBorder="1" applyAlignment="1">
      <alignment horizontal="center" vertical="top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8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15" fillId="2" borderId="7" xfId="0" applyNumberFormat="1" applyFont="1" applyFill="1" applyBorder="1" applyAlignment="1">
      <alignment horizontal="center" vertical="top" wrapText="1" shrinkToFit="1"/>
    </xf>
    <xf numFmtId="164" fontId="3" fillId="0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6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6" fillId="2" borderId="0" xfId="0" applyFont="1" applyFill="1" applyBorder="1" applyAlignment="1">
      <alignment vertical="top" shrinkToFit="1"/>
    </xf>
    <xf numFmtId="164" fontId="15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10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10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164" fontId="19" fillId="2" borderId="7" xfId="0" applyNumberFormat="1" applyFont="1" applyFill="1" applyBorder="1" applyAlignment="1">
      <alignment horizontal="center" vertical="top" shrinkToFit="1"/>
    </xf>
    <xf numFmtId="166" fontId="12" fillId="2" borderId="7" xfId="0" applyNumberFormat="1" applyFont="1" applyFill="1" applyBorder="1" applyAlignment="1">
      <alignment horizontal="center" vertical="top" shrinkToFit="1"/>
    </xf>
    <xf numFmtId="4" fontId="12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2" borderId="5" xfId="0" applyNumberFormat="1" applyFont="1" applyFill="1" applyBorder="1" applyAlignment="1">
      <alignment horizontal="center" vertical="top" wrapText="1" shrinkToFit="1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="90" zoomScaleNormal="90" workbookViewId="0">
      <selection activeCell="A56" sqref="A56:XFD67"/>
    </sheetView>
  </sheetViews>
  <sheetFormatPr defaultRowHeight="15" x14ac:dyDescent="0.2"/>
  <cols>
    <col min="1" max="1" width="7.7109375" style="1" customWidth="1"/>
    <col min="2" max="2" width="102.85546875" style="1" customWidth="1"/>
    <col min="3" max="3" width="22.28515625" style="1" customWidth="1"/>
    <col min="4" max="4" width="20.42578125" style="1" customWidth="1"/>
    <col min="5" max="5" width="16.28515625" style="1" customWidth="1"/>
    <col min="6" max="6" width="21.28515625" style="1" customWidth="1"/>
    <col min="7" max="7" width="20.140625" style="1" customWidth="1"/>
    <col min="8" max="8" width="13.42578125" style="1" customWidth="1"/>
    <col min="9" max="9" width="17.7109375" style="1" customWidth="1"/>
    <col min="10" max="10" width="12.28515625" style="1" customWidth="1"/>
    <col min="11" max="16384" width="9.140625" style="1"/>
  </cols>
  <sheetData>
    <row r="1" spans="1:10" ht="20.25" customHeight="1" x14ac:dyDescent="0.2">
      <c r="C1" s="2"/>
      <c r="D1" s="3"/>
      <c r="E1" s="2"/>
      <c r="F1" s="2"/>
      <c r="G1" s="2"/>
      <c r="H1" s="72" t="s">
        <v>0</v>
      </c>
      <c r="I1" s="72"/>
      <c r="J1" s="72"/>
    </row>
    <row r="2" spans="1:10" ht="26.2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4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">
      <c r="A4" s="4"/>
      <c r="B4" s="5"/>
      <c r="C4" s="6"/>
      <c r="D4" s="5"/>
      <c r="E4" s="5"/>
      <c r="F4" s="7"/>
      <c r="G4" s="7"/>
      <c r="H4" s="6"/>
      <c r="I4" s="8"/>
      <c r="J4" s="9" t="s">
        <v>3</v>
      </c>
    </row>
    <row r="5" spans="1:10" x14ac:dyDescent="0.2">
      <c r="A5" s="75" t="s">
        <v>4</v>
      </c>
      <c r="B5" s="78" t="s">
        <v>5</v>
      </c>
      <c r="C5" s="81" t="s">
        <v>6</v>
      </c>
      <c r="D5" s="82"/>
      <c r="E5" s="83"/>
      <c r="F5" s="81" t="s">
        <v>7</v>
      </c>
      <c r="G5" s="82"/>
      <c r="H5" s="83"/>
      <c r="I5" s="78" t="s">
        <v>8</v>
      </c>
      <c r="J5" s="84" t="s">
        <v>9</v>
      </c>
    </row>
    <row r="6" spans="1:10" ht="15" customHeight="1" x14ac:dyDescent="0.2">
      <c r="A6" s="76"/>
      <c r="B6" s="79"/>
      <c r="C6" s="78" t="s">
        <v>10</v>
      </c>
      <c r="D6" s="78" t="s">
        <v>11</v>
      </c>
      <c r="E6" s="87" t="s">
        <v>12</v>
      </c>
      <c r="F6" s="78" t="s">
        <v>10</v>
      </c>
      <c r="G6" s="78" t="s">
        <v>11</v>
      </c>
      <c r="H6" s="87" t="s">
        <v>12</v>
      </c>
      <c r="I6" s="79"/>
      <c r="J6" s="85"/>
    </row>
    <row r="7" spans="1:10" ht="40.5" customHeight="1" x14ac:dyDescent="0.2">
      <c r="A7" s="77"/>
      <c r="B7" s="80"/>
      <c r="C7" s="80"/>
      <c r="D7" s="80"/>
      <c r="E7" s="88"/>
      <c r="F7" s="80"/>
      <c r="G7" s="80"/>
      <c r="H7" s="88"/>
      <c r="I7" s="80"/>
      <c r="J7" s="86"/>
    </row>
    <row r="8" spans="1:10" ht="17.25" customHeight="1" x14ac:dyDescent="0.2">
      <c r="A8" s="10">
        <v>1</v>
      </c>
      <c r="B8" s="10">
        <v>2</v>
      </c>
      <c r="C8" s="10">
        <v>3</v>
      </c>
      <c r="D8" s="10">
        <v>4</v>
      </c>
      <c r="E8" s="10" t="s">
        <v>13</v>
      </c>
      <c r="F8" s="10">
        <v>6</v>
      </c>
      <c r="G8" s="10">
        <v>7</v>
      </c>
      <c r="H8" s="10" t="s">
        <v>14</v>
      </c>
      <c r="I8" s="10" t="s">
        <v>15</v>
      </c>
      <c r="J8" s="11" t="s">
        <v>16</v>
      </c>
    </row>
    <row r="9" spans="1:10" ht="15.75" x14ac:dyDescent="0.2">
      <c r="A9" s="12"/>
      <c r="B9" s="13" t="s">
        <v>17</v>
      </c>
      <c r="C9" s="14">
        <f>C10+C19</f>
        <v>311341339.30000001</v>
      </c>
      <c r="D9" s="14">
        <f>D10+D19</f>
        <v>81703805.400000006</v>
      </c>
      <c r="E9" s="15">
        <f t="shared" ref="E9:E20" si="0">D9/C9*100</f>
        <v>26.242517483768019</v>
      </c>
      <c r="F9" s="14">
        <f>F10+F19</f>
        <v>359370758.20000005</v>
      </c>
      <c r="G9" s="16">
        <f>G10+G19</f>
        <v>81839959.099999994</v>
      </c>
      <c r="H9" s="15">
        <f t="shared" ref="H9:H20" si="1">G9/F9*100</f>
        <v>22.773126981704429</v>
      </c>
      <c r="I9" s="17">
        <f>G9-D9</f>
        <v>136153.69999998808</v>
      </c>
      <c r="J9" s="17">
        <f>G9/D9*100</f>
        <v>100.1666430337405</v>
      </c>
    </row>
    <row r="10" spans="1:10" x14ac:dyDescent="0.2">
      <c r="A10" s="12"/>
      <c r="B10" s="18" t="s">
        <v>18</v>
      </c>
      <c r="C10" s="19">
        <v>290115149.80000001</v>
      </c>
      <c r="D10" s="19">
        <v>75099239.700000003</v>
      </c>
      <c r="E10" s="20">
        <f t="shared" si="0"/>
        <v>25.88601103795235</v>
      </c>
      <c r="F10" s="19">
        <v>339451952.60000002</v>
      </c>
      <c r="G10" s="21">
        <v>75573251.299999997</v>
      </c>
      <c r="H10" s="20">
        <f t="shared" si="1"/>
        <v>22.263313179127074</v>
      </c>
      <c r="I10" s="22">
        <f t="shared" ref="I10:I20" si="2">G10-D10</f>
        <v>474011.59999999404</v>
      </c>
      <c r="J10" s="22">
        <f t="shared" ref="J10:J20" si="3">G10/D10*100</f>
        <v>100.63118029142977</v>
      </c>
    </row>
    <row r="11" spans="1:10" x14ac:dyDescent="0.2">
      <c r="A11" s="12"/>
      <c r="B11" s="18" t="s">
        <v>19</v>
      </c>
      <c r="C11" s="19">
        <v>279615065.69999999</v>
      </c>
      <c r="D11" s="19">
        <v>67601938.200000003</v>
      </c>
      <c r="E11" s="20">
        <f t="shared" si="0"/>
        <v>24.176786766035836</v>
      </c>
      <c r="F11" s="19">
        <v>326453334.19999999</v>
      </c>
      <c r="G11" s="21">
        <v>69177187.400000006</v>
      </c>
      <c r="H11" s="20">
        <f t="shared" si="1"/>
        <v>21.190528676793647</v>
      </c>
      <c r="I11" s="22">
        <f t="shared" si="2"/>
        <v>1575249.200000003</v>
      </c>
      <c r="J11" s="22">
        <f t="shared" si="3"/>
        <v>102.33018348577467</v>
      </c>
    </row>
    <row r="12" spans="1:10" x14ac:dyDescent="0.2">
      <c r="A12" s="12"/>
      <c r="B12" s="18" t="s">
        <v>20</v>
      </c>
      <c r="C12" s="19">
        <v>104553022</v>
      </c>
      <c r="D12" s="19">
        <v>31089401.899999999</v>
      </c>
      <c r="E12" s="20">
        <f t="shared" si="0"/>
        <v>29.735536386504446</v>
      </c>
      <c r="F12" s="19">
        <v>111405437</v>
      </c>
      <c r="G12" s="21">
        <v>25611616</v>
      </c>
      <c r="H12" s="20">
        <f t="shared" si="1"/>
        <v>22.989556604854034</v>
      </c>
      <c r="I12" s="22">
        <f t="shared" si="2"/>
        <v>-5477785.8999999985</v>
      </c>
      <c r="J12" s="22">
        <f t="shared" si="3"/>
        <v>82.380536243124055</v>
      </c>
    </row>
    <row r="13" spans="1:10" x14ac:dyDescent="0.2">
      <c r="A13" s="12"/>
      <c r="B13" s="23" t="s">
        <v>21</v>
      </c>
      <c r="C13" s="19">
        <v>95510282.799999997</v>
      </c>
      <c r="D13" s="19">
        <v>19565142</v>
      </c>
      <c r="E13" s="20">
        <f t="shared" si="0"/>
        <v>20.484854014064339</v>
      </c>
      <c r="F13" s="19">
        <v>126997051.90000001</v>
      </c>
      <c r="G13" s="19">
        <v>24587280.399999999</v>
      </c>
      <c r="H13" s="20">
        <f t="shared" si="1"/>
        <v>19.360512730138421</v>
      </c>
      <c r="I13" s="22">
        <f t="shared" si="2"/>
        <v>5022138.3999999985</v>
      </c>
      <c r="J13" s="22">
        <f t="shared" si="3"/>
        <v>125.66880628824467</v>
      </c>
    </row>
    <row r="14" spans="1:10" x14ac:dyDescent="0.2">
      <c r="A14" s="12"/>
      <c r="B14" s="23" t="s">
        <v>22</v>
      </c>
      <c r="C14" s="19">
        <v>16173549.699999999</v>
      </c>
      <c r="D14" s="19">
        <v>2298902.9</v>
      </c>
      <c r="E14" s="20">
        <f t="shared" si="0"/>
        <v>14.213966276061216</v>
      </c>
      <c r="F14" s="19">
        <v>19931985.100000001</v>
      </c>
      <c r="G14" s="19">
        <v>2237179.9</v>
      </c>
      <c r="H14" s="20">
        <f t="shared" si="1"/>
        <v>11.224069698908213</v>
      </c>
      <c r="I14" s="22">
        <f t="shared" si="2"/>
        <v>-61723</v>
      </c>
      <c r="J14" s="22">
        <f t="shared" si="3"/>
        <v>97.315110612109805</v>
      </c>
    </row>
    <row r="15" spans="1:10" ht="15" customHeight="1" x14ac:dyDescent="0.2">
      <c r="A15" s="12"/>
      <c r="B15" s="24" t="s">
        <v>23</v>
      </c>
      <c r="C15" s="19">
        <v>41784678.600000001</v>
      </c>
      <c r="D15" s="19">
        <v>9655713.3000000007</v>
      </c>
      <c r="E15" s="20">
        <f t="shared" si="0"/>
        <v>23.108262701822003</v>
      </c>
      <c r="F15" s="19">
        <v>44795617.799999997</v>
      </c>
      <c r="G15" s="19">
        <v>11306183.800000001</v>
      </c>
      <c r="H15" s="20">
        <f>G15/F15*100</f>
        <v>25.239486260640437</v>
      </c>
      <c r="I15" s="22">
        <f t="shared" si="2"/>
        <v>1650470.5</v>
      </c>
      <c r="J15" s="22">
        <f t="shared" si="3"/>
        <v>117.09320118276503</v>
      </c>
    </row>
    <row r="16" spans="1:10" ht="15" customHeight="1" x14ac:dyDescent="0.2">
      <c r="A16" s="12"/>
      <c r="B16" s="24" t="s">
        <v>24</v>
      </c>
      <c r="C16" s="19">
        <v>5031856.8</v>
      </c>
      <c r="D16" s="19">
        <v>1078022.2</v>
      </c>
      <c r="E16" s="20">
        <f t="shared" si="0"/>
        <v>21.423944338002624</v>
      </c>
      <c r="F16" s="19">
        <v>6264935.2999999998</v>
      </c>
      <c r="G16" s="19">
        <v>1142564.1000000001</v>
      </c>
      <c r="H16" s="20">
        <f>G16/F16*100</f>
        <v>18.237444527160562</v>
      </c>
      <c r="I16" s="22">
        <f t="shared" si="2"/>
        <v>64541.90000000014</v>
      </c>
      <c r="J16" s="22">
        <f t="shared" si="3"/>
        <v>105.98706594353995</v>
      </c>
    </row>
    <row r="17" spans="1:10" x14ac:dyDescent="0.2">
      <c r="A17" s="12"/>
      <c r="B17" s="24" t="s">
        <v>25</v>
      </c>
      <c r="C17" s="25">
        <v>19743616.399999999</v>
      </c>
      <c r="D17" s="25">
        <v>4425835.9000000004</v>
      </c>
      <c r="E17" s="20">
        <f t="shared" si="0"/>
        <v>22.416541176316617</v>
      </c>
      <c r="F17" s="25">
        <v>20885572</v>
      </c>
      <c r="G17" s="26">
        <v>4888904</v>
      </c>
      <c r="H17" s="20">
        <f>G17/F17*100</f>
        <v>23.408044558224216</v>
      </c>
      <c r="I17" s="22">
        <f t="shared" si="2"/>
        <v>463068.09999999963</v>
      </c>
      <c r="J17" s="22">
        <f t="shared" si="3"/>
        <v>110.46283934747782</v>
      </c>
    </row>
    <row r="18" spans="1:10" ht="15" customHeight="1" x14ac:dyDescent="0.2">
      <c r="A18" s="12"/>
      <c r="B18" s="24" t="s">
        <v>26</v>
      </c>
      <c r="C18" s="25">
        <v>10500084.1</v>
      </c>
      <c r="D18" s="25">
        <v>7497301.5</v>
      </c>
      <c r="E18" s="20">
        <f t="shared" si="0"/>
        <v>71.402299530153286</v>
      </c>
      <c r="F18" s="25">
        <v>12998618.4</v>
      </c>
      <c r="G18" s="25">
        <v>6396063.9000000004</v>
      </c>
      <c r="H18" s="20">
        <f>G18/F18*100</f>
        <v>49.205720971084126</v>
      </c>
      <c r="I18" s="22">
        <f t="shared" si="2"/>
        <v>-1101237.5999999996</v>
      </c>
      <c r="J18" s="22">
        <f t="shared" si="3"/>
        <v>85.311547094644652</v>
      </c>
    </row>
    <row r="19" spans="1:10" x14ac:dyDescent="0.2">
      <c r="A19" s="12"/>
      <c r="B19" s="27" t="s">
        <v>27</v>
      </c>
      <c r="C19" s="25">
        <v>21226189.5</v>
      </c>
      <c r="D19" s="25">
        <v>6604565.7000000002</v>
      </c>
      <c r="E19" s="20">
        <f t="shared" si="0"/>
        <v>31.115173545397774</v>
      </c>
      <c r="F19" s="25">
        <v>19918805.600000001</v>
      </c>
      <c r="G19" s="25">
        <v>6266707.7999999998</v>
      </c>
      <c r="H19" s="20">
        <f t="shared" si="1"/>
        <v>31.461262918294658</v>
      </c>
      <c r="I19" s="22">
        <f t="shared" si="2"/>
        <v>-337857.90000000037</v>
      </c>
      <c r="J19" s="22">
        <f t="shared" si="3"/>
        <v>94.884479686529573</v>
      </c>
    </row>
    <row r="20" spans="1:10" ht="19.5" customHeight="1" x14ac:dyDescent="0.2">
      <c r="A20" s="12"/>
      <c r="B20" s="27" t="s">
        <v>28</v>
      </c>
      <c r="C20" s="25">
        <v>21098016.800000001</v>
      </c>
      <c r="D20" s="25">
        <v>6252117.5999999996</v>
      </c>
      <c r="E20" s="20">
        <f t="shared" si="0"/>
        <v>29.63367438403025</v>
      </c>
      <c r="F20" s="25">
        <v>19412815.5</v>
      </c>
      <c r="G20" s="25">
        <v>5707522.5999999996</v>
      </c>
      <c r="H20" s="20">
        <f t="shared" si="1"/>
        <v>29.400797632883286</v>
      </c>
      <c r="I20" s="22">
        <f t="shared" si="2"/>
        <v>-544595</v>
      </c>
      <c r="J20" s="22">
        <f t="shared" si="3"/>
        <v>91.289431280051417</v>
      </c>
    </row>
    <row r="21" spans="1:10" x14ac:dyDescent="0.2">
      <c r="A21" s="12"/>
      <c r="B21" s="28"/>
      <c r="C21" s="29"/>
      <c r="D21" s="29"/>
      <c r="E21" s="20"/>
      <c r="F21" s="30"/>
      <c r="G21" s="30"/>
      <c r="H21" s="31"/>
      <c r="I21" s="22"/>
      <c r="J21" s="22"/>
    </row>
    <row r="22" spans="1:10" ht="15.75" x14ac:dyDescent="0.2">
      <c r="A22" s="12"/>
      <c r="B22" s="32" t="s">
        <v>29</v>
      </c>
      <c r="C22" s="33">
        <f>C23+C24+C25+C26+C27+C28+C29+C30+C31+C32+C33+C34+C36+C37</f>
        <v>356499849.32825994</v>
      </c>
      <c r="D22" s="33">
        <f>D23+D24+D25+D26+D27+D28+D29+D30+D31+D32+D33+D34+D36+D37</f>
        <v>72412611.473719999</v>
      </c>
      <c r="E22" s="15">
        <f>D22/C22*100</f>
        <v>20.312101564745262</v>
      </c>
      <c r="F22" s="33">
        <f>F23+F24+F25+F26+F27+F28+F29+F30+F31+F32+F33+F34+F36+F37</f>
        <v>408200679.09999996</v>
      </c>
      <c r="G22" s="33">
        <f>G23+G24+G25+G26+G27+G28+G29+G30+G31+G32+G33+G34+G36+G37</f>
        <v>79773995.700000003</v>
      </c>
      <c r="H22" s="15">
        <f>G22/F22*100</f>
        <v>19.542837575842732</v>
      </c>
      <c r="I22" s="17">
        <f t="shared" ref="I22:I36" si="4">G22-D22</f>
        <v>7361384.2262800038</v>
      </c>
      <c r="J22" s="17">
        <f t="shared" ref="J22:J36" si="5">G22/D22*100</f>
        <v>110.16588695872625</v>
      </c>
    </row>
    <row r="23" spans="1:10" ht="16.5" customHeight="1" x14ac:dyDescent="0.2">
      <c r="A23" s="34" t="s">
        <v>30</v>
      </c>
      <c r="B23" s="35" t="s">
        <v>31</v>
      </c>
      <c r="C23" s="36">
        <v>41997663.949170001</v>
      </c>
      <c r="D23" s="36">
        <v>5069361.2536899997</v>
      </c>
      <c r="E23" s="20">
        <f t="shared" ref="E23:E37" si="6">D23/C23*100</f>
        <v>12.070579115603847</v>
      </c>
      <c r="F23" s="37">
        <v>45689732.700000003</v>
      </c>
      <c r="G23" s="36">
        <v>5766348.5999999996</v>
      </c>
      <c r="H23" s="20">
        <f t="shared" ref="H23:H37" si="7">G23/F23*100</f>
        <v>12.620666086759574</v>
      </c>
      <c r="I23" s="38">
        <f t="shared" si="4"/>
        <v>696987.34630999994</v>
      </c>
      <c r="J23" s="38">
        <f t="shared" si="5"/>
        <v>113.74901711340183</v>
      </c>
    </row>
    <row r="24" spans="1:10" ht="18" customHeight="1" x14ac:dyDescent="0.2">
      <c r="A24" s="34" t="s">
        <v>32</v>
      </c>
      <c r="B24" s="35" t="s">
        <v>33</v>
      </c>
      <c r="C24" s="36">
        <v>492083.95939999999</v>
      </c>
      <c r="D24" s="36">
        <v>158893.61636000001</v>
      </c>
      <c r="E24" s="20">
        <f t="shared" si="6"/>
        <v>32.289940227626943</v>
      </c>
      <c r="F24" s="37">
        <v>849365</v>
      </c>
      <c r="G24" s="36">
        <v>236683.3</v>
      </c>
      <c r="H24" s="20">
        <f t="shared" si="7"/>
        <v>27.865911592778129</v>
      </c>
      <c r="I24" s="38">
        <f t="shared" si="4"/>
        <v>77789.683639999974</v>
      </c>
      <c r="J24" s="38">
        <f t="shared" si="5"/>
        <v>148.9570855154775</v>
      </c>
    </row>
    <row r="25" spans="1:10" ht="18.75" customHeight="1" x14ac:dyDescent="0.2">
      <c r="A25" s="34" t="s">
        <v>34</v>
      </c>
      <c r="B25" s="35" t="s">
        <v>35</v>
      </c>
      <c r="C25" s="36">
        <v>6742148.7879300006</v>
      </c>
      <c r="D25" s="36">
        <v>1213622.8044</v>
      </c>
      <c r="E25" s="20">
        <f t="shared" si="6"/>
        <v>18.000534289196711</v>
      </c>
      <c r="F25" s="37">
        <v>7881597.0999999996</v>
      </c>
      <c r="G25" s="36">
        <v>1466696.8</v>
      </c>
      <c r="H25" s="20">
        <f t="shared" si="7"/>
        <v>18.609131897899221</v>
      </c>
      <c r="I25" s="38">
        <f t="shared" si="4"/>
        <v>253073.99560000002</v>
      </c>
      <c r="J25" s="38">
        <f t="shared" si="5"/>
        <v>120.85277193889881</v>
      </c>
    </row>
    <row r="26" spans="1:10" x14ac:dyDescent="0.2">
      <c r="A26" s="34" t="s">
        <v>36</v>
      </c>
      <c r="B26" s="35" t="s">
        <v>37</v>
      </c>
      <c r="C26" s="36">
        <v>68215761.616919994</v>
      </c>
      <c r="D26" s="36">
        <v>13223691.238059999</v>
      </c>
      <c r="E26" s="20">
        <f t="shared" si="6"/>
        <v>19.385096529919917</v>
      </c>
      <c r="F26" s="37">
        <v>78378504.900000006</v>
      </c>
      <c r="G26" s="37">
        <v>13127640.4</v>
      </c>
      <c r="H26" s="20">
        <f t="shared" si="7"/>
        <v>16.749031404399751</v>
      </c>
      <c r="I26" s="38">
        <f t="shared" si="4"/>
        <v>-96050.838059999049</v>
      </c>
      <c r="J26" s="38">
        <f t="shared" si="5"/>
        <v>99.27364578973571</v>
      </c>
    </row>
    <row r="27" spans="1:10" x14ac:dyDescent="0.2">
      <c r="A27" s="34" t="s">
        <v>38</v>
      </c>
      <c r="B27" s="35" t="s">
        <v>39</v>
      </c>
      <c r="C27" s="36">
        <v>34046883.2355</v>
      </c>
      <c r="D27" s="36">
        <v>5630987.8379300004</v>
      </c>
      <c r="E27" s="20">
        <f t="shared" si="6"/>
        <v>16.538923104886976</v>
      </c>
      <c r="F27" s="37">
        <v>38788084.899999999</v>
      </c>
      <c r="G27" s="37">
        <v>5132343.2</v>
      </c>
      <c r="H27" s="20">
        <f t="shared" si="7"/>
        <v>13.231752001244073</v>
      </c>
      <c r="I27" s="38">
        <f t="shared" si="4"/>
        <v>-498644.6379300002</v>
      </c>
      <c r="J27" s="38">
        <f t="shared" si="5"/>
        <v>91.14463301498968</v>
      </c>
    </row>
    <row r="28" spans="1:10" x14ac:dyDescent="0.2">
      <c r="A28" s="34" t="s">
        <v>40</v>
      </c>
      <c r="B28" s="35" t="s">
        <v>41</v>
      </c>
      <c r="C28" s="36">
        <v>972953.84323999996</v>
      </c>
      <c r="D28" s="36">
        <v>136126.18268</v>
      </c>
      <c r="E28" s="20">
        <f t="shared" si="6"/>
        <v>13.991021632299731</v>
      </c>
      <c r="F28" s="37">
        <v>968694.3</v>
      </c>
      <c r="G28" s="37">
        <v>221601.9</v>
      </c>
      <c r="H28" s="20">
        <f t="shared" si="7"/>
        <v>22.876350155048915</v>
      </c>
      <c r="I28" s="38">
        <f t="shared" si="4"/>
        <v>85475.717319999996</v>
      </c>
      <c r="J28" s="38">
        <f t="shared" si="5"/>
        <v>162.7915332944676</v>
      </c>
    </row>
    <row r="29" spans="1:10" x14ac:dyDescent="0.2">
      <c r="A29" s="34" t="s">
        <v>42</v>
      </c>
      <c r="B29" s="35" t="s">
        <v>43</v>
      </c>
      <c r="C29" s="36">
        <v>90280238.692110002</v>
      </c>
      <c r="D29" s="36">
        <v>17854139.808599997</v>
      </c>
      <c r="E29" s="20">
        <f t="shared" si="6"/>
        <v>19.776354235714212</v>
      </c>
      <c r="F29" s="37">
        <v>101484030.09999999</v>
      </c>
      <c r="G29" s="37">
        <v>20115771.899999999</v>
      </c>
      <c r="H29" s="20">
        <f>G29/F29*100</f>
        <v>19.821613193896997</v>
      </c>
      <c r="I29" s="38">
        <f t="shared" si="4"/>
        <v>2261632.0914000012</v>
      </c>
      <c r="J29" s="38">
        <f t="shared" si="5"/>
        <v>112.667269975732</v>
      </c>
    </row>
    <row r="30" spans="1:10" x14ac:dyDescent="0.2">
      <c r="A30" s="34" t="s">
        <v>44</v>
      </c>
      <c r="B30" s="35" t="s">
        <v>45</v>
      </c>
      <c r="C30" s="39">
        <v>13264225.243280001</v>
      </c>
      <c r="D30" s="40">
        <v>2282335.89842</v>
      </c>
      <c r="E30" s="20">
        <f t="shared" si="6"/>
        <v>17.206703418854339</v>
      </c>
      <c r="F30" s="41">
        <v>17097617.5</v>
      </c>
      <c r="G30" s="42">
        <v>2762411</v>
      </c>
      <c r="H30" s="20">
        <f>G30/F30*100</f>
        <v>16.156701364970878</v>
      </c>
      <c r="I30" s="38">
        <f t="shared" si="4"/>
        <v>480075.10158000002</v>
      </c>
      <c r="J30" s="38">
        <f t="shared" si="5"/>
        <v>121.03437543581308</v>
      </c>
    </row>
    <row r="31" spans="1:10" x14ac:dyDescent="0.2">
      <c r="A31" s="34" t="s">
        <v>46</v>
      </c>
      <c r="B31" s="35" t="s">
        <v>47</v>
      </c>
      <c r="C31" s="36">
        <v>27376730.545560002</v>
      </c>
      <c r="D31" s="36">
        <v>8124895.9887600001</v>
      </c>
      <c r="E31" s="20">
        <f t="shared" si="6"/>
        <v>29.678109207520791</v>
      </c>
      <c r="F31" s="37">
        <v>30829663.800000001</v>
      </c>
      <c r="G31" s="37">
        <v>10080990.9</v>
      </c>
      <c r="H31" s="20">
        <f>G31/F31*100</f>
        <v>32.698997191140307</v>
      </c>
      <c r="I31" s="38">
        <f t="shared" si="4"/>
        <v>1956094.9112400003</v>
      </c>
      <c r="J31" s="38">
        <f t="shared" si="5"/>
        <v>124.07532248961792</v>
      </c>
    </row>
    <row r="32" spans="1:10" x14ac:dyDescent="0.2">
      <c r="A32" s="34" t="s">
        <v>48</v>
      </c>
      <c r="B32" s="35" t="s">
        <v>49</v>
      </c>
      <c r="C32" s="36">
        <v>61247711.340609998</v>
      </c>
      <c r="D32" s="36">
        <v>17024345.49766</v>
      </c>
      <c r="E32" s="20">
        <f t="shared" si="6"/>
        <v>27.795888409583867</v>
      </c>
      <c r="F32" s="37">
        <v>73462502.599999994</v>
      </c>
      <c r="G32" s="37">
        <v>18864109.800000001</v>
      </c>
      <c r="H32" s="20">
        <f>G32/F32*100</f>
        <v>25.678555905880618</v>
      </c>
      <c r="I32" s="38">
        <f t="shared" si="4"/>
        <v>1839764.3023400009</v>
      </c>
      <c r="J32" s="38">
        <f t="shared" si="5"/>
        <v>110.80666685596152</v>
      </c>
    </row>
    <row r="33" spans="1:10" x14ac:dyDescent="0.2">
      <c r="A33" s="34" t="s">
        <v>50</v>
      </c>
      <c r="B33" s="35" t="s">
        <v>51</v>
      </c>
      <c r="C33" s="36">
        <v>9413335.2263399996</v>
      </c>
      <c r="D33" s="36">
        <v>1332635.8599200002</v>
      </c>
      <c r="E33" s="20">
        <f t="shared" si="6"/>
        <v>14.156893681965924</v>
      </c>
      <c r="F33" s="37">
        <v>9330284.9000000004</v>
      </c>
      <c r="G33" s="37">
        <v>1597683.7</v>
      </c>
      <c r="H33" s="20">
        <f t="shared" si="7"/>
        <v>17.12363252701962</v>
      </c>
      <c r="I33" s="38">
        <f t="shared" si="4"/>
        <v>265047.84007999976</v>
      </c>
      <c r="J33" s="38">
        <f t="shared" si="5"/>
        <v>119.88899203837356</v>
      </c>
    </row>
    <row r="34" spans="1:10" ht="15" customHeight="1" x14ac:dyDescent="0.2">
      <c r="A34" s="34" t="s">
        <v>52</v>
      </c>
      <c r="B34" s="35" t="s">
        <v>53</v>
      </c>
      <c r="C34" s="36">
        <v>849676.77204999991</v>
      </c>
      <c r="D34" s="36">
        <v>360456.43069000001</v>
      </c>
      <c r="E34" s="20">
        <f t="shared" si="6"/>
        <v>42.422770934449957</v>
      </c>
      <c r="F34" s="37">
        <v>949189.3</v>
      </c>
      <c r="G34" s="37">
        <v>401714.2</v>
      </c>
      <c r="H34" s="20">
        <f t="shared" si="7"/>
        <v>42.321821369035661</v>
      </c>
      <c r="I34" s="38">
        <f t="shared" si="4"/>
        <v>41257.769310000003</v>
      </c>
      <c r="J34" s="38">
        <f t="shared" si="5"/>
        <v>111.44597954072361</v>
      </c>
    </row>
    <row r="35" spans="1:10" s="45" customFormat="1" ht="15.75" x14ac:dyDescent="0.2">
      <c r="A35" s="43"/>
      <c r="B35" s="44" t="s">
        <v>54</v>
      </c>
      <c r="C35" s="17">
        <f>C29+C30+C31+C32+C33+C34</f>
        <v>202431917.81994998</v>
      </c>
      <c r="D35" s="17">
        <f>D29+D30+D31+D32+D33+D34</f>
        <v>46978809.484049991</v>
      </c>
      <c r="E35" s="15">
        <f t="shared" si="6"/>
        <v>23.207214548959904</v>
      </c>
      <c r="F35" s="17">
        <f>F29+F30+F31+F32+F33+F34</f>
        <v>233153288.20000002</v>
      </c>
      <c r="G35" s="17">
        <f>G29+G30+G31+G32+G33+G34</f>
        <v>53822681.5</v>
      </c>
      <c r="H35" s="15">
        <f t="shared" si="7"/>
        <v>23.084676143975567</v>
      </c>
      <c r="I35" s="17">
        <f>G35-D35</f>
        <v>6843872.0159500092</v>
      </c>
      <c r="J35" s="17">
        <f t="shared" si="5"/>
        <v>114.56799797847923</v>
      </c>
    </row>
    <row r="36" spans="1:10" ht="21.75" customHeight="1" x14ac:dyDescent="0.2">
      <c r="A36" s="34" t="s">
        <v>55</v>
      </c>
      <c r="B36" s="35" t="s">
        <v>56</v>
      </c>
      <c r="C36" s="36">
        <v>403181.35931000003</v>
      </c>
      <c r="D36" s="36">
        <v>1119.05655</v>
      </c>
      <c r="E36" s="20">
        <f t="shared" si="6"/>
        <v>0.27755661916392682</v>
      </c>
      <c r="F36" s="36">
        <v>500167.2</v>
      </c>
      <c r="G36" s="36">
        <v>0</v>
      </c>
      <c r="H36" s="20">
        <f t="shared" si="7"/>
        <v>0</v>
      </c>
      <c r="I36" s="38">
        <f t="shared" si="4"/>
        <v>-1119.05655</v>
      </c>
      <c r="J36" s="38">
        <f t="shared" si="5"/>
        <v>0</v>
      </c>
    </row>
    <row r="37" spans="1:10" ht="19.5" customHeight="1" x14ac:dyDescent="0.2">
      <c r="A37" s="34" t="s">
        <v>57</v>
      </c>
      <c r="B37" s="35" t="s">
        <v>58</v>
      </c>
      <c r="C37" s="36">
        <v>1197254.7568399999</v>
      </c>
      <c r="D37" s="36">
        <v>0</v>
      </c>
      <c r="E37" s="20">
        <f t="shared" si="6"/>
        <v>0</v>
      </c>
      <c r="F37" s="36">
        <v>1991244.8</v>
      </c>
      <c r="G37" s="36">
        <v>0</v>
      </c>
      <c r="H37" s="20">
        <f t="shared" si="7"/>
        <v>0</v>
      </c>
      <c r="I37" s="38">
        <f>F37-C37</f>
        <v>793990.04316000012</v>
      </c>
      <c r="J37" s="38"/>
    </row>
    <row r="38" spans="1:10" s="5" customFormat="1" ht="15.75" x14ac:dyDescent="0.2">
      <c r="A38" s="46"/>
      <c r="B38" s="13" t="s">
        <v>59</v>
      </c>
      <c r="C38" s="47">
        <f>-C40</f>
        <v>-40579164.899999999</v>
      </c>
      <c r="D38" s="47">
        <f>D9-D22</f>
        <v>9291193.9262800068</v>
      </c>
      <c r="E38" s="48"/>
      <c r="F38" s="47">
        <f>-F40</f>
        <v>-43229961.399999999</v>
      </c>
      <c r="G38" s="47">
        <f>G9-G22</f>
        <v>2065963.3999999911</v>
      </c>
      <c r="H38" s="48"/>
      <c r="I38" s="49">
        <f>G38-D38</f>
        <v>-7225230.5262800157</v>
      </c>
      <c r="J38" s="49"/>
    </row>
    <row r="39" spans="1:10" ht="20.25" customHeight="1" x14ac:dyDescent="0.2">
      <c r="A39" s="46"/>
      <c r="B39" s="13"/>
      <c r="C39" s="50"/>
      <c r="D39" s="50"/>
      <c r="E39" s="50"/>
      <c r="F39" s="50"/>
      <c r="G39" s="50"/>
      <c r="H39" s="50"/>
      <c r="I39" s="49"/>
      <c r="J39" s="17"/>
    </row>
    <row r="40" spans="1:10" ht="15.75" x14ac:dyDescent="0.2">
      <c r="A40" s="51"/>
      <c r="B40" s="13" t="s">
        <v>60</v>
      </c>
      <c r="C40" s="52">
        <f>SUM(C41:C50)</f>
        <v>40579164.899999999</v>
      </c>
      <c r="D40" s="52">
        <f>SUM(D41:D50)</f>
        <v>-9291193.9000000004</v>
      </c>
      <c r="E40" s="50"/>
      <c r="F40" s="52">
        <f>SUM(F41:F50)</f>
        <v>43229961.399999999</v>
      </c>
      <c r="G40" s="52">
        <f>SUM(G41:G50)</f>
        <v>-2065963.4000000004</v>
      </c>
      <c r="H40" s="50"/>
      <c r="I40" s="49">
        <f t="shared" ref="I40:I54" si="8">G40-D40</f>
        <v>7225230.5</v>
      </c>
      <c r="J40" s="17"/>
    </row>
    <row r="41" spans="1:10" ht="15.75" x14ac:dyDescent="0.2">
      <c r="A41" s="51"/>
      <c r="B41" s="53" t="s">
        <v>61</v>
      </c>
      <c r="C41" s="54">
        <v>854103.6</v>
      </c>
      <c r="D41" s="54">
        <v>0</v>
      </c>
      <c r="E41" s="55"/>
      <c r="F41" s="54">
        <v>1217567.2</v>
      </c>
      <c r="G41" s="54">
        <v>0</v>
      </c>
      <c r="H41" s="55"/>
      <c r="I41" s="54">
        <f t="shared" si="8"/>
        <v>0</v>
      </c>
      <c r="J41" s="17"/>
    </row>
    <row r="42" spans="1:10" ht="15" customHeight="1" x14ac:dyDescent="0.2">
      <c r="A42" s="51"/>
      <c r="B42" s="53" t="s">
        <v>62</v>
      </c>
      <c r="C42" s="54">
        <v>2928129.6</v>
      </c>
      <c r="D42" s="54">
        <v>0</v>
      </c>
      <c r="E42" s="55"/>
      <c r="F42" s="54">
        <v>2722028.7</v>
      </c>
      <c r="G42" s="54">
        <v>0</v>
      </c>
      <c r="H42" s="55"/>
      <c r="I42" s="54">
        <f t="shared" si="8"/>
        <v>0</v>
      </c>
      <c r="J42" s="17"/>
    </row>
    <row r="43" spans="1:10" ht="15.75" x14ac:dyDescent="0.2">
      <c r="A43" s="51"/>
      <c r="B43" s="53" t="s">
        <v>63</v>
      </c>
      <c r="C43" s="54">
        <v>23395622.800000001</v>
      </c>
      <c r="D43" s="54">
        <v>-11958528.1</v>
      </c>
      <c r="E43" s="55"/>
      <c r="F43" s="56">
        <v>17174615.5</v>
      </c>
      <c r="G43" s="54">
        <v>-5810976.5</v>
      </c>
      <c r="H43" s="55"/>
      <c r="I43" s="54">
        <f t="shared" si="8"/>
        <v>6147551.5999999996</v>
      </c>
      <c r="J43" s="17"/>
    </row>
    <row r="44" spans="1:10" ht="16.5" customHeight="1" x14ac:dyDescent="0.2">
      <c r="A44" s="51"/>
      <c r="B44" s="53" t="s">
        <v>64</v>
      </c>
      <c r="C44" s="54">
        <v>13200000</v>
      </c>
      <c r="D44" s="54">
        <v>-4800000</v>
      </c>
      <c r="E44" s="55"/>
      <c r="F44" s="54">
        <v>22200000</v>
      </c>
      <c r="G44" s="54">
        <v>1800000</v>
      </c>
      <c r="H44" s="55"/>
      <c r="I44" s="54">
        <f t="shared" si="8"/>
        <v>6600000</v>
      </c>
      <c r="J44" s="17"/>
    </row>
    <row r="45" spans="1:10" ht="17.25" customHeight="1" x14ac:dyDescent="0.2">
      <c r="A45" s="51"/>
      <c r="B45" s="53" t="s">
        <v>65</v>
      </c>
      <c r="C45" s="54">
        <v>231608.9</v>
      </c>
      <c r="D45" s="54">
        <v>100</v>
      </c>
      <c r="E45" s="55"/>
      <c r="F45" s="54">
        <v>0</v>
      </c>
      <c r="G45" s="54">
        <v>0</v>
      </c>
      <c r="H45" s="55"/>
      <c r="I45" s="54">
        <f t="shared" si="8"/>
        <v>-100</v>
      </c>
      <c r="J45" s="17"/>
    </row>
    <row r="46" spans="1:10" ht="15.75" customHeight="1" x14ac:dyDescent="0.2">
      <c r="A46" s="51"/>
      <c r="B46" s="53" t="s">
        <v>66</v>
      </c>
      <c r="C46" s="54">
        <v>-2000</v>
      </c>
      <c r="D46" s="54">
        <v>0</v>
      </c>
      <c r="E46" s="55"/>
      <c r="F46" s="54">
        <v>-2000</v>
      </c>
      <c r="G46" s="54">
        <v>0</v>
      </c>
      <c r="H46" s="55"/>
      <c r="I46" s="54">
        <f t="shared" si="8"/>
        <v>0</v>
      </c>
      <c r="J46" s="17"/>
    </row>
    <row r="47" spans="1:10" ht="15.75" customHeight="1" x14ac:dyDescent="0.2">
      <c r="A47" s="51"/>
      <c r="B47" s="53" t="s">
        <v>67</v>
      </c>
      <c r="C47" s="54">
        <v>-37000</v>
      </c>
      <c r="D47" s="54">
        <v>0</v>
      </c>
      <c r="E47" s="55"/>
      <c r="F47" s="54">
        <v>-89850</v>
      </c>
      <c r="G47" s="54">
        <v>0</v>
      </c>
      <c r="H47" s="55"/>
      <c r="I47" s="54">
        <f t="shared" si="8"/>
        <v>0</v>
      </c>
      <c r="J47" s="17"/>
    </row>
    <row r="48" spans="1:10" ht="15.75" customHeight="1" x14ac:dyDescent="0.2">
      <c r="A48" s="12"/>
      <c r="B48" s="57" t="s">
        <v>68</v>
      </c>
      <c r="C48" s="54">
        <v>8700</v>
      </c>
      <c r="D48" s="54">
        <v>0</v>
      </c>
      <c r="E48" s="55"/>
      <c r="F48" s="54">
        <v>7600</v>
      </c>
      <c r="G48" s="54">
        <v>0</v>
      </c>
      <c r="H48" s="55"/>
      <c r="I48" s="54">
        <f t="shared" si="8"/>
        <v>0</v>
      </c>
      <c r="J48" s="17"/>
    </row>
    <row r="49" spans="1:10" ht="33.75" customHeight="1" x14ac:dyDescent="0.2">
      <c r="A49" s="12"/>
      <c r="B49" s="58" t="s">
        <v>69</v>
      </c>
      <c r="C49" s="54">
        <v>0</v>
      </c>
      <c r="D49" s="54">
        <v>9468234.1999999993</v>
      </c>
      <c r="E49" s="55"/>
      <c r="F49" s="54">
        <v>0</v>
      </c>
      <c r="G49" s="54">
        <v>7945013.0999999996</v>
      </c>
      <c r="H49" s="55"/>
      <c r="I49" s="54">
        <f t="shared" si="8"/>
        <v>-1523221.0999999996</v>
      </c>
      <c r="J49" s="17"/>
    </row>
    <row r="50" spans="1:10" ht="29.25" customHeight="1" x14ac:dyDescent="0.2">
      <c r="A50" s="12"/>
      <c r="B50" s="58" t="s">
        <v>70</v>
      </c>
      <c r="C50" s="54">
        <v>0</v>
      </c>
      <c r="D50" s="54">
        <v>-2001000</v>
      </c>
      <c r="E50" s="55"/>
      <c r="F50" s="54">
        <v>0</v>
      </c>
      <c r="G50" s="54">
        <v>-6000000</v>
      </c>
      <c r="H50" s="55"/>
      <c r="I50" s="54">
        <f>G50-D50</f>
        <v>-3999000</v>
      </c>
      <c r="J50" s="17"/>
    </row>
    <row r="51" spans="1:10" ht="16.5" customHeight="1" x14ac:dyDescent="0.2">
      <c r="A51" s="59"/>
      <c r="B51" s="60"/>
      <c r="C51" s="61"/>
      <c r="D51" s="61"/>
      <c r="E51" s="61"/>
      <c r="F51" s="61"/>
      <c r="G51" s="61"/>
      <c r="H51" s="61"/>
      <c r="I51" s="62"/>
      <c r="J51" s="63"/>
    </row>
    <row r="52" spans="1:10" ht="15.75" customHeight="1" x14ac:dyDescent="0.2">
      <c r="A52" s="64"/>
      <c r="B52" s="65" t="s">
        <v>71</v>
      </c>
      <c r="C52" s="48"/>
      <c r="D52" s="20">
        <v>11301680.199999999</v>
      </c>
      <c r="E52" s="48"/>
      <c r="F52" s="48"/>
      <c r="G52" s="20">
        <v>11991616</v>
      </c>
      <c r="H52" s="48"/>
      <c r="I52" s="54">
        <f t="shared" si="8"/>
        <v>689935.80000000075</v>
      </c>
      <c r="J52" s="38"/>
    </row>
    <row r="53" spans="1:10" ht="15.75" customHeight="1" x14ac:dyDescent="0.2">
      <c r="A53" s="64"/>
      <c r="B53" s="66" t="s">
        <v>72</v>
      </c>
      <c r="C53" s="48"/>
      <c r="D53" s="20">
        <f>D52/C10*100</f>
        <v>3.8955842905105666</v>
      </c>
      <c r="E53" s="67"/>
      <c r="F53" s="48"/>
      <c r="G53" s="20">
        <f>G52/F10*100</f>
        <v>3.5326401595723209</v>
      </c>
      <c r="H53" s="67"/>
      <c r="I53" s="54"/>
      <c r="J53" s="17"/>
    </row>
    <row r="54" spans="1:10" ht="15.75" customHeight="1" x14ac:dyDescent="0.2">
      <c r="A54" s="64"/>
      <c r="B54" s="66" t="s">
        <v>73</v>
      </c>
      <c r="C54" s="68"/>
      <c r="D54" s="20">
        <v>23000</v>
      </c>
      <c r="E54" s="67"/>
      <c r="F54" s="68"/>
      <c r="G54" s="20">
        <v>0</v>
      </c>
      <c r="H54" s="67"/>
      <c r="I54" s="54">
        <f t="shared" si="8"/>
        <v>-23000</v>
      </c>
      <c r="J54" s="38"/>
    </row>
    <row r="55" spans="1:10" ht="15.75" customHeight="1" x14ac:dyDescent="0.2">
      <c r="A55" s="64"/>
      <c r="B55" s="66" t="s">
        <v>72</v>
      </c>
      <c r="C55" s="68"/>
      <c r="D55" s="69">
        <f>D54/C10*100</f>
        <v>7.9278865705068383E-3</v>
      </c>
      <c r="E55" s="67"/>
      <c r="F55" s="68"/>
      <c r="G55" s="70">
        <f>G54/F10*100</f>
        <v>0</v>
      </c>
      <c r="H55" s="67"/>
      <c r="I55" s="54"/>
      <c r="J55" s="71"/>
    </row>
  </sheetData>
  <mergeCells count="15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cp:lastPrinted>2026-04-23T05:42:02Z</cp:lastPrinted>
  <dcterms:created xsi:type="dcterms:W3CDTF">2026-04-23T05:33:56Z</dcterms:created>
  <dcterms:modified xsi:type="dcterms:W3CDTF">2026-04-27T06:38:54Z</dcterms:modified>
</cp:coreProperties>
</file>