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на 01.10.2025" sheetId="1" r:id="rId1"/>
  </sheets>
  <definedNames>
    <definedName name="_xlnm._FilterDatabase" localSheetId="0" hidden="1">'на 01.10.2025'!$A$23:$J$40</definedName>
  </definedNames>
  <calcPr calcId="145621"/>
</workbook>
</file>

<file path=xl/calcChain.xml><?xml version="1.0" encoding="utf-8"?>
<calcChain xmlns="http://schemas.openxmlformats.org/spreadsheetml/2006/main">
  <c r="I57" i="1" l="1"/>
  <c r="G55" i="1"/>
  <c r="I54" i="1"/>
  <c r="G53" i="1"/>
  <c r="I52" i="1"/>
  <c r="I50" i="1"/>
  <c r="I49" i="1"/>
  <c r="I48" i="1"/>
  <c r="I47" i="1"/>
  <c r="I46" i="1"/>
  <c r="I45" i="1"/>
  <c r="I44" i="1"/>
  <c r="I43" i="1"/>
  <c r="G42" i="1"/>
  <c r="F42" i="1"/>
  <c r="F39" i="1" s="1"/>
  <c r="D42" i="1"/>
  <c r="I42" i="1" s="1"/>
  <c r="C42" i="1"/>
  <c r="C39" i="1"/>
  <c r="J38" i="1"/>
  <c r="I38" i="1"/>
  <c r="H38" i="1"/>
  <c r="E38" i="1"/>
  <c r="J37" i="1"/>
  <c r="I37" i="1"/>
  <c r="H37" i="1"/>
  <c r="E37" i="1"/>
  <c r="J36" i="1"/>
  <c r="I36" i="1"/>
  <c r="G36" i="1"/>
  <c r="H36" i="1" s="1"/>
  <c r="F36" i="1"/>
  <c r="D36" i="1"/>
  <c r="C36" i="1"/>
  <c r="E36" i="1" s="1"/>
  <c r="J35" i="1"/>
  <c r="I35" i="1"/>
  <c r="H35" i="1"/>
  <c r="E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G23" i="1"/>
  <c r="H23" i="1" s="1"/>
  <c r="F23" i="1"/>
  <c r="D23" i="1"/>
  <c r="C23" i="1"/>
  <c r="E23" i="1" s="1"/>
  <c r="J21" i="1"/>
  <c r="I21" i="1"/>
  <c r="J20" i="1"/>
  <c r="I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H12" i="1"/>
  <c r="E12" i="1"/>
  <c r="J11" i="1"/>
  <c r="I11" i="1"/>
  <c r="H11" i="1"/>
  <c r="E11" i="1"/>
  <c r="J10" i="1"/>
  <c r="I10" i="1"/>
  <c r="H10" i="1"/>
  <c r="E10" i="1"/>
  <c r="G9" i="1"/>
  <c r="J9" i="1" s="1"/>
  <c r="F9" i="1"/>
  <c r="E9" i="1"/>
  <c r="D9" i="1"/>
  <c r="D40" i="1" s="1"/>
  <c r="C9" i="1"/>
  <c r="J40" i="1" l="1"/>
  <c r="I40" i="1"/>
  <c r="H9" i="1"/>
  <c r="I9" i="1"/>
  <c r="G39" i="1"/>
  <c r="I39" i="1" s="1"/>
</calcChain>
</file>

<file path=xl/sharedStrings.xml><?xml version="1.0" encoding="utf-8"?>
<sst xmlns="http://schemas.openxmlformats.org/spreadsheetml/2006/main" count="79" uniqueCount="75">
  <si>
    <t>Информация об исполнении областного бюджета Ленинградской области на 01.10.2025</t>
  </si>
  <si>
    <t>(по данным месячного отчета)</t>
  </si>
  <si>
    <t>тыс.руб.</t>
  </si>
  <si>
    <t>Раздел</t>
  </si>
  <si>
    <t>Наименование раздела</t>
  </si>
  <si>
    <t>на 01.10.2024</t>
  </si>
  <si>
    <t>на 01.10.2025</t>
  </si>
  <si>
    <t>Отклонение</t>
  </si>
  <si>
    <t>Темп роста</t>
  </si>
  <si>
    <t>Назначено на год</t>
  </si>
  <si>
    <t>Исполнено</t>
  </si>
  <si>
    <t>% исполнения плана года</t>
  </si>
  <si>
    <t>5=4/3*100</t>
  </si>
  <si>
    <t>8=7/6*100</t>
  </si>
  <si>
    <t>9=7-4</t>
  </si>
  <si>
    <t>10=7/4*100</t>
  </si>
  <si>
    <t>ДОХОДЫ (всего), в том числе:</t>
  </si>
  <si>
    <t>Налоговые и неналоговые доходы, в том числе:</t>
  </si>
  <si>
    <t>Налоговые доходы, в том числе:</t>
  </si>
  <si>
    <t xml:space="preserve"> - налог на прибыль организаций</t>
  </si>
  <si>
    <t xml:space="preserve"> - налог на доходы физических лиц</t>
  </si>
  <si>
    <t>- налоги на совокупный доход</t>
  </si>
  <si>
    <t xml:space="preserve"> - налоги на имущество</t>
  </si>
  <si>
    <t xml:space="preserve"> - акцизы</t>
  </si>
  <si>
    <t>Неналоговые доходы</t>
  </si>
  <si>
    <t>Безвозмездные поступления, в том числе:</t>
  </si>
  <si>
    <t xml:space="preserve"> - безвозмездные поступления от других бюджетов бюджетной системы Российской Федерации</t>
  </si>
  <si>
    <t xml:space="preserve"> - доходы от возврата межбюджетных трансфертов, имеющих целевое назначение, прошлых лет</t>
  </si>
  <si>
    <r>
      <t xml:space="preserve"> - </t>
    </r>
    <r>
      <rPr>
        <sz val="10"/>
        <color indexed="8"/>
        <rFont val="Arial Cyr"/>
        <charset val="204"/>
      </rPr>
      <t xml:space="preserve">возврат межбюджетных трансфертов, имеющих целевое назначение, прошлых лет </t>
    </r>
  </si>
  <si>
    <t>РАСХОДЫ (всего), в том числе:</t>
  </si>
  <si>
    <t>0100</t>
  </si>
  <si>
    <t>Общегосударственные вопросы</t>
  </si>
  <si>
    <t>0200</t>
  </si>
  <si>
    <t xml:space="preserve">Национальная оборона 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</si>
  <si>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</si>
  <si>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</si>
  <si>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</si>
  <si>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</si>
  <si>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</si>
  <si>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</si>
  <si>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</si>
  <si>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</si>
  <si>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</si>
  <si>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</si>
  <si>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</si>
  <si>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</si>
  <si>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</si>
  <si>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</si>
  <si>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</si>
  <si>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</si>
  <si>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</si>
  <si>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</si>
  <si>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</si>
  <si>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</si>
  <si>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ВСЕГО ПО СОЦИАЛЬНО-КУЛЬТУРНОЙ СФЕРЕ</t>
  </si>
  <si>
    <t>1300</t>
  </si>
  <si>
    <t>Обслуживание внутреннего государственного и муниципального долга</t>
  </si>
  <si>
    <t>1400</t>
  </si>
  <si>
    <t>Межбюджетные трансферты общего характера</t>
  </si>
  <si>
    <t xml:space="preserve">Дефицит (-), </t>
  </si>
  <si>
    <t>Профицит (+)</t>
  </si>
  <si>
    <t>ИСТОЧНИКИ ФИНАНСИРОВАНИЯ ДЕФИЦИТА (всего)</t>
  </si>
  <si>
    <t>Государственные ценные бумаги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</si>
  <si>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</si>
  <si>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</si>
  <si>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</t>
  </si>
  <si>
    <t>Акции и иные формы участия в капитале, находящегося в государственной муниципальной собственности</t>
  </si>
  <si>
    <t>Бюджетные кредиты, предоставленные внутри страны в валюте Российской Федерации</t>
  </si>
  <si>
    <t>Увеличение финансовых активов в собственности субъектов Российской Федерации за счет средств организаций</t>
  </si>
  <si>
    <t>Изменения финансовых активов в государственной собственности за счет приобретения ценных бумаг по договорам репо</t>
  </si>
  <si>
    <t>Объем государственного долга Ленинградской области</t>
  </si>
  <si>
    <t>% от налоговых и неналоговых доходов</t>
  </si>
  <si>
    <t>в т.ч. рыночные заимствования</t>
  </si>
  <si>
    <t>ОСТАТКИ СРЕДСТВ БЮДЖЕТОВ НА ОТЧЕТНУЮ ДАТУ</t>
  </si>
  <si>
    <t>Приложение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</si>
</sst>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"/>
    <numFmt numFmtId="165" formatCode="#,##0.0000000000000"/>
    <numFmt numFmtId="166" formatCode="#,##0.000000000000000000000000000000000000"/>
    <numFmt numFmtId="167" formatCode="#,##0.0"/>
    <numFmt numFmtId="168" formatCode="0.0"/>
  </numFmts>
  <fonts count="25" x14ac:knownFonts="1">
    <font>
      <sz val="8"/>
      <name val="Helv"/>
      <charset val="204"/>
    </font>
    <font>
      <sz val="8"/>
      <name val="Helv"/>
      <charset val="204"/>
    </font>
    <font>
      <sz val="10"/>
      <name val="Arial Cyr"/>
      <family val="2"/>
      <charset val="204"/>
    </font>
    <font>
      <sz val="8"/>
      <color theme="1"/>
      <name val="Arial Cyr"/>
      <family val="2"/>
      <charset val="204"/>
    </font>
    <font>
      <b/>
      <sz val="12"/>
      <color indexed="8"/>
      <name val="Arial Cyr"/>
      <family val="2"/>
      <charset val="204"/>
    </font>
    <font>
      <b/>
      <sz val="10"/>
      <color indexed="8"/>
      <name val="Arial Cyr"/>
      <charset val="204"/>
    </font>
    <font>
      <sz val="10"/>
      <color indexed="8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color theme="1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color theme="1"/>
      <name val="Arial Cyr"/>
      <charset val="204"/>
    </font>
    <font>
      <i/>
      <sz val="10"/>
      <color indexed="8"/>
      <name val="Arial CYR"/>
      <family val="2"/>
      <charset val="204"/>
    </font>
    <font>
      <sz val="10"/>
      <color indexed="8"/>
      <name val="Arial Cyr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b/>
      <sz val="10"/>
      <color indexed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8"/>
      <color rgb="FF000000"/>
      <name val="Arial Cyr"/>
    </font>
    <font>
      <sz val="7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3">
    <xf numFmtId="0" fontId="0" fillId="0" borderId="0"/>
    <xf numFmtId="0" fontId="9" fillId="0" borderId="0"/>
    <xf numFmtId="0" fontId="1" fillId="0" borderId="0"/>
    <xf numFmtId="4" fontId="20" fillId="0" borderId="8">
      <alignment horizontal="right"/>
    </xf>
    <xf numFmtId="0" fontId="21" fillId="0" borderId="0"/>
    <xf numFmtId="4" fontId="20" fillId="0" borderId="9">
      <alignment horizontal="right"/>
    </xf>
    <xf numFmtId="4" fontId="20" fillId="0" borderId="9">
      <alignment horizontal="right"/>
    </xf>
    <xf numFmtId="0" fontId="22" fillId="0" borderId="10"/>
    <xf numFmtId="4" fontId="20" fillId="0" borderId="8">
      <alignment horizontal="right"/>
    </xf>
    <xf numFmtId="4" fontId="23" fillId="0" borderId="9">
      <alignment horizontal="right" vertical="center" shrinkToFit="1"/>
    </xf>
    <xf numFmtId="4" fontId="20" fillId="0" borderId="8">
      <alignment horizontal="right"/>
    </xf>
    <xf numFmtId="4" fontId="24" fillId="0" borderId="9">
      <alignment horizontal="right" vertical="center"/>
    </xf>
    <xf numFmtId="0" fontId="1" fillId="0" borderId="0"/>
  </cellStyleXfs>
  <cellXfs count="94">
    <xf numFmtId="0" fontId="0" fillId="0" borderId="0" xfId="0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164" fontId="2" fillId="2" borderId="0" xfId="0" applyNumberFormat="1" applyFont="1" applyFill="1" applyAlignment="1">
      <alignment horizontal="center" vertical="top"/>
    </xf>
    <xf numFmtId="165" fontId="3" fillId="2" borderId="0" xfId="0" applyNumberFormat="1" applyFont="1" applyFill="1" applyAlignment="1">
      <alignment horizontal="center" vertical="top"/>
    </xf>
    <xf numFmtId="166" fontId="3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center" vertical="top" shrinkToFit="1"/>
    </xf>
    <xf numFmtId="167" fontId="2" fillId="2" borderId="0" xfId="0" applyNumberFormat="1" applyFont="1" applyFill="1" applyAlignment="1">
      <alignment horizontal="center" vertical="top"/>
    </xf>
    <xf numFmtId="4" fontId="7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right" vertical="top" shrinkToFit="1"/>
    </xf>
    <xf numFmtId="0" fontId="2" fillId="2" borderId="0" xfId="0" applyFont="1" applyFill="1" applyAlignment="1">
      <alignment horizontal="right" vertical="top" shrinkToFit="1"/>
    </xf>
    <xf numFmtId="0" fontId="2" fillId="2" borderId="0" xfId="0" applyFont="1" applyFill="1" applyAlignment="1">
      <alignment horizontal="right" vertical="top"/>
    </xf>
    <xf numFmtId="0" fontId="6" fillId="2" borderId="6" xfId="0" applyNumberFormat="1" applyFont="1" applyFill="1" applyBorder="1" applyAlignment="1">
      <alignment horizontal="center" vertical="top" wrapText="1" shrinkToFit="1"/>
    </xf>
    <xf numFmtId="0" fontId="7" fillId="2" borderId="6" xfId="0" applyNumberFormat="1" applyFont="1" applyFill="1" applyBorder="1" applyAlignment="1">
      <alignment horizontal="center" vertical="top" wrapText="1" shrinkToFit="1"/>
    </xf>
    <xf numFmtId="0" fontId="2" fillId="2" borderId="6" xfId="0" applyNumberFormat="1" applyFont="1" applyFill="1" applyBorder="1" applyAlignment="1">
      <alignment horizontal="center" vertical="top" wrapText="1" shrinkToFit="1"/>
    </xf>
    <xf numFmtId="0" fontId="6" fillId="2" borderId="7" xfId="0" applyFont="1" applyFill="1" applyBorder="1" applyAlignment="1">
      <alignment horizontal="center" vertical="top" wrapText="1" shrinkToFit="1"/>
    </xf>
    <xf numFmtId="0" fontId="8" fillId="2" borderId="7" xfId="0" applyFont="1" applyFill="1" applyBorder="1" applyAlignment="1">
      <alignment horizontal="left" vertical="top" wrapText="1" shrinkToFit="1"/>
    </xf>
    <xf numFmtId="167" fontId="10" fillId="2" borderId="7" xfId="1" applyNumberFormat="1" applyFont="1" applyFill="1" applyBorder="1" applyAlignment="1">
      <alignment horizontal="center" vertical="top"/>
    </xf>
    <xf numFmtId="167" fontId="10" fillId="2" borderId="7" xfId="0" applyNumberFormat="1" applyFont="1" applyFill="1" applyBorder="1" applyAlignment="1">
      <alignment horizontal="center" vertical="top" shrinkToFit="1"/>
    </xf>
    <xf numFmtId="167" fontId="11" fillId="2" borderId="7" xfId="0" applyNumberFormat="1" applyFont="1" applyFill="1" applyBorder="1" applyAlignment="1">
      <alignment horizontal="center" vertical="top" shrinkToFit="1"/>
    </xf>
    <xf numFmtId="167" fontId="12" fillId="2" borderId="7" xfId="0" applyNumberFormat="1" applyFont="1" applyFill="1" applyBorder="1" applyAlignment="1">
      <alignment horizontal="center" vertical="top" wrapText="1" shrinkToFit="1"/>
    </xf>
    <xf numFmtId="0" fontId="6" fillId="2" borderId="7" xfId="0" applyFont="1" applyFill="1" applyBorder="1" applyAlignment="1">
      <alignment horizontal="left" vertical="top" wrapText="1" shrinkToFit="1"/>
    </xf>
    <xf numFmtId="167" fontId="7" fillId="2" borderId="7" xfId="1" applyNumberFormat="1" applyFont="1" applyFill="1" applyBorder="1" applyAlignment="1">
      <alignment horizontal="center" vertical="top"/>
    </xf>
    <xf numFmtId="167" fontId="7" fillId="2" borderId="7" xfId="0" applyNumberFormat="1" applyFont="1" applyFill="1" applyBorder="1" applyAlignment="1">
      <alignment horizontal="center" vertical="top" shrinkToFit="1"/>
    </xf>
    <xf numFmtId="167" fontId="2" fillId="2" borderId="7" xfId="0" applyNumberFormat="1" applyFont="1" applyFill="1" applyBorder="1" applyAlignment="1">
      <alignment horizontal="center" vertical="top" shrinkToFit="1"/>
    </xf>
    <xf numFmtId="167" fontId="7" fillId="2" borderId="7" xfId="0" applyNumberFormat="1" applyFont="1" applyFill="1" applyBorder="1" applyAlignment="1">
      <alignment horizontal="center" vertical="top" wrapText="1" shrinkToFit="1"/>
    </xf>
    <xf numFmtId="49" fontId="6" fillId="2" borderId="7" xfId="0" applyNumberFormat="1" applyFont="1" applyFill="1" applyBorder="1" applyAlignment="1">
      <alignment horizontal="left" vertical="top" wrapText="1" shrinkToFit="1"/>
    </xf>
    <xf numFmtId="0" fontId="13" fillId="2" borderId="7" xfId="0" applyFont="1" applyFill="1" applyBorder="1" applyAlignment="1">
      <alignment horizontal="left" vertical="top" wrapText="1" shrinkToFit="1"/>
    </xf>
    <xf numFmtId="167" fontId="10" fillId="2" borderId="7" xfId="0" applyNumberFormat="1" applyFont="1" applyFill="1" applyBorder="1" applyAlignment="1">
      <alignment horizontal="center" vertical="top"/>
    </xf>
    <xf numFmtId="49" fontId="14" fillId="2" borderId="7" xfId="0" applyNumberFormat="1" applyFont="1" applyFill="1" applyBorder="1" applyAlignment="1">
      <alignment horizontal="center" vertical="top" wrapText="1" shrinkToFit="1"/>
    </xf>
    <xf numFmtId="0" fontId="14" fillId="2" borderId="7" xfId="0" applyFont="1" applyFill="1" applyBorder="1" applyAlignment="1">
      <alignment horizontal="left" vertical="top" wrapText="1" shrinkToFit="1"/>
    </xf>
    <xf numFmtId="167" fontId="15" fillId="2" borderId="7" xfId="0" applyNumberFormat="1" applyFont="1" applyFill="1" applyBorder="1" applyAlignment="1">
      <alignment horizontal="center" vertical="top" wrapText="1"/>
    </xf>
    <xf numFmtId="167" fontId="16" fillId="2" borderId="7" xfId="0" applyNumberFormat="1" applyFont="1" applyFill="1" applyBorder="1" applyAlignment="1">
      <alignment horizontal="center" vertical="top" shrinkToFit="1"/>
    </xf>
    <xf numFmtId="167" fontId="16" fillId="2" borderId="7" xfId="0" applyNumberFormat="1" applyFont="1" applyFill="1" applyBorder="1" applyAlignment="1">
      <alignment horizontal="center" vertical="top" wrapText="1"/>
    </xf>
    <xf numFmtId="167" fontId="15" fillId="2" borderId="7" xfId="0" applyNumberFormat="1" applyFont="1" applyFill="1" applyBorder="1" applyAlignment="1">
      <alignment horizontal="center" vertical="top" shrinkToFit="1"/>
    </xf>
    <xf numFmtId="167" fontId="16" fillId="2" borderId="7" xfId="0" applyNumberFormat="1" applyFont="1" applyFill="1" applyBorder="1" applyAlignment="1">
      <alignment horizontal="center" vertical="top" wrapText="1" shrinkToFit="1"/>
    </xf>
    <xf numFmtId="0" fontId="15" fillId="2" borderId="0" xfId="0" applyFont="1" applyFill="1" applyAlignment="1">
      <alignment vertical="top"/>
    </xf>
    <xf numFmtId="167" fontId="15" fillId="2" borderId="7" xfId="1" applyNumberFormat="1" applyFont="1" applyFill="1" applyBorder="1" applyAlignment="1">
      <alignment horizontal="center" vertical="top"/>
    </xf>
    <xf numFmtId="167" fontId="16" fillId="2" borderId="7" xfId="1" applyNumberFormat="1" applyFont="1" applyFill="1" applyBorder="1" applyAlignment="1">
      <alignment horizontal="center" vertical="top"/>
    </xf>
    <xf numFmtId="167" fontId="16" fillId="0" borderId="7" xfId="1" applyNumberFormat="1" applyFont="1" applyFill="1" applyBorder="1" applyAlignment="1">
      <alignment horizontal="center" vertical="top"/>
    </xf>
    <xf numFmtId="167" fontId="16" fillId="0" borderId="7" xfId="0" applyNumberFormat="1" applyFont="1" applyFill="1" applyBorder="1" applyAlignment="1">
      <alignment horizontal="center" vertical="top" wrapText="1"/>
    </xf>
    <xf numFmtId="4" fontId="16" fillId="2" borderId="7" xfId="0" applyNumberFormat="1" applyFont="1" applyFill="1" applyBorder="1" applyAlignment="1">
      <alignment horizontal="center" vertical="top" shrinkToFit="1"/>
    </xf>
    <xf numFmtId="167" fontId="15" fillId="0" borderId="7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 shrinkToFit="1"/>
    </xf>
    <xf numFmtId="49" fontId="11" fillId="2" borderId="7" xfId="0" applyNumberFormat="1" applyFont="1" applyFill="1" applyBorder="1" applyAlignment="1">
      <alignment horizontal="center" vertical="top" wrapText="1" shrinkToFit="1"/>
    </xf>
    <xf numFmtId="0" fontId="11" fillId="2" borderId="7" xfId="0" applyFont="1" applyFill="1" applyBorder="1" applyAlignment="1">
      <alignment horizontal="left" vertical="top" wrapText="1" shrinkToFit="1"/>
    </xf>
    <xf numFmtId="49" fontId="17" fillId="2" borderId="7" xfId="0" applyNumberFormat="1" applyFont="1" applyFill="1" applyBorder="1" applyAlignment="1">
      <alignment horizontal="center" vertical="top" wrapText="1" shrinkToFit="1"/>
    </xf>
    <xf numFmtId="0" fontId="17" fillId="2" borderId="7" xfId="0" applyFont="1" applyFill="1" applyBorder="1" applyAlignment="1">
      <alignment horizontal="left" vertical="top" wrapText="1" shrinkToFit="1"/>
    </xf>
    <xf numFmtId="0" fontId="18" fillId="2" borderId="0" xfId="0" applyFont="1" applyFill="1" applyAlignment="1">
      <alignment vertical="top"/>
    </xf>
    <xf numFmtId="49" fontId="6" fillId="2" borderId="7" xfId="0" applyNumberFormat="1" applyFont="1" applyFill="1" applyBorder="1" applyAlignment="1">
      <alignment horizontal="center" vertical="top" wrapText="1" shrinkToFit="1"/>
    </xf>
    <xf numFmtId="49" fontId="6" fillId="3" borderId="7" xfId="0" applyNumberFormat="1" applyFont="1" applyFill="1" applyBorder="1" applyAlignment="1">
      <alignment horizontal="center" vertical="top" shrinkToFit="1"/>
    </xf>
    <xf numFmtId="0" fontId="6" fillId="3" borderId="7" xfId="0" applyNumberFormat="1" applyFont="1" applyFill="1" applyBorder="1" applyAlignment="1">
      <alignment horizontal="left" vertical="top" wrapText="1" shrinkToFit="1"/>
    </xf>
    <xf numFmtId="167" fontId="7" fillId="3" borderId="7" xfId="0" applyNumberFormat="1" applyFont="1" applyFill="1" applyBorder="1" applyAlignment="1">
      <alignment horizontal="center" vertical="top" shrinkToFit="1"/>
    </xf>
    <xf numFmtId="167" fontId="2" fillId="3" borderId="7" xfId="0" applyNumberFormat="1" applyFont="1" applyFill="1" applyBorder="1" applyAlignment="1">
      <alignment horizontal="center" vertical="top" shrinkToFit="1"/>
    </xf>
    <xf numFmtId="167" fontId="12" fillId="3" borderId="7" xfId="0" applyNumberFormat="1" applyFont="1" applyFill="1" applyBorder="1" applyAlignment="1">
      <alignment horizontal="center" vertical="top" wrapText="1" shrinkToFit="1"/>
    </xf>
    <xf numFmtId="0" fontId="2" fillId="3" borderId="0" xfId="0" applyFont="1" applyFill="1" applyAlignment="1">
      <alignment vertical="top"/>
    </xf>
    <xf numFmtId="49" fontId="6" fillId="2" borderId="7" xfId="0" applyNumberFormat="1" applyFont="1" applyFill="1" applyBorder="1" applyAlignment="1">
      <alignment horizontal="center" vertical="top" shrinkToFit="1"/>
    </xf>
    <xf numFmtId="0" fontId="6" fillId="2" borderId="7" xfId="0" applyNumberFormat="1" applyFont="1" applyFill="1" applyBorder="1" applyAlignment="1">
      <alignment horizontal="left" vertical="top" wrapText="1" shrinkToFit="1"/>
    </xf>
    <xf numFmtId="0" fontId="6" fillId="2" borderId="7" xfId="0" applyFont="1" applyFill="1" applyBorder="1" applyAlignment="1">
      <alignment horizontal="center" vertical="top" shrinkToFit="1"/>
    </xf>
    <xf numFmtId="0" fontId="6" fillId="2" borderId="7" xfId="0" applyFont="1" applyFill="1" applyBorder="1" applyAlignment="1">
      <alignment vertical="top" shrinkToFit="1"/>
    </xf>
    <xf numFmtId="0" fontId="6" fillId="2" borderId="0" xfId="0" applyFont="1" applyFill="1" applyBorder="1" applyAlignment="1">
      <alignment horizontal="center" vertical="top" shrinkToFit="1"/>
    </xf>
    <xf numFmtId="0" fontId="6" fillId="2" borderId="0" xfId="0" applyFont="1" applyFill="1" applyBorder="1" applyAlignment="1">
      <alignment vertical="top" shrinkToFit="1"/>
    </xf>
    <xf numFmtId="167" fontId="7" fillId="2" borderId="0" xfId="0" applyNumberFormat="1" applyFont="1" applyFill="1" applyBorder="1" applyAlignment="1">
      <alignment horizontal="center" vertical="top" shrinkToFit="1"/>
    </xf>
    <xf numFmtId="167" fontId="6" fillId="2" borderId="0" xfId="0" applyNumberFormat="1" applyFont="1" applyFill="1" applyBorder="1" applyAlignment="1">
      <alignment horizontal="center" vertical="top" shrinkToFit="1"/>
    </xf>
    <xf numFmtId="0" fontId="5" fillId="2" borderId="7" xfId="0" applyFont="1" applyFill="1" applyBorder="1" applyAlignment="1">
      <alignment vertical="top" shrinkToFit="1"/>
    </xf>
    <xf numFmtId="167" fontId="6" fillId="2" borderId="7" xfId="0" applyNumberFormat="1" applyFont="1" applyFill="1" applyBorder="1" applyAlignment="1">
      <alignment horizontal="center" vertical="top" shrinkToFit="1"/>
    </xf>
    <xf numFmtId="0" fontId="14" fillId="2" borderId="7" xfId="0" applyFont="1" applyFill="1" applyBorder="1" applyAlignment="1">
      <alignment vertical="top" shrinkToFit="1"/>
    </xf>
    <xf numFmtId="167" fontId="2" fillId="0" borderId="7" xfId="0" applyNumberFormat="1" applyFont="1" applyFill="1" applyBorder="1" applyAlignment="1">
      <alignment horizontal="center" vertical="top" shrinkToFit="1"/>
    </xf>
    <xf numFmtId="0" fontId="19" fillId="2" borderId="0" xfId="0" applyFont="1" applyFill="1" applyAlignment="1">
      <alignment horizontal="left" vertical="top"/>
    </xf>
    <xf numFmtId="167" fontId="7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68" fontId="7" fillId="2" borderId="0" xfId="0" applyNumberFormat="1" applyFont="1" applyFill="1" applyAlignment="1">
      <alignment horizontal="center" vertical="top"/>
    </xf>
    <xf numFmtId="0" fontId="7" fillId="2" borderId="1" xfId="0" applyNumberFormat="1" applyFont="1" applyFill="1" applyBorder="1" applyAlignment="1">
      <alignment horizontal="center" vertical="top" wrapText="1" shrinkToFit="1"/>
    </xf>
    <xf numFmtId="0" fontId="7" fillId="2" borderId="6" xfId="0" applyNumberFormat="1" applyFont="1" applyFill="1" applyBorder="1" applyAlignment="1">
      <alignment horizontal="center" vertical="top" wrapText="1" shrinkToFit="1"/>
    </xf>
    <xf numFmtId="167" fontId="7" fillId="2" borderId="1" xfId="0" applyNumberFormat="1" applyFont="1" applyFill="1" applyBorder="1" applyAlignment="1">
      <alignment horizontal="center" vertical="top" wrapText="1" shrinkToFit="1"/>
    </xf>
    <xf numFmtId="167" fontId="7" fillId="2" borderId="6" xfId="0" applyNumberFormat="1" applyFont="1" applyFill="1" applyBorder="1" applyAlignment="1">
      <alignment horizontal="center" vertical="top" wrapText="1" shrinkToFit="1"/>
    </xf>
    <xf numFmtId="0" fontId="6" fillId="2" borderId="2" xfId="0" applyFont="1" applyFill="1" applyBorder="1" applyAlignment="1">
      <alignment horizontal="center" vertical="top" shrinkToFit="1"/>
    </xf>
    <xf numFmtId="0" fontId="6" fillId="2" borderId="3" xfId="0" applyFont="1" applyFill="1" applyBorder="1" applyAlignment="1">
      <alignment horizontal="center" vertical="top" shrinkToFit="1"/>
    </xf>
    <xf numFmtId="0" fontId="6" fillId="2" borderId="4" xfId="0" applyFont="1" applyFill="1" applyBorder="1" applyAlignment="1">
      <alignment horizontal="center" vertical="top" shrinkToFit="1"/>
    </xf>
    <xf numFmtId="0" fontId="2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center" vertical="top" shrinkToFit="1"/>
    </xf>
    <xf numFmtId="0" fontId="5" fillId="2" borderId="0" xfId="0" applyFont="1" applyFill="1" applyBorder="1" applyAlignment="1">
      <alignment horizontal="center" vertical="top" shrinkToFit="1"/>
    </xf>
    <xf numFmtId="0" fontId="6" fillId="2" borderId="1" xfId="0" applyNumberFormat="1" applyFont="1" applyFill="1" applyBorder="1" applyAlignment="1">
      <alignment horizontal="center" vertical="top" wrapText="1" shrinkToFit="1"/>
    </xf>
    <xf numFmtId="0" fontId="6" fillId="2" borderId="5" xfId="0" applyNumberFormat="1" applyFont="1" applyFill="1" applyBorder="1" applyAlignment="1">
      <alignment horizontal="center" vertical="top" wrapText="1" shrinkToFit="1"/>
    </xf>
    <xf numFmtId="0" fontId="6" fillId="2" borderId="6" xfId="0" applyNumberFormat="1" applyFont="1" applyFill="1" applyBorder="1" applyAlignment="1">
      <alignment horizontal="center" vertical="top" wrapText="1" shrinkToFit="1"/>
    </xf>
    <xf numFmtId="0" fontId="7" fillId="2" borderId="2" xfId="0" applyNumberFormat="1" applyFont="1" applyFill="1" applyBorder="1" applyAlignment="1">
      <alignment horizontal="center" vertical="top" wrapText="1" shrinkToFit="1"/>
    </xf>
    <xf numFmtId="0" fontId="7" fillId="2" borderId="3" xfId="0" applyNumberFormat="1" applyFont="1" applyFill="1" applyBorder="1" applyAlignment="1">
      <alignment horizontal="center" vertical="top" wrapText="1" shrinkToFit="1"/>
    </xf>
    <xf numFmtId="0" fontId="7" fillId="2" borderId="4" xfId="0" applyNumberFormat="1" applyFont="1" applyFill="1" applyBorder="1" applyAlignment="1">
      <alignment horizontal="center" vertical="top" wrapText="1" shrinkToFit="1"/>
    </xf>
    <xf numFmtId="0" fontId="2" fillId="2" borderId="1" xfId="0" applyNumberFormat="1" applyFont="1" applyFill="1" applyBorder="1" applyAlignment="1">
      <alignment horizontal="center" vertical="top" wrapText="1" shrinkToFit="1"/>
    </xf>
    <xf numFmtId="0" fontId="2" fillId="2" borderId="5" xfId="0" applyNumberFormat="1" applyFont="1" applyFill="1" applyBorder="1" applyAlignment="1">
      <alignment horizontal="center" vertical="top" wrapText="1" shrinkToFit="1"/>
    </xf>
    <xf numFmtId="0" fontId="2" fillId="2" borderId="6" xfId="0" applyNumberFormat="1" applyFont="1" applyFill="1" applyBorder="1" applyAlignment="1">
      <alignment horizontal="center" vertical="top" wrapText="1" shrinkToFit="1"/>
    </xf>
    <xf numFmtId="0" fontId="2" fillId="2" borderId="1" xfId="0" applyFont="1" applyFill="1" applyBorder="1" applyAlignment="1">
      <alignment horizontal="center" vertical="top" wrapText="1" shrinkToFit="1"/>
    </xf>
    <xf numFmtId="0" fontId="2" fillId="2" borderId="5" xfId="0" applyFont="1" applyFill="1" applyBorder="1" applyAlignment="1">
      <alignment horizontal="center" vertical="top" wrapText="1" shrinkToFit="1"/>
    </xf>
    <xf numFmtId="0" fontId="2" fillId="2" borderId="6" xfId="0" applyFont="1" applyFill="1" applyBorder="1" applyAlignment="1">
      <alignment horizontal="center" vertical="top" wrapText="1" shrinkToFit="1"/>
    </xf>
  </cellXfs>
  <cellStyles count="13">
    <cellStyle name="_Книга1" xfId="2"/>
    <cellStyle name="xl105" xfId="3"/>
    <cellStyle name="xl32" xfId="4"/>
    <cellStyle name="xl45" xfId="5"/>
    <cellStyle name="xl46" xfId="6"/>
    <cellStyle name="xl68" xfId="7"/>
    <cellStyle name="xl91" xfId="8"/>
    <cellStyle name="xl92" xfId="9"/>
    <cellStyle name="xl95" xfId="10"/>
    <cellStyle name="xl99" xfId="11"/>
    <cellStyle name="Обычный" xfId="0" builtinId="0"/>
    <cellStyle name="Обычный 4" xfId="12"/>
    <cellStyle name="Обычный_на 01.03.09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63"/>
  <sheetViews>
    <sheetView tabSelected="1" topLeftCell="A13" zoomScale="90" zoomScaleNormal="90" workbookViewId="0">
      <selection activeCell="F49" sqref="F49:F50"/>
    </sheetView>
  </sheetViews>
  <sheetFormatPr defaultRowHeight="12.75" x14ac:dyDescent="0.15"/>
  <cols>
    <col min="1" max="1" width="10.83203125" style="1" customWidth="1"/>
    <col min="2" max="2" width="139.33203125" style="2" customWidth="1"/>
    <col min="3" max="3" width="20.33203125" style="1" customWidth="1"/>
    <col min="4" max="4" width="19.5" style="1" customWidth="1"/>
    <col min="5" max="5" width="14.5" style="1" customWidth="1"/>
    <col min="6" max="6" width="21.5" style="70" customWidth="1"/>
    <col min="7" max="7" width="22.83203125" style="70" customWidth="1"/>
    <col min="8" max="8" width="14.5" style="70" customWidth="1"/>
    <col min="9" max="9" width="19.1640625" style="1" customWidth="1"/>
    <col min="10" max="10" width="9.6640625" style="2" customWidth="1"/>
    <col min="11" max="16384" width="9.33203125" style="2"/>
  </cols>
  <sheetData>
    <row r="1" spans="1:10" ht="15" customHeight="1" x14ac:dyDescent="0.15">
      <c r="C1" s="3"/>
      <c r="D1" s="3"/>
      <c r="E1" s="3"/>
      <c r="F1" s="4"/>
      <c r="G1" s="5"/>
      <c r="H1" s="79" t="s">
        <v>74</v>
      </c>
      <c r="I1" s="79"/>
      <c r="J1" s="79"/>
    </row>
    <row r="2" spans="1:10" ht="20.25" customHeight="1" x14ac:dyDescent="0.1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x14ac:dyDescent="0.1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x14ac:dyDescent="0.15">
      <c r="A4" s="6"/>
      <c r="C4" s="7"/>
      <c r="E4" s="2"/>
      <c r="F4" s="8"/>
      <c r="G4" s="8"/>
      <c r="H4" s="9"/>
      <c r="I4" s="10"/>
      <c r="J4" s="11" t="s">
        <v>2</v>
      </c>
    </row>
    <row r="5" spans="1:10" s="1" customFormat="1" ht="12.75" customHeight="1" x14ac:dyDescent="0.15">
      <c r="A5" s="82" t="s">
        <v>3</v>
      </c>
      <c r="B5" s="82" t="s">
        <v>4</v>
      </c>
      <c r="C5" s="85" t="s">
        <v>5</v>
      </c>
      <c r="D5" s="86"/>
      <c r="E5" s="87"/>
      <c r="F5" s="85" t="s">
        <v>6</v>
      </c>
      <c r="G5" s="86"/>
      <c r="H5" s="87"/>
      <c r="I5" s="88" t="s">
        <v>7</v>
      </c>
      <c r="J5" s="91" t="s">
        <v>8</v>
      </c>
    </row>
    <row r="6" spans="1:10" s="1" customFormat="1" ht="12.75" customHeight="1" x14ac:dyDescent="0.15">
      <c r="A6" s="83"/>
      <c r="B6" s="83"/>
      <c r="C6" s="72" t="s">
        <v>9</v>
      </c>
      <c r="D6" s="72" t="s">
        <v>10</v>
      </c>
      <c r="E6" s="74" t="s">
        <v>11</v>
      </c>
      <c r="F6" s="72" t="s">
        <v>9</v>
      </c>
      <c r="G6" s="72" t="s">
        <v>10</v>
      </c>
      <c r="H6" s="74" t="s">
        <v>11</v>
      </c>
      <c r="I6" s="89"/>
      <c r="J6" s="92"/>
    </row>
    <row r="7" spans="1:10" s="1" customFormat="1" ht="37.5" customHeight="1" x14ac:dyDescent="0.15">
      <c r="A7" s="84"/>
      <c r="B7" s="84"/>
      <c r="C7" s="73"/>
      <c r="D7" s="73"/>
      <c r="E7" s="75"/>
      <c r="F7" s="73"/>
      <c r="G7" s="73"/>
      <c r="H7" s="75"/>
      <c r="I7" s="90"/>
      <c r="J7" s="93"/>
    </row>
    <row r="8" spans="1:10" s="1" customFormat="1" ht="13.5" customHeight="1" x14ac:dyDescent="0.15">
      <c r="A8" s="12">
        <v>1</v>
      </c>
      <c r="B8" s="12">
        <v>2</v>
      </c>
      <c r="C8" s="13">
        <v>3</v>
      </c>
      <c r="D8" s="13">
        <v>4</v>
      </c>
      <c r="E8" s="13" t="s">
        <v>12</v>
      </c>
      <c r="F8" s="13">
        <v>6</v>
      </c>
      <c r="G8" s="13">
        <v>7</v>
      </c>
      <c r="H8" s="13" t="s">
        <v>13</v>
      </c>
      <c r="I8" s="14" t="s">
        <v>14</v>
      </c>
      <c r="J8" s="14" t="s">
        <v>15</v>
      </c>
    </row>
    <row r="9" spans="1:10" x14ac:dyDescent="0.15">
      <c r="A9" s="15"/>
      <c r="B9" s="16" t="s">
        <v>16</v>
      </c>
      <c r="C9" s="17">
        <f>C10+C18</f>
        <v>215998662.59999999</v>
      </c>
      <c r="D9" s="17">
        <f>D10+D18</f>
        <v>190010989.90000001</v>
      </c>
      <c r="E9" s="18">
        <f t="shared" ref="E9:E19" si="0">D9/C9*100</f>
        <v>87.968595551850427</v>
      </c>
      <c r="F9" s="17">
        <f>F10+F18</f>
        <v>245138899</v>
      </c>
      <c r="G9" s="17">
        <f>G10+G18</f>
        <v>205744798.40000001</v>
      </c>
      <c r="H9" s="18">
        <f t="shared" ref="H9:H19" si="1">G9/F9*100</f>
        <v>83.929885970484037</v>
      </c>
      <c r="I9" s="19">
        <f t="shared" ref="I9:I21" si="2">G9-D9</f>
        <v>15733808.5</v>
      </c>
      <c r="J9" s="20">
        <f t="shared" ref="J9:J21" si="3">G9/D9*100</f>
        <v>108.28047288647909</v>
      </c>
    </row>
    <row r="10" spans="1:10" x14ac:dyDescent="0.15">
      <c r="A10" s="15"/>
      <c r="B10" s="21" t="s">
        <v>17</v>
      </c>
      <c r="C10" s="22">
        <v>200008535.59999999</v>
      </c>
      <c r="D10" s="22">
        <v>174531130.09999999</v>
      </c>
      <c r="E10" s="23">
        <f t="shared" si="0"/>
        <v>87.261840889154527</v>
      </c>
      <c r="F10" s="22">
        <v>224193088.5</v>
      </c>
      <c r="G10" s="22">
        <v>187184746.40000001</v>
      </c>
      <c r="H10" s="23">
        <f t="shared" si="1"/>
        <v>83.492648079559331</v>
      </c>
      <c r="I10" s="24">
        <f t="shared" si="2"/>
        <v>12653616.300000012</v>
      </c>
      <c r="J10" s="25">
        <f t="shared" si="3"/>
        <v>107.25006266374942</v>
      </c>
    </row>
    <row r="11" spans="1:10" x14ac:dyDescent="0.15">
      <c r="A11" s="15"/>
      <c r="B11" s="21" t="s">
        <v>18</v>
      </c>
      <c r="C11" s="22">
        <v>197486007.40000001</v>
      </c>
      <c r="D11" s="22">
        <v>162274130.30000001</v>
      </c>
      <c r="E11" s="23">
        <f t="shared" si="0"/>
        <v>82.169938233304933</v>
      </c>
      <c r="F11" s="22">
        <v>221115950.90000001</v>
      </c>
      <c r="G11" s="22">
        <v>168831309.80000001</v>
      </c>
      <c r="H11" s="23">
        <f t="shared" si="1"/>
        <v>76.354197475492938</v>
      </c>
      <c r="I11" s="24">
        <f t="shared" si="2"/>
        <v>6557179.5</v>
      </c>
      <c r="J11" s="25">
        <f t="shared" si="3"/>
        <v>104.04080397034178</v>
      </c>
    </row>
    <row r="12" spans="1:10" x14ac:dyDescent="0.15">
      <c r="A12" s="15"/>
      <c r="B12" s="21" t="s">
        <v>19</v>
      </c>
      <c r="C12" s="22">
        <v>98508895.200000003</v>
      </c>
      <c r="D12" s="22">
        <v>81360865.799999997</v>
      </c>
      <c r="E12" s="23">
        <f t="shared" si="0"/>
        <v>82.592405117137062</v>
      </c>
      <c r="F12" s="22">
        <v>104553022</v>
      </c>
      <c r="G12" s="22">
        <v>76953990</v>
      </c>
      <c r="H12" s="23">
        <f t="shared" si="1"/>
        <v>73.602836654496713</v>
      </c>
      <c r="I12" s="24">
        <f t="shared" si="2"/>
        <v>-4406875.799999997</v>
      </c>
      <c r="J12" s="25">
        <f t="shared" si="3"/>
        <v>94.583543627924371</v>
      </c>
    </row>
    <row r="13" spans="1:10" x14ac:dyDescent="0.15">
      <c r="A13" s="15"/>
      <c r="B13" s="26" t="s">
        <v>20</v>
      </c>
      <c r="C13" s="22">
        <v>47714807.799999997</v>
      </c>
      <c r="D13" s="22">
        <v>42827725.600000001</v>
      </c>
      <c r="E13" s="23">
        <f t="shared" si="0"/>
        <v>89.757724225811515</v>
      </c>
      <c r="F13" s="22">
        <v>60238162.100000001</v>
      </c>
      <c r="G13" s="22">
        <v>50964355.799999997</v>
      </c>
      <c r="H13" s="23">
        <f t="shared" si="1"/>
        <v>84.604765522884364</v>
      </c>
      <c r="I13" s="24">
        <f t="shared" si="2"/>
        <v>8136630.1999999955</v>
      </c>
      <c r="J13" s="25">
        <f t="shared" si="3"/>
        <v>118.99851109534521</v>
      </c>
    </row>
    <row r="14" spans="1:10" x14ac:dyDescent="0.15">
      <c r="A14" s="15"/>
      <c r="B14" s="26" t="s">
        <v>21</v>
      </c>
      <c r="C14" s="22">
        <v>280491</v>
      </c>
      <c r="D14" s="22">
        <v>497931.4</v>
      </c>
      <c r="E14" s="23">
        <f t="shared" si="0"/>
        <v>177.52134649596601</v>
      </c>
      <c r="F14" s="22">
        <v>488896</v>
      </c>
      <c r="G14" s="22">
        <v>757313.8</v>
      </c>
      <c r="H14" s="23">
        <f t="shared" si="1"/>
        <v>154.90284232229351</v>
      </c>
      <c r="I14" s="24">
        <f t="shared" si="2"/>
        <v>259382.40000000002</v>
      </c>
      <c r="J14" s="25">
        <f t="shared" si="3"/>
        <v>152.09199500172113</v>
      </c>
    </row>
    <row r="15" spans="1:10" x14ac:dyDescent="0.15">
      <c r="A15" s="15"/>
      <c r="B15" s="26" t="s">
        <v>22</v>
      </c>
      <c r="C15" s="22">
        <v>36127532</v>
      </c>
      <c r="D15" s="22">
        <v>26379539.199999999</v>
      </c>
      <c r="E15" s="23">
        <f t="shared" si="0"/>
        <v>73.017828065310411</v>
      </c>
      <c r="F15" s="22">
        <v>35585365</v>
      </c>
      <c r="G15" s="22">
        <v>25873750</v>
      </c>
      <c r="H15" s="23">
        <f t="shared" si="1"/>
        <v>72.708963361764035</v>
      </c>
      <c r="I15" s="24">
        <f t="shared" si="2"/>
        <v>-505789.19999999925</v>
      </c>
      <c r="J15" s="25">
        <f t="shared" si="3"/>
        <v>98.082645810583386</v>
      </c>
    </row>
    <row r="16" spans="1:10" x14ac:dyDescent="0.15">
      <c r="A16" s="15"/>
      <c r="B16" s="26" t="s">
        <v>23</v>
      </c>
      <c r="C16" s="22">
        <v>13968010.1</v>
      </c>
      <c r="D16" s="22">
        <v>10066903</v>
      </c>
      <c r="E16" s="23">
        <f t="shared" si="0"/>
        <v>72.071132021876195</v>
      </c>
      <c r="F16" s="22">
        <v>18792109</v>
      </c>
      <c r="G16" s="22">
        <v>13259791.6</v>
      </c>
      <c r="H16" s="23">
        <f t="shared" si="1"/>
        <v>70.560422994566494</v>
      </c>
      <c r="I16" s="24">
        <f t="shared" si="2"/>
        <v>3192888.5999999996</v>
      </c>
      <c r="J16" s="25">
        <f t="shared" si="3"/>
        <v>131.71669181673846</v>
      </c>
    </row>
    <row r="17" spans="1:10" ht="14.25" customHeight="1" x14ac:dyDescent="0.15">
      <c r="A17" s="15"/>
      <c r="B17" s="26" t="s">
        <v>24</v>
      </c>
      <c r="C17" s="22">
        <v>2522528.2000000002</v>
      </c>
      <c r="D17" s="22">
        <v>12256999.800000001</v>
      </c>
      <c r="E17" s="23">
        <f>D17/C17*100</f>
        <v>485.90139844620967</v>
      </c>
      <c r="F17" s="22">
        <v>3077137.6</v>
      </c>
      <c r="G17" s="22">
        <v>18353436.600000001</v>
      </c>
      <c r="H17" s="23">
        <f t="shared" si="1"/>
        <v>596.44510534725521</v>
      </c>
      <c r="I17" s="24">
        <f t="shared" si="2"/>
        <v>6096436.8000000007</v>
      </c>
      <c r="J17" s="25">
        <f t="shared" si="3"/>
        <v>149.73840988395872</v>
      </c>
    </row>
    <row r="18" spans="1:10" x14ac:dyDescent="0.15">
      <c r="A18" s="15"/>
      <c r="B18" s="21" t="s">
        <v>25</v>
      </c>
      <c r="C18" s="22">
        <v>15990127</v>
      </c>
      <c r="D18" s="22">
        <v>15479859.800000001</v>
      </c>
      <c r="E18" s="23">
        <f t="shared" si="0"/>
        <v>96.808860867709186</v>
      </c>
      <c r="F18" s="22">
        <v>20945810.5</v>
      </c>
      <c r="G18" s="22">
        <v>18560052</v>
      </c>
      <c r="H18" s="23">
        <f t="shared" si="1"/>
        <v>88.609853507459164</v>
      </c>
      <c r="I18" s="24">
        <f t="shared" si="2"/>
        <v>3080192.1999999993</v>
      </c>
      <c r="J18" s="25">
        <f t="shared" si="3"/>
        <v>119.89806264266036</v>
      </c>
    </row>
    <row r="19" spans="1:10" x14ac:dyDescent="0.15">
      <c r="A19" s="15"/>
      <c r="B19" s="21" t="s">
        <v>26</v>
      </c>
      <c r="C19" s="22">
        <v>15261945.4</v>
      </c>
      <c r="D19" s="22">
        <v>12599297.6</v>
      </c>
      <c r="E19" s="23">
        <f t="shared" si="0"/>
        <v>82.553680214319201</v>
      </c>
      <c r="F19" s="22">
        <v>20945810.5</v>
      </c>
      <c r="G19" s="22">
        <v>16994395.399999999</v>
      </c>
      <c r="H19" s="23">
        <f t="shared" si="1"/>
        <v>81.135057533343002</v>
      </c>
      <c r="I19" s="24">
        <f t="shared" si="2"/>
        <v>4395097.7999999989</v>
      </c>
      <c r="J19" s="25">
        <f t="shared" si="3"/>
        <v>134.88367319778206</v>
      </c>
    </row>
    <row r="20" spans="1:10" x14ac:dyDescent="0.15">
      <c r="A20" s="15"/>
      <c r="B20" s="21" t="s">
        <v>27</v>
      </c>
      <c r="C20" s="22">
        <v>0</v>
      </c>
      <c r="D20" s="22">
        <v>659984.6</v>
      </c>
      <c r="E20" s="23"/>
      <c r="F20" s="22">
        <v>0</v>
      </c>
      <c r="G20" s="22">
        <v>1363798.6</v>
      </c>
      <c r="H20" s="23"/>
      <c r="I20" s="24">
        <f t="shared" si="2"/>
        <v>703814.00000000012</v>
      </c>
      <c r="J20" s="25">
        <f t="shared" si="3"/>
        <v>206.64097313785811</v>
      </c>
    </row>
    <row r="21" spans="1:10" x14ac:dyDescent="0.15">
      <c r="A21" s="15"/>
      <c r="B21" s="27" t="s">
        <v>28</v>
      </c>
      <c r="C21" s="22">
        <v>0</v>
      </c>
      <c r="D21" s="22">
        <v>-53497.3</v>
      </c>
      <c r="E21" s="23"/>
      <c r="F21" s="22">
        <v>0</v>
      </c>
      <c r="G21" s="22">
        <v>-192346.6</v>
      </c>
      <c r="H21" s="23"/>
      <c r="I21" s="24">
        <f t="shared" si="2"/>
        <v>-138849.29999999999</v>
      </c>
      <c r="J21" s="25">
        <f t="shared" si="3"/>
        <v>359.54450037665453</v>
      </c>
    </row>
    <row r="22" spans="1:10" ht="18.75" customHeight="1" x14ac:dyDescent="0.15">
      <c r="A22" s="15"/>
      <c r="B22" s="27"/>
      <c r="C22" s="22"/>
      <c r="D22" s="22"/>
      <c r="E22" s="23"/>
      <c r="F22" s="22"/>
      <c r="G22" s="22"/>
      <c r="H22" s="23"/>
      <c r="I22" s="24"/>
      <c r="J22" s="25"/>
    </row>
    <row r="23" spans="1:10" x14ac:dyDescent="0.15">
      <c r="A23" s="15"/>
      <c r="B23" s="16" t="s">
        <v>29</v>
      </c>
      <c r="C23" s="28">
        <f>C24+C25+C26+C27+C28+C29+C30+C31+C32+C33+C34+C35+C37+C38</f>
        <v>255600593.19513997</v>
      </c>
      <c r="D23" s="28">
        <f>D24+D25+D26+D27+D28+D29+D30+D31+D32+D33+D34+D35+D37+D38</f>
        <v>173552805.90000001</v>
      </c>
      <c r="E23" s="18">
        <f t="shared" ref="E23:E38" si="4">D23/C23*100</f>
        <v>67.900001220850044</v>
      </c>
      <c r="F23" s="28">
        <f>F24+F25+F26+F27+F28+F29+F30+F31+F32+F33+F34+F35+F37+F38</f>
        <v>299540388.40000004</v>
      </c>
      <c r="G23" s="28">
        <f>G24+G25+G26+G27+G28+G29+G30+G31+G32+G33+G34+G35+G37+G38</f>
        <v>210547120.60000002</v>
      </c>
      <c r="H23" s="18">
        <f t="shared" ref="H23:H38" si="5">G23/F23*100</f>
        <v>70.290060624091794</v>
      </c>
      <c r="I23" s="19">
        <f t="shared" ref="I23:I40" si="6">G23-D23</f>
        <v>36994314.700000018</v>
      </c>
      <c r="J23" s="20">
        <f t="shared" ref="J23:J38" si="7">G23/D23*100</f>
        <v>121.31588395137554</v>
      </c>
    </row>
    <row r="24" spans="1:10" s="36" customFormat="1" x14ac:dyDescent="0.15">
      <c r="A24" s="29" t="s">
        <v>30</v>
      </c>
      <c r="B24" s="30" t="s">
        <v>31</v>
      </c>
      <c r="C24" s="31">
        <v>16714574.89514</v>
      </c>
      <c r="D24" s="31">
        <v>8264273.2000000002</v>
      </c>
      <c r="E24" s="32">
        <f t="shared" si="4"/>
        <v>49.443514129712959</v>
      </c>
      <c r="F24" s="33">
        <v>22671166.399999999</v>
      </c>
      <c r="G24" s="33">
        <v>10550715.9</v>
      </c>
      <c r="H24" s="32">
        <f t="shared" si="5"/>
        <v>46.538037407726854</v>
      </c>
      <c r="I24" s="34">
        <f t="shared" si="6"/>
        <v>2286442.7000000002</v>
      </c>
      <c r="J24" s="35">
        <f t="shared" si="7"/>
        <v>127.66659141907361</v>
      </c>
    </row>
    <row r="25" spans="1:10" s="36" customFormat="1" ht="14.25" customHeight="1" x14ac:dyDescent="0.15">
      <c r="A25" s="29" t="s">
        <v>32</v>
      </c>
      <c r="B25" s="30" t="s">
        <v>33</v>
      </c>
      <c r="C25" s="37">
        <v>683092.4</v>
      </c>
      <c r="D25" s="37">
        <v>542237.5</v>
      </c>
      <c r="E25" s="32">
        <f t="shared" si="4"/>
        <v>79.379817430262719</v>
      </c>
      <c r="F25" s="38">
        <v>423084.7</v>
      </c>
      <c r="G25" s="39">
        <v>253148.2</v>
      </c>
      <c r="H25" s="32">
        <f t="shared" si="5"/>
        <v>59.833929234500808</v>
      </c>
      <c r="I25" s="34">
        <f t="shared" si="6"/>
        <v>-289089.3</v>
      </c>
      <c r="J25" s="35">
        <f t="shared" si="7"/>
        <v>46.685852601489202</v>
      </c>
    </row>
    <row r="26" spans="1:10" s="36" customFormat="1" ht="15" customHeight="1" x14ac:dyDescent="0.15">
      <c r="A26" s="29" t="s">
        <v>34</v>
      </c>
      <c r="B26" s="30" t="s">
        <v>35</v>
      </c>
      <c r="C26" s="31">
        <v>4919843.7</v>
      </c>
      <c r="D26" s="31">
        <v>3129291.6</v>
      </c>
      <c r="E26" s="32">
        <f t="shared" si="4"/>
        <v>63.605508443286517</v>
      </c>
      <c r="F26" s="33">
        <v>6256685</v>
      </c>
      <c r="G26" s="40">
        <v>3911454.6</v>
      </c>
      <c r="H26" s="32">
        <f t="shared" si="5"/>
        <v>62.516406052086694</v>
      </c>
      <c r="I26" s="34">
        <f t="shared" si="6"/>
        <v>782163</v>
      </c>
      <c r="J26" s="35">
        <f t="shared" si="7"/>
        <v>124.99489021732586</v>
      </c>
    </row>
    <row r="27" spans="1:10" s="36" customFormat="1" x14ac:dyDescent="0.15">
      <c r="A27" s="29" t="s">
        <v>36</v>
      </c>
      <c r="B27" s="30" t="s">
        <v>37</v>
      </c>
      <c r="C27" s="31">
        <v>50850040.799999997</v>
      </c>
      <c r="D27" s="31">
        <v>33884579.600000001</v>
      </c>
      <c r="E27" s="32">
        <f t="shared" si="4"/>
        <v>66.636287929979403</v>
      </c>
      <c r="F27" s="40">
        <v>65351456.600000001</v>
      </c>
      <c r="G27" s="40">
        <v>45472566.299999997</v>
      </c>
      <c r="H27" s="32">
        <f t="shared" si="5"/>
        <v>69.58156507256794</v>
      </c>
      <c r="I27" s="34">
        <f t="shared" si="6"/>
        <v>11587986.699999996</v>
      </c>
      <c r="J27" s="35">
        <f t="shared" si="7"/>
        <v>134.1984077618599</v>
      </c>
    </row>
    <row r="28" spans="1:10" s="36" customFormat="1" x14ac:dyDescent="0.15">
      <c r="A28" s="29" t="s">
        <v>38</v>
      </c>
      <c r="B28" s="30" t="s">
        <v>39</v>
      </c>
      <c r="C28" s="31">
        <v>23841830.300000001</v>
      </c>
      <c r="D28" s="31">
        <v>12245786.4</v>
      </c>
      <c r="E28" s="32">
        <f t="shared" si="4"/>
        <v>51.362610361336223</v>
      </c>
      <c r="F28" s="33">
        <v>19384966.699999999</v>
      </c>
      <c r="G28" s="40">
        <v>13314903.9</v>
      </c>
      <c r="H28" s="32">
        <f t="shared" si="5"/>
        <v>68.686751471179988</v>
      </c>
      <c r="I28" s="34">
        <f t="shared" si="6"/>
        <v>1069117.5</v>
      </c>
      <c r="J28" s="35">
        <f t="shared" si="7"/>
        <v>108.73049280036437</v>
      </c>
    </row>
    <row r="29" spans="1:10" s="36" customFormat="1" x14ac:dyDescent="0.15">
      <c r="A29" s="29" t="s">
        <v>40</v>
      </c>
      <c r="B29" s="30" t="s">
        <v>41</v>
      </c>
      <c r="C29" s="31">
        <v>791395.5</v>
      </c>
      <c r="D29" s="31">
        <v>546996.5</v>
      </c>
      <c r="E29" s="32">
        <f t="shared" si="4"/>
        <v>69.117969460276186</v>
      </c>
      <c r="F29" s="33">
        <v>922161.1</v>
      </c>
      <c r="G29" s="40">
        <v>609718.4</v>
      </c>
      <c r="H29" s="32">
        <f t="shared" si="5"/>
        <v>66.118425511551081</v>
      </c>
      <c r="I29" s="34">
        <f t="shared" si="6"/>
        <v>62721.900000000023</v>
      </c>
      <c r="J29" s="35">
        <f t="shared" si="7"/>
        <v>111.46659987769574</v>
      </c>
    </row>
    <row r="30" spans="1:10" s="36" customFormat="1" x14ac:dyDescent="0.15">
      <c r="A30" s="29" t="s">
        <v>42</v>
      </c>
      <c r="B30" s="30" t="s">
        <v>43</v>
      </c>
      <c r="C30" s="31">
        <v>55762887.899999999</v>
      </c>
      <c r="D30" s="31">
        <v>42383259.799999997</v>
      </c>
      <c r="E30" s="32">
        <f t="shared" si="4"/>
        <v>76.00621380299782</v>
      </c>
      <c r="F30" s="33">
        <v>61689783.700000003</v>
      </c>
      <c r="G30" s="40">
        <v>45799525.899999999</v>
      </c>
      <c r="H30" s="32">
        <f t="shared" si="5"/>
        <v>74.241670424271561</v>
      </c>
      <c r="I30" s="34">
        <f t="shared" si="6"/>
        <v>3416266.1000000015</v>
      </c>
      <c r="J30" s="35">
        <f t="shared" si="7"/>
        <v>108.06041374854325</v>
      </c>
    </row>
    <row r="31" spans="1:10" s="36" customFormat="1" x14ac:dyDescent="0.15">
      <c r="A31" s="29" t="s">
        <v>44</v>
      </c>
      <c r="B31" s="30" t="s">
        <v>45</v>
      </c>
      <c r="C31" s="31">
        <v>5863779.9000000004</v>
      </c>
      <c r="D31" s="31">
        <v>3144379</v>
      </c>
      <c r="E31" s="32">
        <f t="shared" si="4"/>
        <v>53.623755557400777</v>
      </c>
      <c r="F31" s="33">
        <v>7211972.7999999998</v>
      </c>
      <c r="G31" s="40">
        <v>4121998.6</v>
      </c>
      <c r="H31" s="41">
        <f t="shared" si="5"/>
        <v>57.154938243804807</v>
      </c>
      <c r="I31" s="34">
        <f t="shared" si="6"/>
        <v>977619.60000000009</v>
      </c>
      <c r="J31" s="35">
        <f t="shared" si="7"/>
        <v>131.09102306051531</v>
      </c>
    </row>
    <row r="32" spans="1:10" s="36" customFormat="1" x14ac:dyDescent="0.15">
      <c r="A32" s="29" t="s">
        <v>46</v>
      </c>
      <c r="B32" s="30" t="s">
        <v>47</v>
      </c>
      <c r="C32" s="31">
        <v>26070309.699999999</v>
      </c>
      <c r="D32" s="31">
        <v>18713379.100000001</v>
      </c>
      <c r="E32" s="32">
        <f t="shared" si="4"/>
        <v>71.780424994337537</v>
      </c>
      <c r="F32" s="33">
        <v>29745416.399999999</v>
      </c>
      <c r="G32" s="33">
        <v>22049050.899999999</v>
      </c>
      <c r="H32" s="32">
        <f t="shared" si="5"/>
        <v>74.125877424260906</v>
      </c>
      <c r="I32" s="34">
        <f t="shared" si="6"/>
        <v>3335671.799999997</v>
      </c>
      <c r="J32" s="35">
        <f t="shared" si="7"/>
        <v>117.82506399392079</v>
      </c>
    </row>
    <row r="33" spans="1:10" s="36" customFormat="1" x14ac:dyDescent="0.15">
      <c r="A33" s="29" t="s">
        <v>48</v>
      </c>
      <c r="B33" s="30" t="s">
        <v>49</v>
      </c>
      <c r="C33" s="31">
        <v>56399840.5</v>
      </c>
      <c r="D33" s="31">
        <v>41371258.399999999</v>
      </c>
      <c r="E33" s="32">
        <f t="shared" si="4"/>
        <v>73.353502480206473</v>
      </c>
      <c r="F33" s="33">
        <v>69731535.5</v>
      </c>
      <c r="G33" s="33">
        <v>52515888.700000003</v>
      </c>
      <c r="H33" s="32">
        <f t="shared" si="5"/>
        <v>75.31153347397607</v>
      </c>
      <c r="I33" s="34">
        <f t="shared" si="6"/>
        <v>11144630.300000004</v>
      </c>
      <c r="J33" s="35">
        <f t="shared" si="7"/>
        <v>126.93809840698489</v>
      </c>
    </row>
    <row r="34" spans="1:10" s="36" customFormat="1" x14ac:dyDescent="0.15">
      <c r="A34" s="29" t="s">
        <v>50</v>
      </c>
      <c r="B34" s="30" t="s">
        <v>51</v>
      </c>
      <c r="C34" s="42">
        <v>3925349.9</v>
      </c>
      <c r="D34" s="31">
        <v>1492350.8</v>
      </c>
      <c r="E34" s="32">
        <f t="shared" si="4"/>
        <v>38.018287235999018</v>
      </c>
      <c r="F34" s="33">
        <v>4411712.8</v>
      </c>
      <c r="G34" s="33">
        <v>2347568</v>
      </c>
      <c r="H34" s="32">
        <f t="shared" si="5"/>
        <v>53.212167392220088</v>
      </c>
      <c r="I34" s="34">
        <f t="shared" si="6"/>
        <v>855217.2</v>
      </c>
      <c r="J34" s="35">
        <f t="shared" si="7"/>
        <v>157.30671367616782</v>
      </c>
    </row>
    <row r="35" spans="1:10" s="36" customFormat="1" x14ac:dyDescent="0.15">
      <c r="A35" s="29" t="s">
        <v>52</v>
      </c>
      <c r="B35" s="30" t="s">
        <v>53</v>
      </c>
      <c r="C35" s="31">
        <v>548193.5</v>
      </c>
      <c r="D35" s="31">
        <v>422554.8</v>
      </c>
      <c r="E35" s="32">
        <f t="shared" si="4"/>
        <v>77.081322562197471</v>
      </c>
      <c r="F35" s="33">
        <v>649531</v>
      </c>
      <c r="G35" s="33">
        <v>498898.2</v>
      </c>
      <c r="H35" s="32">
        <f t="shared" si="5"/>
        <v>76.808989871153187</v>
      </c>
      <c r="I35" s="34">
        <f t="shared" si="6"/>
        <v>76343.400000000023</v>
      </c>
      <c r="J35" s="35">
        <f t="shared" si="7"/>
        <v>118.06710040922503</v>
      </c>
    </row>
    <row r="36" spans="1:10" x14ac:dyDescent="0.15">
      <c r="A36" s="43"/>
      <c r="B36" s="16" t="s">
        <v>54</v>
      </c>
      <c r="C36" s="18">
        <f>C31+C30+C32+C33++C34+C35</f>
        <v>148570361.40000001</v>
      </c>
      <c r="D36" s="18">
        <f>D31+D30+D32+D33++D34+D35</f>
        <v>107527181.89999999</v>
      </c>
      <c r="E36" s="18">
        <f t="shared" si="4"/>
        <v>72.374584598674858</v>
      </c>
      <c r="F36" s="18">
        <f>F31+F30+F32+F33++F34+F35</f>
        <v>173439952.20000002</v>
      </c>
      <c r="G36" s="18">
        <f>G31+G30+G32+G33++G34+G35</f>
        <v>127332930.30000001</v>
      </c>
      <c r="H36" s="18">
        <f t="shared" si="5"/>
        <v>73.416147020824653</v>
      </c>
      <c r="I36" s="19">
        <f t="shared" si="6"/>
        <v>19805748.400000021</v>
      </c>
      <c r="J36" s="20">
        <f t="shared" si="7"/>
        <v>118.41929459140789</v>
      </c>
    </row>
    <row r="37" spans="1:10" s="36" customFormat="1" x14ac:dyDescent="0.15">
      <c r="A37" s="29" t="s">
        <v>55</v>
      </c>
      <c r="B37" s="30" t="s">
        <v>56</v>
      </c>
      <c r="C37" s="31">
        <v>352723</v>
      </c>
      <c r="D37" s="31">
        <v>293</v>
      </c>
      <c r="E37" s="32">
        <f t="shared" si="4"/>
        <v>8.3068016545561257E-2</v>
      </c>
      <c r="F37" s="33">
        <v>375637.6</v>
      </c>
      <c r="G37" s="33">
        <v>0</v>
      </c>
      <c r="H37" s="32">
        <f t="shared" si="5"/>
        <v>0</v>
      </c>
      <c r="I37" s="34">
        <f t="shared" si="6"/>
        <v>-293</v>
      </c>
      <c r="J37" s="35">
        <f t="shared" si="7"/>
        <v>0</v>
      </c>
    </row>
    <row r="38" spans="1:10" s="36" customFormat="1" x14ac:dyDescent="0.15">
      <c r="A38" s="29" t="s">
        <v>57</v>
      </c>
      <c r="B38" s="30" t="s">
        <v>58</v>
      </c>
      <c r="C38" s="31">
        <v>8876731.1999999993</v>
      </c>
      <c r="D38" s="31">
        <v>7412166.2000000002</v>
      </c>
      <c r="E38" s="32">
        <f t="shared" si="4"/>
        <v>83.501077513758688</v>
      </c>
      <c r="F38" s="33">
        <v>10715278.1</v>
      </c>
      <c r="G38" s="33">
        <v>9101683</v>
      </c>
      <c r="H38" s="32">
        <f t="shared" si="5"/>
        <v>84.941173855301059</v>
      </c>
      <c r="I38" s="34">
        <f t="shared" si="6"/>
        <v>1689516.7999999998</v>
      </c>
      <c r="J38" s="35">
        <f t="shared" si="7"/>
        <v>122.79383319818167</v>
      </c>
    </row>
    <row r="39" spans="1:10" x14ac:dyDescent="0.15">
      <c r="A39" s="44"/>
      <c r="B39" s="45" t="s">
        <v>59</v>
      </c>
      <c r="C39" s="19">
        <f>-C42</f>
        <v>-39514073.399999999</v>
      </c>
      <c r="D39" s="19"/>
      <c r="E39" s="18"/>
      <c r="F39" s="18">
        <f>-F42</f>
        <v>-53217351.100000001</v>
      </c>
      <c r="G39" s="18">
        <f>G9-G23</f>
        <v>-4802322.2000000179</v>
      </c>
      <c r="H39" s="18"/>
      <c r="I39" s="19">
        <f t="shared" si="6"/>
        <v>-4802322.2000000179</v>
      </c>
      <c r="J39" s="20"/>
    </row>
    <row r="40" spans="1:10" x14ac:dyDescent="0.15">
      <c r="A40" s="44"/>
      <c r="B40" s="45" t="s">
        <v>60</v>
      </c>
      <c r="C40" s="18"/>
      <c r="D40" s="18">
        <f>D9-D23</f>
        <v>16458184</v>
      </c>
      <c r="E40" s="18"/>
      <c r="F40" s="18"/>
      <c r="G40" s="18"/>
      <c r="H40" s="18"/>
      <c r="I40" s="19">
        <f t="shared" si="6"/>
        <v>-16458184</v>
      </c>
      <c r="J40" s="20">
        <f>G40/D40*100</f>
        <v>0</v>
      </c>
    </row>
    <row r="41" spans="1:10" s="48" customFormat="1" x14ac:dyDescent="0.15">
      <c r="A41" s="46"/>
      <c r="B41" s="47"/>
      <c r="C41" s="18"/>
      <c r="D41" s="18"/>
      <c r="E41" s="18"/>
      <c r="F41" s="18"/>
      <c r="G41" s="18"/>
      <c r="H41" s="18"/>
      <c r="I41" s="19"/>
      <c r="J41" s="20"/>
    </row>
    <row r="42" spans="1:10" x14ac:dyDescent="0.15">
      <c r="A42" s="49"/>
      <c r="B42" s="16" t="s">
        <v>61</v>
      </c>
      <c r="C42" s="18">
        <f>C43+C44+C45+C46+C47+C48+C49+C50</f>
        <v>39514073.399999999</v>
      </c>
      <c r="D42" s="18">
        <f>D43+D44+D45+D46+D47+D48+D49+D50</f>
        <v>-16458184</v>
      </c>
      <c r="E42" s="18"/>
      <c r="F42" s="18">
        <f>F43+F44+F45+F46+F47++F48+F49+F50</f>
        <v>53217351.100000001</v>
      </c>
      <c r="G42" s="18">
        <f>G43+G44+G45+G46+G47+G48+G49+G50</f>
        <v>4802322.2000000011</v>
      </c>
      <c r="H42" s="18"/>
      <c r="I42" s="19">
        <f t="shared" ref="I42:I50" si="8">G42-D42</f>
        <v>21260506.200000003</v>
      </c>
      <c r="J42" s="20"/>
    </row>
    <row r="43" spans="1:10" s="55" customFormat="1" ht="12.75" hidden="1" customHeight="1" x14ac:dyDescent="0.15">
      <c r="A43" s="50"/>
      <c r="B43" s="51" t="s">
        <v>62</v>
      </c>
      <c r="C43" s="23">
        <v>0</v>
      </c>
      <c r="D43" s="23">
        <v>0</v>
      </c>
      <c r="E43" s="52"/>
      <c r="F43" s="23">
        <v>0</v>
      </c>
      <c r="G43" s="23">
        <v>0</v>
      </c>
      <c r="H43" s="52"/>
      <c r="I43" s="53">
        <f t="shared" si="8"/>
        <v>0</v>
      </c>
      <c r="J43" s="54"/>
    </row>
    <row r="44" spans="1:10" ht="13.5" customHeight="1" x14ac:dyDescent="0.15">
      <c r="A44" s="56"/>
      <c r="B44" s="57" t="s">
        <v>63</v>
      </c>
      <c r="C44" s="23">
        <v>4173841.7</v>
      </c>
      <c r="D44" s="23">
        <v>2097016.8</v>
      </c>
      <c r="E44" s="23"/>
      <c r="F44" s="23">
        <v>2787083.1</v>
      </c>
      <c r="G44" s="23">
        <v>-43850.1</v>
      </c>
      <c r="H44" s="23"/>
      <c r="I44" s="24">
        <f t="shared" si="8"/>
        <v>-2140866.9</v>
      </c>
      <c r="J44" s="20"/>
    </row>
    <row r="45" spans="1:10" x14ac:dyDescent="0.15">
      <c r="A45" s="56"/>
      <c r="B45" s="57" t="s">
        <v>64</v>
      </c>
      <c r="C45" s="23">
        <v>8329940.2000000002</v>
      </c>
      <c r="D45" s="23">
        <v>1619306.1</v>
      </c>
      <c r="E45" s="23"/>
      <c r="F45" s="23">
        <v>11498759.1</v>
      </c>
      <c r="G45" s="23">
        <v>7992355</v>
      </c>
      <c r="H45" s="23"/>
      <c r="I45" s="24">
        <f t="shared" si="8"/>
        <v>6373048.9000000004</v>
      </c>
      <c r="J45" s="20"/>
    </row>
    <row r="46" spans="1:10" x14ac:dyDescent="0.15">
      <c r="A46" s="56"/>
      <c r="B46" s="57" t="s">
        <v>65</v>
      </c>
      <c r="C46" s="23">
        <v>27000000</v>
      </c>
      <c r="D46" s="23">
        <v>-30000000</v>
      </c>
      <c r="E46" s="23"/>
      <c r="F46" s="23">
        <v>38700000</v>
      </c>
      <c r="G46" s="23">
        <v>-6000000</v>
      </c>
      <c r="H46" s="23"/>
      <c r="I46" s="24">
        <f t="shared" si="8"/>
        <v>24000000</v>
      </c>
      <c r="J46" s="20"/>
    </row>
    <row r="47" spans="1:10" ht="12.75" customHeight="1" x14ac:dyDescent="0.15">
      <c r="A47" s="56"/>
      <c r="B47" s="57" t="s">
        <v>66</v>
      </c>
      <c r="C47" s="23">
        <v>0</v>
      </c>
      <c r="D47" s="23">
        <v>0</v>
      </c>
      <c r="E47" s="23"/>
      <c r="F47" s="23">
        <v>231508.9</v>
      </c>
      <c r="G47" s="23">
        <v>0</v>
      </c>
      <c r="H47" s="23"/>
      <c r="I47" s="24">
        <f t="shared" si="8"/>
        <v>0</v>
      </c>
      <c r="J47" s="20"/>
    </row>
    <row r="48" spans="1:10" ht="13.5" customHeight="1" x14ac:dyDescent="0.15">
      <c r="A48" s="56"/>
      <c r="B48" s="57" t="s">
        <v>67</v>
      </c>
      <c r="C48" s="23">
        <v>10291.5</v>
      </c>
      <c r="D48" s="23">
        <v>15510.5</v>
      </c>
      <c r="E48" s="23"/>
      <c r="F48" s="23">
        <v>0</v>
      </c>
      <c r="G48" s="23">
        <v>0</v>
      </c>
      <c r="H48" s="23"/>
      <c r="I48" s="24">
        <f t="shared" si="8"/>
        <v>-15510.5</v>
      </c>
      <c r="J48" s="20"/>
    </row>
    <row r="49" spans="1:10" x14ac:dyDescent="0.15">
      <c r="A49" s="58"/>
      <c r="B49" s="59" t="s">
        <v>68</v>
      </c>
      <c r="C49" s="23">
        <v>0</v>
      </c>
      <c r="D49" s="23">
        <v>6809982.5999999996</v>
      </c>
      <c r="E49" s="23"/>
      <c r="F49" s="23">
        <v>0</v>
      </c>
      <c r="G49" s="23">
        <v>12453817.300000001</v>
      </c>
      <c r="H49" s="23"/>
      <c r="I49" s="24">
        <f t="shared" si="8"/>
        <v>5643834.7000000011</v>
      </c>
      <c r="J49" s="20"/>
    </row>
    <row r="50" spans="1:10" x14ac:dyDescent="0.15">
      <c r="A50" s="58"/>
      <c r="B50" s="59" t="s">
        <v>69</v>
      </c>
      <c r="C50" s="23">
        <v>0</v>
      </c>
      <c r="D50" s="23">
        <v>3000000</v>
      </c>
      <c r="E50" s="23"/>
      <c r="F50" s="23">
        <v>0</v>
      </c>
      <c r="G50" s="23">
        <v>-9600000</v>
      </c>
      <c r="H50" s="23"/>
      <c r="I50" s="24">
        <f t="shared" si="8"/>
        <v>-12600000</v>
      </c>
      <c r="J50" s="20"/>
    </row>
    <row r="51" spans="1:10" ht="18.75" customHeight="1" x14ac:dyDescent="0.15">
      <c r="A51" s="60"/>
      <c r="B51" s="61"/>
      <c r="C51" s="62"/>
      <c r="D51" s="62"/>
      <c r="E51" s="62"/>
      <c r="F51" s="62"/>
      <c r="G51" s="62"/>
      <c r="H51" s="62"/>
      <c r="I51" s="63"/>
      <c r="J51" s="63"/>
    </row>
    <row r="52" spans="1:10" x14ac:dyDescent="0.15">
      <c r="A52" s="58"/>
      <c r="B52" s="64" t="s">
        <v>70</v>
      </c>
      <c r="C52" s="18"/>
      <c r="D52" s="24">
        <v>11497770.9</v>
      </c>
      <c r="E52" s="18"/>
      <c r="F52" s="18"/>
      <c r="G52" s="23">
        <v>11128220.1</v>
      </c>
      <c r="H52" s="18"/>
      <c r="I52" s="65">
        <f>G52-D52</f>
        <v>-369550.80000000075</v>
      </c>
      <c r="J52" s="35"/>
    </row>
    <row r="53" spans="1:10" x14ac:dyDescent="0.15">
      <c r="A53" s="58"/>
      <c r="B53" s="66" t="s">
        <v>71</v>
      </c>
      <c r="C53" s="18"/>
      <c r="D53" s="24">
        <v>5.5428112938995984</v>
      </c>
      <c r="E53" s="23"/>
      <c r="F53" s="18"/>
      <c r="G53" s="23">
        <f>G52/F10*100</f>
        <v>4.9636767013894811</v>
      </c>
      <c r="H53" s="23"/>
      <c r="I53" s="65"/>
      <c r="J53" s="35"/>
    </row>
    <row r="54" spans="1:10" x14ac:dyDescent="0.15">
      <c r="A54" s="58"/>
      <c r="B54" s="59" t="s">
        <v>72</v>
      </c>
      <c r="C54" s="23"/>
      <c r="D54" s="24">
        <v>0</v>
      </c>
      <c r="E54" s="23"/>
      <c r="F54" s="23"/>
      <c r="G54" s="23">
        <v>0</v>
      </c>
      <c r="H54" s="23"/>
      <c r="I54" s="65">
        <f>G54-D54</f>
        <v>0</v>
      </c>
      <c r="J54" s="35"/>
    </row>
    <row r="55" spans="1:10" x14ac:dyDescent="0.15">
      <c r="A55" s="58"/>
      <c r="B55" s="59" t="s">
        <v>71</v>
      </c>
      <c r="C55" s="23"/>
      <c r="D55" s="24">
        <v>0</v>
      </c>
      <c r="E55" s="23"/>
      <c r="F55" s="23"/>
      <c r="G55" s="23">
        <f>G54/F10*100</f>
        <v>0</v>
      </c>
      <c r="H55" s="23"/>
      <c r="I55" s="65"/>
      <c r="J55" s="65"/>
    </row>
    <row r="56" spans="1:10" ht="15" customHeight="1" x14ac:dyDescent="0.15">
      <c r="A56" s="76"/>
      <c r="B56" s="77"/>
      <c r="C56" s="77"/>
      <c r="D56" s="77"/>
      <c r="E56" s="77"/>
      <c r="F56" s="77"/>
      <c r="G56" s="77"/>
      <c r="H56" s="77"/>
      <c r="I56" s="77"/>
      <c r="J56" s="78"/>
    </row>
    <row r="57" spans="1:10" ht="15" customHeight="1" x14ac:dyDescent="0.15">
      <c r="A57" s="58"/>
      <c r="B57" s="59" t="s">
        <v>73</v>
      </c>
      <c r="C57" s="32"/>
      <c r="D57" s="67">
        <v>89010947.200000003</v>
      </c>
      <c r="E57" s="32"/>
      <c r="F57" s="23"/>
      <c r="G57" s="32">
        <v>83968187</v>
      </c>
      <c r="H57" s="23"/>
      <c r="I57" s="65">
        <f>G57-D57</f>
        <v>-5042760.200000003</v>
      </c>
      <c r="J57" s="65"/>
    </row>
    <row r="58" spans="1:10" ht="19.5" customHeight="1" x14ac:dyDescent="0.15">
      <c r="A58" s="68"/>
      <c r="F58" s="69"/>
      <c r="G58" s="69"/>
    </row>
    <row r="59" spans="1:10" ht="12" customHeight="1" x14ac:dyDescent="0.15">
      <c r="F59" s="71"/>
      <c r="G59" s="71"/>
      <c r="H59" s="71"/>
    </row>
    <row r="60" spans="1:10" hidden="1" x14ac:dyDescent="0.15">
      <c r="C60" s="7"/>
    </row>
    <row r="61" spans="1:10" hidden="1" x14ac:dyDescent="0.15"/>
    <row r="62" spans="1:10" hidden="1" x14ac:dyDescent="0.15"/>
    <row r="63" spans="1:10" hidden="1" x14ac:dyDescent="0.15"/>
  </sheetData>
  <mergeCells count="16">
    <mergeCell ref="A56:J56"/>
    <mergeCell ref="H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D6:D7"/>
    <mergeCell ref="E6:E7"/>
    <mergeCell ref="F6:F7"/>
    <mergeCell ref="G6:G7"/>
    <mergeCell ref="H6:H7"/>
  </mergeCells>
  <pageMargins left="0.39370078740157483" right="0.39370078740157483" top="0.78740157480314965" bottom="0.39370078740157483" header="0.39370078740157483" footer="0.35433070866141736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Федотова Елена Рифовна</cp:lastModifiedBy>
  <dcterms:created xsi:type="dcterms:W3CDTF">2025-10-21T10:33:56Z</dcterms:created>
  <dcterms:modified xsi:type="dcterms:W3CDTF">2025-10-27T06:37:27Z</dcterms:modified>
</cp:coreProperties>
</file>