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600" yWindow="1830" windowWidth="11100" windowHeight="4725" tabRatio="935"/>
  </bookViews>
  <sheets>
    <sheet name="расчетный объем" sheetId="188" r:id="rId1"/>
    <sheet name="числ насел.ГП средняя" sheetId="221" r:id="rId2"/>
    <sheet name="субвенции 2026_ГП" sheetId="171" r:id="rId3"/>
    <sheet name="числ насел.СП средняя" sheetId="222" r:id="rId4"/>
    <sheet name="субвенции 2026_СП" sheetId="203" r:id="rId5"/>
    <sheet name="субвенции 2026" sheetId="136" r:id="rId6"/>
    <sheet name="субвенции 2027_ГП" sheetId="200" r:id="rId7"/>
    <sheet name="субвенции 2027_СП" sheetId="204" r:id="rId8"/>
    <sheet name="субвенции 2027" sheetId="207" r:id="rId9"/>
    <sheet name="субвенции 2028_ГП" sheetId="202" r:id="rId10"/>
    <sheet name="субвенции 2028_СП" sheetId="205" r:id="rId11"/>
    <sheet name="субвенции 2028" sheetId="208" r:id="rId12"/>
    <sheet name="числ населения средняя" sheetId="216" r:id="rId13"/>
    <sheet name="данные_районы_округа" sheetId="42" r:id="rId14"/>
    <sheet name="ИБР_районы_округа_2026" sheetId="120" r:id="rId15"/>
    <sheet name="ИБР_районы_округа_2027" sheetId="255" r:id="rId16"/>
    <sheet name="ИБР_районы_округа_2028" sheetId="256" r:id="rId17"/>
    <sheet name="НП_МР 2026-2028" sheetId="193" r:id="rId18"/>
    <sheet name="НП_МО(ГО) 2026-2028" sheetId="231" r:id="rId19"/>
    <sheet name="ИНП_районы 3 налога" sheetId="211" r:id="rId20"/>
    <sheet name="ИНП_МОГО 5 налогов" sheetId="238" r:id="rId21"/>
    <sheet name="ФФПМР2026_3 налога" sheetId="121" r:id="rId22"/>
    <sheet name="ФФПМО(ГО)2026_5 налогов" sheetId="236" r:id="rId23"/>
    <sheet name="ФФПМР2027_3 налога" sheetId="257" r:id="rId24"/>
    <sheet name="ФФПМО(ГО)2027_5 налогов" sheetId="258" r:id="rId25"/>
    <sheet name="ФФПМР2028_3 налога" sheetId="259" r:id="rId26"/>
    <sheet name="ФФПМО(ГО)2028_5 налогов" sheetId="260" r:id="rId27"/>
    <sheet name="доп.норматив" sheetId="83" r:id="rId28"/>
  </sheets>
  <definedNames>
    <definedName name="_xlnm._FilterDatabase" localSheetId="5" hidden="1">'субвенции 2026'!$A$7:$G$25</definedName>
    <definedName name="_xlnm._FilterDatabase" localSheetId="2" hidden="1">'субвенции 2026_ГП'!$A$5:$L$74</definedName>
    <definedName name="_xlnm._FilterDatabase" localSheetId="4" hidden="1">'субвенции 2026_СП'!$A$5:$L$118</definedName>
    <definedName name="_xlnm._FilterDatabase" localSheetId="8" hidden="1">'субвенции 2027'!$A$6:$M$25</definedName>
    <definedName name="_xlnm._FilterDatabase" localSheetId="6" hidden="1">'субвенции 2027_ГП'!$A$5:$XEZ$74</definedName>
    <definedName name="_xlnm._FilterDatabase" localSheetId="7" hidden="1">'субвенции 2027_СП'!$A$5:$L$114</definedName>
    <definedName name="_xlnm._FilterDatabase" localSheetId="11" hidden="1">'субвенции 2028'!$A$7:$M$25</definedName>
    <definedName name="_xlnm._FilterDatabase" localSheetId="9" hidden="1">'субвенции 2028_ГП'!$A$5:$L$74</definedName>
    <definedName name="_xlnm._FilterDatabase" localSheetId="10" hidden="1">'субвенции 2028_СП'!$A$5:$L$114</definedName>
    <definedName name="_xlnm._FilterDatabase" localSheetId="1" hidden="1">'числ насел.ГП средняя'!$A$6:$F$70</definedName>
    <definedName name="_xlnm._FilterDatabase" localSheetId="3" hidden="1">'числ насел.СП средняя'!$A$6:$F$114</definedName>
    <definedName name="_xlnm._FilterDatabase" localSheetId="12" hidden="1">'числ населения средняя'!$A$6:$E$28</definedName>
    <definedName name="solver_adj" localSheetId="2" hidden="1">'субвенции 2026_ГП'!#REF!</definedName>
    <definedName name="solver_adj" localSheetId="4" hidden="1">'субвенции 2026_СП'!#REF!</definedName>
    <definedName name="solver_adj" localSheetId="6" hidden="1">'субвенции 2027_ГП'!#REF!</definedName>
    <definedName name="solver_adj" localSheetId="7" hidden="1">'субвенции 2027_СП'!#REF!</definedName>
    <definedName name="solver_adj" localSheetId="9" hidden="1">'субвенции 2028_ГП'!#REF!</definedName>
    <definedName name="solver_adj" localSheetId="10" hidden="1">'субвенции 2028_СП'!#REF!</definedName>
    <definedName name="solver_adj" localSheetId="22" hidden="1">'ФФПМО(ГО)2026_5 налогов'!$E$15</definedName>
    <definedName name="solver_adj" localSheetId="24" hidden="1">'ФФПМО(ГО)2027_5 налогов'!$E$15</definedName>
    <definedName name="solver_adj" localSheetId="26" hidden="1">'ФФПМО(ГО)2028_5 налогов'!$E$15</definedName>
    <definedName name="solver_adj" localSheetId="21" hidden="1">'ФФПМР2026_3 налога'!$E$30</definedName>
    <definedName name="solver_adj" localSheetId="23" hidden="1">'ФФПМР2027_3 налога'!$E$30</definedName>
    <definedName name="solver_adj" localSheetId="25" hidden="1">'ФФПМР2028_3 налога'!$E$30</definedName>
    <definedName name="solver_cvg" localSheetId="2" hidden="1">0.0001</definedName>
    <definedName name="solver_cvg" localSheetId="4" hidden="1">0.0001</definedName>
    <definedName name="solver_cvg" localSheetId="6" hidden="1">0.0001</definedName>
    <definedName name="solver_cvg" localSheetId="7" hidden="1">0.0001</definedName>
    <definedName name="solver_cvg" localSheetId="9" hidden="1">0.0001</definedName>
    <definedName name="solver_cvg" localSheetId="10" hidden="1">0.0001</definedName>
    <definedName name="solver_cvg" localSheetId="22" hidden="1">0.0001</definedName>
    <definedName name="solver_cvg" localSheetId="24" hidden="1">0.0001</definedName>
    <definedName name="solver_cvg" localSheetId="26" hidden="1">0.0001</definedName>
    <definedName name="solver_cvg" localSheetId="21" hidden="1">0.0001</definedName>
    <definedName name="solver_cvg" localSheetId="23" hidden="1">0.0001</definedName>
    <definedName name="solver_cvg" localSheetId="25" hidden="1">0.0001</definedName>
    <definedName name="solver_drv" localSheetId="2" hidden="1">1</definedName>
    <definedName name="solver_drv" localSheetId="4" hidden="1">1</definedName>
    <definedName name="solver_drv" localSheetId="6" hidden="1">1</definedName>
    <definedName name="solver_drv" localSheetId="7" hidden="1">1</definedName>
    <definedName name="solver_drv" localSheetId="9" hidden="1">1</definedName>
    <definedName name="solver_drv" localSheetId="10" hidden="1">1</definedName>
    <definedName name="solver_drv" localSheetId="22" hidden="1">1</definedName>
    <definedName name="solver_drv" localSheetId="24" hidden="1">1</definedName>
    <definedName name="solver_drv" localSheetId="26" hidden="1">1</definedName>
    <definedName name="solver_drv" localSheetId="21" hidden="1">1</definedName>
    <definedName name="solver_drv" localSheetId="23" hidden="1">1</definedName>
    <definedName name="solver_drv" localSheetId="25" hidden="1">1</definedName>
    <definedName name="solver_est" localSheetId="2" hidden="1">1</definedName>
    <definedName name="solver_est" localSheetId="4" hidden="1">1</definedName>
    <definedName name="solver_est" localSheetId="6" hidden="1">1</definedName>
    <definedName name="solver_est" localSheetId="7" hidden="1">1</definedName>
    <definedName name="solver_est" localSheetId="9" hidden="1">1</definedName>
    <definedName name="solver_est" localSheetId="10" hidden="1">1</definedName>
    <definedName name="solver_est" localSheetId="22" hidden="1">1</definedName>
    <definedName name="solver_est" localSheetId="24" hidden="1">1</definedName>
    <definedName name="solver_est" localSheetId="26" hidden="1">1</definedName>
    <definedName name="solver_est" localSheetId="21" hidden="1">1</definedName>
    <definedName name="solver_est" localSheetId="23" hidden="1">1</definedName>
    <definedName name="solver_est" localSheetId="25" hidden="1">1</definedName>
    <definedName name="solver_itr" localSheetId="2" hidden="1">100</definedName>
    <definedName name="solver_itr" localSheetId="4" hidden="1">100</definedName>
    <definedName name="solver_itr" localSheetId="6" hidden="1">100</definedName>
    <definedName name="solver_itr" localSheetId="7" hidden="1">100</definedName>
    <definedName name="solver_itr" localSheetId="9" hidden="1">100</definedName>
    <definedName name="solver_itr" localSheetId="10" hidden="1">100</definedName>
    <definedName name="solver_itr" localSheetId="22" hidden="1">100</definedName>
    <definedName name="solver_itr" localSheetId="24" hidden="1">100</definedName>
    <definedName name="solver_itr" localSheetId="26" hidden="1">100</definedName>
    <definedName name="solver_itr" localSheetId="21" hidden="1">100</definedName>
    <definedName name="solver_itr" localSheetId="23" hidden="1">100</definedName>
    <definedName name="solver_itr" localSheetId="25" hidden="1">100</definedName>
    <definedName name="solver_lin" localSheetId="2" hidden="1">2</definedName>
    <definedName name="solver_lin" localSheetId="4" hidden="1">2</definedName>
    <definedName name="solver_lin" localSheetId="6" hidden="1">2</definedName>
    <definedName name="solver_lin" localSheetId="7" hidden="1">2</definedName>
    <definedName name="solver_lin" localSheetId="9" hidden="1">2</definedName>
    <definedName name="solver_lin" localSheetId="10" hidden="1">2</definedName>
    <definedName name="solver_lin" localSheetId="22" hidden="1">2</definedName>
    <definedName name="solver_lin" localSheetId="24" hidden="1">2</definedName>
    <definedName name="solver_lin" localSheetId="26" hidden="1">2</definedName>
    <definedName name="solver_lin" localSheetId="21" hidden="1">2</definedName>
    <definedName name="solver_lin" localSheetId="23" hidden="1">2</definedName>
    <definedName name="solver_lin" localSheetId="25" hidden="1">2</definedName>
    <definedName name="solver_neg" localSheetId="2" hidden="1">2</definedName>
    <definedName name="solver_neg" localSheetId="4" hidden="1">2</definedName>
    <definedName name="solver_neg" localSheetId="6" hidden="1">2</definedName>
    <definedName name="solver_neg" localSheetId="7" hidden="1">2</definedName>
    <definedName name="solver_neg" localSheetId="9" hidden="1">2</definedName>
    <definedName name="solver_neg" localSheetId="10" hidden="1">2</definedName>
    <definedName name="solver_neg" localSheetId="22" hidden="1">2</definedName>
    <definedName name="solver_neg" localSheetId="24" hidden="1">2</definedName>
    <definedName name="solver_neg" localSheetId="26" hidden="1">2</definedName>
    <definedName name="solver_neg" localSheetId="21" hidden="1">2</definedName>
    <definedName name="solver_neg" localSheetId="23" hidden="1">2</definedName>
    <definedName name="solver_neg" localSheetId="25" hidden="1">2</definedName>
    <definedName name="solver_num" localSheetId="2" hidden="1">0</definedName>
    <definedName name="solver_num" localSheetId="4" hidden="1">0</definedName>
    <definedName name="solver_num" localSheetId="6" hidden="1">0</definedName>
    <definedName name="solver_num" localSheetId="7" hidden="1">0</definedName>
    <definedName name="solver_num" localSheetId="9" hidden="1">0</definedName>
    <definedName name="solver_num" localSheetId="10" hidden="1">0</definedName>
    <definedName name="solver_num" localSheetId="22" hidden="1">0</definedName>
    <definedName name="solver_num" localSheetId="24" hidden="1">0</definedName>
    <definedName name="solver_num" localSheetId="26" hidden="1">0</definedName>
    <definedName name="solver_num" localSheetId="21" hidden="1">0</definedName>
    <definedName name="solver_num" localSheetId="23" hidden="1">0</definedName>
    <definedName name="solver_num" localSheetId="25" hidden="1">0</definedName>
    <definedName name="solver_nwt" localSheetId="2" hidden="1">1</definedName>
    <definedName name="solver_nwt" localSheetId="4" hidden="1">1</definedName>
    <definedName name="solver_nwt" localSheetId="6" hidden="1">1</definedName>
    <definedName name="solver_nwt" localSheetId="7" hidden="1">1</definedName>
    <definedName name="solver_nwt" localSheetId="9" hidden="1">1</definedName>
    <definedName name="solver_nwt" localSheetId="10" hidden="1">1</definedName>
    <definedName name="solver_nwt" localSheetId="22" hidden="1">1</definedName>
    <definedName name="solver_nwt" localSheetId="24" hidden="1">1</definedName>
    <definedName name="solver_nwt" localSheetId="26" hidden="1">1</definedName>
    <definedName name="solver_nwt" localSheetId="21" hidden="1">1</definedName>
    <definedName name="solver_nwt" localSheetId="23" hidden="1">1</definedName>
    <definedName name="solver_nwt" localSheetId="25" hidden="1">1</definedName>
    <definedName name="solver_opt" localSheetId="2" hidden="1">'субвенции 2026_ГП'!#REF!</definedName>
    <definedName name="solver_opt" localSheetId="4" hidden="1">'субвенции 2026_СП'!#REF!</definedName>
    <definedName name="solver_opt" localSheetId="6" hidden="1">'субвенции 2027_ГП'!#REF!</definedName>
    <definedName name="solver_opt" localSheetId="7" hidden="1">'субвенции 2027_СП'!#REF!</definedName>
    <definedName name="solver_opt" localSheetId="9" hidden="1">'субвенции 2028_ГП'!#REF!</definedName>
    <definedName name="solver_opt" localSheetId="10" hidden="1">'субвенции 2028_СП'!#REF!</definedName>
    <definedName name="solver_opt" localSheetId="22" hidden="1">'ФФПМО(ГО)2026_5 налогов'!$J$9</definedName>
    <definedName name="solver_opt" localSheetId="24" hidden="1">'ФФПМО(ГО)2027_5 налогов'!$J$9</definedName>
    <definedName name="solver_opt" localSheetId="26" hidden="1">'ФФПМО(ГО)2028_5 налогов'!$G$9</definedName>
    <definedName name="solver_opt" localSheetId="21" hidden="1">'ФФПМР2026_3 налога'!$J$23</definedName>
    <definedName name="solver_opt" localSheetId="23" hidden="1">'ФФПМР2027_3 налога'!$J$23</definedName>
    <definedName name="solver_opt" localSheetId="25" hidden="1">'ФФПМР2028_3 налога'!$G$23</definedName>
    <definedName name="solver_pre" localSheetId="2" hidden="1">0.000001</definedName>
    <definedName name="solver_pre" localSheetId="4" hidden="1">0.000001</definedName>
    <definedName name="solver_pre" localSheetId="6" hidden="1">0.000001</definedName>
    <definedName name="solver_pre" localSheetId="7" hidden="1">0.000001</definedName>
    <definedName name="solver_pre" localSheetId="9" hidden="1">0.000001</definedName>
    <definedName name="solver_pre" localSheetId="10" hidden="1">0.000001</definedName>
    <definedName name="solver_pre" localSheetId="22" hidden="1">0.000001</definedName>
    <definedName name="solver_pre" localSheetId="24" hidden="1">0.000001</definedName>
    <definedName name="solver_pre" localSheetId="26" hidden="1">0.000001</definedName>
    <definedName name="solver_pre" localSheetId="21" hidden="1">0.000001</definedName>
    <definedName name="solver_pre" localSheetId="23" hidden="1">0.000001</definedName>
    <definedName name="solver_pre" localSheetId="25" hidden="1">0.000001</definedName>
    <definedName name="solver_scl" localSheetId="2" hidden="1">2</definedName>
    <definedName name="solver_scl" localSheetId="4" hidden="1">2</definedName>
    <definedName name="solver_scl" localSheetId="6" hidden="1">2</definedName>
    <definedName name="solver_scl" localSheetId="7" hidden="1">2</definedName>
    <definedName name="solver_scl" localSheetId="9" hidden="1">2</definedName>
    <definedName name="solver_scl" localSheetId="10" hidden="1">2</definedName>
    <definedName name="solver_scl" localSheetId="22" hidden="1">2</definedName>
    <definedName name="solver_scl" localSheetId="24" hidden="1">2</definedName>
    <definedName name="solver_scl" localSheetId="26" hidden="1">2</definedName>
    <definedName name="solver_scl" localSheetId="21" hidden="1">2</definedName>
    <definedName name="solver_scl" localSheetId="23" hidden="1">2</definedName>
    <definedName name="solver_scl" localSheetId="25" hidden="1">2</definedName>
    <definedName name="solver_sho" localSheetId="2" hidden="1">2</definedName>
    <definedName name="solver_sho" localSheetId="4" hidden="1">2</definedName>
    <definedName name="solver_sho" localSheetId="6" hidden="1">2</definedName>
    <definedName name="solver_sho" localSheetId="7" hidden="1">2</definedName>
    <definedName name="solver_sho" localSheetId="9" hidden="1">2</definedName>
    <definedName name="solver_sho" localSheetId="10" hidden="1">2</definedName>
    <definedName name="solver_sho" localSheetId="22" hidden="1">2</definedName>
    <definedName name="solver_sho" localSheetId="24" hidden="1">2</definedName>
    <definedName name="solver_sho" localSheetId="26" hidden="1">2</definedName>
    <definedName name="solver_sho" localSheetId="21" hidden="1">2</definedName>
    <definedName name="solver_sho" localSheetId="23" hidden="1">2</definedName>
    <definedName name="solver_sho" localSheetId="25" hidden="1">2</definedName>
    <definedName name="solver_tim" localSheetId="2" hidden="1">100</definedName>
    <definedName name="solver_tim" localSheetId="4" hidden="1">100</definedName>
    <definedName name="solver_tim" localSheetId="6" hidden="1">100</definedName>
    <definedName name="solver_tim" localSheetId="7" hidden="1">100</definedName>
    <definedName name="solver_tim" localSheetId="9" hidden="1">100</definedName>
    <definedName name="solver_tim" localSheetId="10" hidden="1">100</definedName>
    <definedName name="solver_tim" localSheetId="22" hidden="1">100</definedName>
    <definedName name="solver_tim" localSheetId="24" hidden="1">100</definedName>
    <definedName name="solver_tim" localSheetId="26" hidden="1">100</definedName>
    <definedName name="solver_tim" localSheetId="21" hidden="1">100</definedName>
    <definedName name="solver_tim" localSheetId="23" hidden="1">100</definedName>
    <definedName name="solver_tim" localSheetId="25" hidden="1">100</definedName>
    <definedName name="solver_tol" localSheetId="2" hidden="1">0.05</definedName>
    <definedName name="solver_tol" localSheetId="4" hidden="1">0.05</definedName>
    <definedName name="solver_tol" localSheetId="6" hidden="1">0.05</definedName>
    <definedName name="solver_tol" localSheetId="7" hidden="1">0.05</definedName>
    <definedName name="solver_tol" localSheetId="9" hidden="1">0.05</definedName>
    <definedName name="solver_tol" localSheetId="10" hidden="1">0.05</definedName>
    <definedName name="solver_tol" localSheetId="22" hidden="1">0.05</definedName>
    <definedName name="solver_tol" localSheetId="24" hidden="1">0.05</definedName>
    <definedName name="solver_tol" localSheetId="26" hidden="1">0.05</definedName>
    <definedName name="solver_tol" localSheetId="21" hidden="1">0.05</definedName>
    <definedName name="solver_tol" localSheetId="23" hidden="1">0.05</definedName>
    <definedName name="solver_tol" localSheetId="25" hidden="1">0.05</definedName>
    <definedName name="solver_typ" localSheetId="2" hidden="1">3</definedName>
    <definedName name="solver_typ" localSheetId="4" hidden="1">3</definedName>
    <definedName name="solver_typ" localSheetId="6" hidden="1">3</definedName>
    <definedName name="solver_typ" localSheetId="7" hidden="1">3</definedName>
    <definedName name="solver_typ" localSheetId="9" hidden="1">3</definedName>
    <definedName name="solver_typ" localSheetId="10" hidden="1">3</definedName>
    <definedName name="solver_typ" localSheetId="22" hidden="1">3</definedName>
    <definedName name="solver_typ" localSheetId="24" hidden="1">3</definedName>
    <definedName name="solver_typ" localSheetId="26" hidden="1">3</definedName>
    <definedName name="solver_typ" localSheetId="21" hidden="1">3</definedName>
    <definedName name="solver_typ" localSheetId="23" hidden="1">3</definedName>
    <definedName name="solver_typ" localSheetId="25" hidden="1">3</definedName>
    <definedName name="solver_val" localSheetId="2" hidden="1">697293.3</definedName>
    <definedName name="solver_val" localSheetId="4" hidden="1">697293.3</definedName>
    <definedName name="solver_val" localSheetId="6" hidden="1">697293.3</definedName>
    <definedName name="solver_val" localSheetId="7" hidden="1">697293.3</definedName>
    <definedName name="solver_val" localSheetId="9" hidden="1">697293.3</definedName>
    <definedName name="solver_val" localSheetId="10" hidden="1">697293.3</definedName>
    <definedName name="solver_val" localSheetId="22" hidden="1">5198209.8</definedName>
    <definedName name="solver_val" localSheetId="24" hidden="1">5198209.8</definedName>
    <definedName name="solver_val" localSheetId="26" hidden="1">5198209.8</definedName>
    <definedName name="solver_val" localSheetId="21" hidden="1">5198209.8</definedName>
    <definedName name="solver_val" localSheetId="23" hidden="1">5198209.8</definedName>
    <definedName name="solver_val" localSheetId="25" hidden="1">5198209.8</definedName>
    <definedName name="_xlnm.Print_Titles" localSheetId="13">данные_районы_округа!$A:$A</definedName>
    <definedName name="_xlnm.Print_Titles" localSheetId="27">доп.норматив!$A:$A</definedName>
    <definedName name="_xlnm.Print_Titles" localSheetId="18">'НП_МО(ГО) 2026-2028'!$A:$A</definedName>
    <definedName name="_xlnm.Print_Titles" localSheetId="17">'НП_МР 2026-2028'!$A:$A</definedName>
    <definedName name="_xlnm.Print_Titles" localSheetId="5">'субвенции 2026'!$A:$A</definedName>
    <definedName name="_xlnm.Print_Titles" localSheetId="2">'субвенции 2026_ГП'!$3:$4</definedName>
    <definedName name="_xlnm.Print_Titles" localSheetId="4">'субвенции 2026_СП'!$3:$4</definedName>
    <definedName name="_xlnm.Print_Titles" localSheetId="8">'субвенции 2027'!$A:$A</definedName>
    <definedName name="_xlnm.Print_Titles" localSheetId="6">'субвенции 2027_ГП'!$3:$4</definedName>
    <definedName name="_xlnm.Print_Titles" localSheetId="7">'субвенции 2027_СП'!$3:$4</definedName>
    <definedName name="_xlnm.Print_Titles" localSheetId="11">'субвенции 2028'!$A:$A</definedName>
    <definedName name="_xlnm.Print_Titles" localSheetId="9">'субвенции 2028_ГП'!$3:$4</definedName>
    <definedName name="_xlnm.Print_Titles" localSheetId="10">'субвенции 2028_СП'!$3:$4</definedName>
    <definedName name="_xlnm.Print_Titles" localSheetId="1">'числ насел.ГП средняя'!$3:$6</definedName>
    <definedName name="_xlnm.Print_Titles" localSheetId="3">'числ насел.СП средняя'!$3:$5</definedName>
    <definedName name="_xlnm.Print_Area" localSheetId="13">данные_районы_округа!$A$1:$O$26</definedName>
    <definedName name="_xlnm.Print_Area" localSheetId="27">доп.норматив!$A$1:$S$27</definedName>
    <definedName name="_xlnm.Print_Area" localSheetId="14">ИБР_районы_округа_2026!$A$1:$L$27</definedName>
    <definedName name="_xlnm.Print_Area" localSheetId="15">ИБР_районы_округа_2027!$A$1:$L$27</definedName>
    <definedName name="_xlnm.Print_Area" localSheetId="16">ИБР_районы_округа_2028!$A$1:$L$27</definedName>
    <definedName name="_xlnm.Print_Area" localSheetId="20">'ИНП_МОГО 5 налогов'!$A$1:$H$9</definedName>
    <definedName name="_xlnm.Print_Area" localSheetId="19">'ИНП_районы 3 налога'!$A$1:$H$23</definedName>
    <definedName name="_xlnm.Print_Area" localSheetId="0">'расчетный объем'!$A$1:$G$38</definedName>
    <definedName name="_xlnm.Print_Area" localSheetId="5">'субвенции 2026'!$A$1:$M$28</definedName>
    <definedName name="_xlnm.Print_Area" localSheetId="2">'субвенции 2026_ГП'!$A$1:$L$74</definedName>
    <definedName name="_xlnm.Print_Area" localSheetId="4">'субвенции 2026_СП'!$A$1:$L$118</definedName>
    <definedName name="_xlnm.Print_Area" localSheetId="8">'субвенции 2027'!$A$1:$M$28</definedName>
    <definedName name="_xlnm.Print_Area" localSheetId="6">'субвенции 2027_ГП'!$A$1:$L$74</definedName>
    <definedName name="_xlnm.Print_Area" localSheetId="7">'субвенции 2027_СП'!$A$1:$L$118</definedName>
    <definedName name="_xlnm.Print_Area" localSheetId="11">'субвенции 2028'!$A$1:$H$27</definedName>
    <definedName name="_xlnm.Print_Area" localSheetId="9">'субвенции 2028_ГП'!$A$1:$L$74</definedName>
    <definedName name="_xlnm.Print_Area" localSheetId="10">'субвенции 2028_СП'!$A$1:$L$118</definedName>
    <definedName name="_xlnm.Print_Area" localSheetId="22">'ФФПМО(ГО)2026_5 налогов'!$A$1:$Q$21</definedName>
    <definedName name="_xlnm.Print_Area" localSheetId="24">'ФФПМО(ГО)2027_5 налогов'!$A$1:$Q$17</definedName>
    <definedName name="_xlnm.Print_Area" localSheetId="26">'ФФПМО(ГО)2028_5 налогов'!$A$1:$N$17</definedName>
    <definedName name="_xlnm.Print_Area" localSheetId="21">'ФФПМР2026_3 налога'!$A$1:$Q$31</definedName>
    <definedName name="_xlnm.Print_Area" localSheetId="23">'ФФПМР2027_3 налога'!$A$1:$V$31</definedName>
    <definedName name="_xlnm.Print_Area" localSheetId="25">'ФФПМР2028_3 налога'!$A$1:$N$31</definedName>
    <definedName name="_xlnm.Print_Area" localSheetId="1">'числ насел.ГП средняя'!$A$1:$F$70</definedName>
    <definedName name="_xlnm.Print_Area" localSheetId="3">'числ насел.СП средняя'!$A$1:$F$114</definedName>
    <definedName name="_xlnm.Print_Area" localSheetId="12">'числ населения средняя'!$A$1:$E$27</definedName>
  </definedNames>
  <calcPr calcId="145621"/>
</workbook>
</file>

<file path=xl/calcChain.xml><?xml version="1.0" encoding="utf-8"?>
<calcChain xmlns="http://schemas.openxmlformats.org/spreadsheetml/2006/main">
  <c r="T22" i="257" l="1"/>
  <c r="T21" i="257"/>
  <c r="T20" i="257"/>
  <c r="T19" i="257"/>
  <c r="T18" i="257"/>
  <c r="T17" i="257"/>
  <c r="T16" i="257"/>
  <c r="T15" i="257"/>
  <c r="T14" i="257"/>
  <c r="T13" i="257"/>
  <c r="T12" i="257"/>
  <c r="T11" i="257"/>
  <c r="T10" i="257"/>
  <c r="T9" i="257"/>
  <c r="T8" i="257"/>
  <c r="T7" i="257"/>
  <c r="T23" i="257" s="1"/>
  <c r="U21" i="257" l="1"/>
  <c r="S21" i="257"/>
  <c r="S22" i="257"/>
  <c r="U22" i="257"/>
  <c r="U12" i="257"/>
  <c r="S12" i="257"/>
  <c r="U8" i="257"/>
  <c r="S8" i="257"/>
  <c r="U11" i="257"/>
  <c r="S11" i="257"/>
  <c r="U17" i="257"/>
  <c r="S17" i="257"/>
  <c r="U20" i="257"/>
  <c r="S20" i="257"/>
  <c r="U7" i="257"/>
  <c r="S7" i="257"/>
  <c r="U13" i="257"/>
  <c r="S13" i="257"/>
  <c r="S14" i="257"/>
  <c r="U14" i="257"/>
  <c r="U16" i="257"/>
  <c r="S16" i="257"/>
  <c r="S23" i="257" l="1"/>
  <c r="S15" i="257"/>
  <c r="U15" i="257"/>
  <c r="S19" i="257"/>
  <c r="U19" i="257"/>
  <c r="S18" i="257"/>
  <c r="U18" i="257"/>
  <c r="S9" i="257"/>
  <c r="U9" i="257"/>
  <c r="S10" i="257"/>
  <c r="U10" i="257"/>
  <c r="U23" i="257" s="1"/>
  <c r="E28" i="257" l="1"/>
  <c r="R22" i="257" l="1"/>
  <c r="R11" i="257"/>
  <c r="R14" i="257"/>
  <c r="R21" i="257"/>
  <c r="R12" i="257"/>
  <c r="R20" i="257"/>
  <c r="R13" i="257"/>
  <c r="R16" i="257"/>
  <c r="R7" i="257"/>
  <c r="R8" i="257"/>
  <c r="R17" i="257"/>
  <c r="R9" i="257"/>
  <c r="R10" i="257"/>
  <c r="R23" i="257"/>
  <c r="R18" i="257"/>
  <c r="R15" i="257"/>
  <c r="R19" i="257"/>
  <c r="Y10" i="231" l="1"/>
  <c r="Z10" i="231"/>
  <c r="K6" i="256" l="1"/>
  <c r="K6" i="255"/>
  <c r="D31" i="207" l="1"/>
  <c r="C31" i="207"/>
  <c r="B31" i="207"/>
  <c r="C32" i="207" l="1"/>
  <c r="B32" i="207"/>
  <c r="D24" i="136"/>
  <c r="C25" i="136"/>
  <c r="B25" i="136"/>
  <c r="K6" i="120" l="1"/>
  <c r="D32" i="207" l="1"/>
  <c r="D23" i="136"/>
  <c r="D22" i="136"/>
  <c r="D21" i="136"/>
  <c r="D20" i="136"/>
  <c r="D19" i="136"/>
  <c r="D18" i="136"/>
  <c r="D17" i="136"/>
  <c r="D16" i="136"/>
  <c r="D15" i="136"/>
  <c r="D14" i="136"/>
  <c r="D13" i="136"/>
  <c r="D12" i="136"/>
  <c r="D11" i="136"/>
  <c r="D10" i="136"/>
  <c r="D9" i="136"/>
  <c r="D8" i="136"/>
  <c r="D25" i="136" l="1"/>
  <c r="E11" i="258" l="1"/>
  <c r="L11" i="258" l="1"/>
  <c r="I11" i="260"/>
  <c r="XEZ5" i="200" l="1"/>
  <c r="E25" i="257" l="1"/>
  <c r="L25" i="257" l="1"/>
  <c r="I25" i="259"/>
  <c r="J30" i="207" l="1"/>
  <c r="G30" i="207"/>
  <c r="G32" i="207" s="1"/>
  <c r="J32" i="207"/>
  <c r="G8" i="136" l="1"/>
  <c r="G31" i="207"/>
  <c r="G15" i="136"/>
  <c r="G19" i="136"/>
  <c r="G16" i="136"/>
  <c r="G14" i="136"/>
  <c r="G17" i="136"/>
  <c r="G21" i="136"/>
  <c r="G12" i="136"/>
  <c r="G10" i="136"/>
  <c r="G13" i="136"/>
  <c r="G20" i="136"/>
  <c r="G11" i="136"/>
  <c r="G23" i="136"/>
  <c r="G18" i="136"/>
  <c r="G22" i="136"/>
  <c r="G9" i="136" l="1"/>
  <c r="K9" i="136"/>
  <c r="K21" i="136"/>
  <c r="K22" i="136"/>
  <c r="K18" i="136"/>
  <c r="K13" i="136"/>
  <c r="K14" i="136"/>
  <c r="E11" i="236"/>
  <c r="K20" i="136"/>
  <c r="K12" i="136"/>
  <c r="K23" i="136"/>
  <c r="K10" i="136"/>
  <c r="K17" i="136"/>
  <c r="K8" i="136"/>
  <c r="K16" i="136"/>
  <c r="K19" i="136"/>
  <c r="K15" i="136"/>
  <c r="F14" i="136"/>
  <c r="J11" i="136"/>
  <c r="J13" i="136"/>
  <c r="J10" i="136"/>
  <c r="J21" i="136"/>
  <c r="J14" i="136"/>
  <c r="J19" i="136"/>
  <c r="J22" i="136"/>
  <c r="J23" i="136"/>
  <c r="J8" i="136"/>
  <c r="J17" i="136"/>
  <c r="J15" i="136"/>
  <c r="J18" i="136"/>
  <c r="F12" i="136"/>
  <c r="J20" i="136"/>
  <c r="J12" i="136"/>
  <c r="J16" i="136"/>
  <c r="F10" i="136"/>
  <c r="F16" i="136"/>
  <c r="F19" i="136"/>
  <c r="F15" i="136"/>
  <c r="F21" i="136"/>
  <c r="F18" i="136"/>
  <c r="F13" i="136"/>
  <c r="F9" i="136"/>
  <c r="F22" i="136"/>
  <c r="F20" i="136"/>
  <c r="F23" i="136"/>
  <c r="F17" i="136"/>
  <c r="F8" i="136"/>
  <c r="F11" i="136" l="1"/>
  <c r="K11" i="136"/>
  <c r="J9" i="136"/>
  <c r="G25" i="136"/>
  <c r="I12" i="136"/>
  <c r="I14" i="136"/>
  <c r="E10" i="136"/>
  <c r="E14" i="136"/>
  <c r="E12" i="136"/>
  <c r="I10" i="136"/>
  <c r="I13" i="136"/>
  <c r="I8" i="136"/>
  <c r="I23" i="136"/>
  <c r="I15" i="136"/>
  <c r="I16" i="136"/>
  <c r="I17" i="136"/>
  <c r="I20" i="136"/>
  <c r="I9" i="136"/>
  <c r="I18" i="136"/>
  <c r="I21" i="136"/>
  <c r="I19" i="136"/>
  <c r="I22" i="136"/>
  <c r="E16" i="136"/>
  <c r="E17" i="136"/>
  <c r="E9" i="136"/>
  <c r="E18" i="136"/>
  <c r="E21" i="136"/>
  <c r="E19" i="136"/>
  <c r="E23" i="136"/>
  <c r="E20" i="136"/>
  <c r="E13" i="136"/>
  <c r="E8" i="136"/>
  <c r="E22" i="136"/>
  <c r="E15" i="136"/>
  <c r="E11" i="136" l="1"/>
  <c r="E25" i="136" s="1"/>
  <c r="F25" i="136"/>
  <c r="I11" i="136"/>
  <c r="J25" i="136"/>
  <c r="K25" i="136"/>
  <c r="L14" i="136" s="1"/>
  <c r="H14" i="136"/>
  <c r="H12" i="136"/>
  <c r="H21" i="136"/>
  <c r="H15" i="136"/>
  <c r="H18" i="136"/>
  <c r="H20" i="136"/>
  <c r="H17" i="136"/>
  <c r="H9" i="136"/>
  <c r="H13" i="136"/>
  <c r="H10" i="136"/>
  <c r="H8" i="136"/>
  <c r="H23" i="136"/>
  <c r="H22" i="136"/>
  <c r="H19" i="136"/>
  <c r="H16" i="136"/>
  <c r="H11" i="136" l="1"/>
  <c r="I25" i="136"/>
  <c r="L15" i="136"/>
  <c r="L23" i="136"/>
  <c r="L11" i="236"/>
  <c r="L8" i="136"/>
  <c r="L11" i="136"/>
  <c r="L10" i="136"/>
  <c r="L9" i="136"/>
  <c r="L16" i="136"/>
  <c r="L18" i="136"/>
  <c r="L20" i="136"/>
  <c r="L22" i="136"/>
  <c r="L21" i="136"/>
  <c r="L19" i="136"/>
  <c r="L17" i="136"/>
  <c r="L12" i="136"/>
  <c r="L13" i="136"/>
  <c r="M22" i="136" l="1"/>
  <c r="H25" i="136"/>
  <c r="L25" i="136"/>
  <c r="M19" i="136"/>
  <c r="M23" i="136"/>
  <c r="M10" i="136"/>
  <c r="M20" i="136"/>
  <c r="M17" i="136"/>
  <c r="M15" i="136"/>
  <c r="M9" i="136"/>
  <c r="M18" i="136"/>
  <c r="M14" i="136"/>
  <c r="M11" i="136"/>
  <c r="M13" i="136"/>
  <c r="M21" i="136"/>
  <c r="M8" i="136"/>
  <c r="M16" i="136"/>
  <c r="M12" i="136"/>
  <c r="M25" i="136" l="1"/>
  <c r="F30" i="207" l="1"/>
  <c r="F32" i="207" s="1"/>
  <c r="I32" i="207" l="1"/>
  <c r="I30" i="207"/>
  <c r="F31" i="207" l="1"/>
  <c r="H30" i="207" l="1"/>
  <c r="H32" i="207"/>
  <c r="M30" i="207" l="1"/>
  <c r="E25" i="121" l="1"/>
  <c r="V12" i="257" l="1"/>
  <c r="V14" i="257" l="1"/>
  <c r="V15" i="257"/>
  <c r="V10" i="257"/>
  <c r="V8" i="257"/>
  <c r="V20" i="257"/>
  <c r="V22" i="257" l="1"/>
  <c r="V17" i="257"/>
  <c r="V9" i="257"/>
  <c r="V16" i="257"/>
  <c r="V13" i="257"/>
  <c r="V19" i="257"/>
  <c r="V18" i="257"/>
  <c r="V11" i="257"/>
  <c r="V21" i="257"/>
  <c r="R25" i="257" l="1"/>
  <c r="V23" i="257" l="1"/>
  <c r="V7" i="257"/>
</calcChain>
</file>

<file path=xl/sharedStrings.xml><?xml version="1.0" encoding="utf-8"?>
<sst xmlns="http://schemas.openxmlformats.org/spreadsheetml/2006/main" count="2390" uniqueCount="463">
  <si>
    <t>№ п/п</t>
  </si>
  <si>
    <t>ВСЕГО</t>
  </si>
  <si>
    <t>чел.</t>
  </si>
  <si>
    <t>тыс.руб.</t>
  </si>
  <si>
    <t>Наименование муниципального образования</t>
  </si>
  <si>
    <t>Индекс бюджетных расходов</t>
  </si>
  <si>
    <t>Индекс налогового потенциала</t>
  </si>
  <si>
    <t>5=3/4</t>
  </si>
  <si>
    <t>показатели</t>
  </si>
  <si>
    <t>Бокситогорское городское поселение</t>
  </si>
  <si>
    <t>Большедворское сельское поселение</t>
  </si>
  <si>
    <t>Борское сельское поселение</t>
  </si>
  <si>
    <t>Ефимовское городское поселение</t>
  </si>
  <si>
    <t>Пикалевское городское поселение</t>
  </si>
  <si>
    <t>Самойловское сельское поселение</t>
  </si>
  <si>
    <t>Бегуницкое сельское поселение</t>
  </si>
  <si>
    <t>Большеврудское сельское поселение</t>
  </si>
  <si>
    <t>Волосовское городское поселение</t>
  </si>
  <si>
    <t>Калитинское сельское поселение</t>
  </si>
  <si>
    <t>Клопицкое сельское поселение</t>
  </si>
  <si>
    <t>Рабитицкое сельское поселение</t>
  </si>
  <si>
    <t>Сабское сельское поселение</t>
  </si>
  <si>
    <t>Бережковское сельское поселение</t>
  </si>
  <si>
    <t>Волховское городское поселение</t>
  </si>
  <si>
    <t>Вындиноостровское сельское поселение</t>
  </si>
  <si>
    <t>Иссадское сельское поселение</t>
  </si>
  <si>
    <t>Кисельнинское сельское поселение</t>
  </si>
  <si>
    <t>Колчановское сельское поселение</t>
  </si>
  <si>
    <t>Новоладожское городское поселение</t>
  </si>
  <si>
    <t>Пашское сельское поселение</t>
  </si>
  <si>
    <t>Потанинское сельское поселение</t>
  </si>
  <si>
    <t>Свирицкое сельское поселение</t>
  </si>
  <si>
    <t>Селивановское сельское поселение</t>
  </si>
  <si>
    <t>Староладожское сельское поселение</t>
  </si>
  <si>
    <t>Сясьстройское городское поселение</t>
  </si>
  <si>
    <t>Усадищенское сельское поселение</t>
  </si>
  <si>
    <t>Хваловское сельское поселение</t>
  </si>
  <si>
    <t>Агалатовское сельское поселение</t>
  </si>
  <si>
    <t>Всеволожское городское поселение</t>
  </si>
  <si>
    <t>Дубровское городское поселение</t>
  </si>
  <si>
    <t>Кузьмоловское городское поселение</t>
  </si>
  <si>
    <t>Куйвозовское сельское поселение</t>
  </si>
  <si>
    <t>Лесколовское сельское поселение</t>
  </si>
  <si>
    <t>Морозовское городское поселение</t>
  </si>
  <si>
    <t>Новодевяткинское сельское поселение</t>
  </si>
  <si>
    <t>Рахьинское городское поселение</t>
  </si>
  <si>
    <t>Романовское сельское поселение</t>
  </si>
  <si>
    <t>Свердловское городское поселение</t>
  </si>
  <si>
    <t>Сертоловское городское поселение</t>
  </si>
  <si>
    <t>Токсовское городское поселение</t>
  </si>
  <si>
    <t>Щегловское сельское поселение</t>
  </si>
  <si>
    <t>Выборгское городское поселение</t>
  </si>
  <si>
    <t>Высоцкое городское поселение</t>
  </si>
  <si>
    <t>Гончаровское сельское поселение</t>
  </si>
  <si>
    <t>Каменногорское городское поселение</t>
  </si>
  <si>
    <t>Красносельское сельское поселение</t>
  </si>
  <si>
    <t>Полянское сельское поселение</t>
  </si>
  <si>
    <t>Приморское городское поселение</t>
  </si>
  <si>
    <t>Рощинское городское поселение</t>
  </si>
  <si>
    <t>Светогорское городское поселение</t>
  </si>
  <si>
    <t>Селезневское сельское поселение</t>
  </si>
  <si>
    <t>Советское городское поселение</t>
  </si>
  <si>
    <t>Большелуцкое сельское поселение</t>
  </si>
  <si>
    <t>Ивангородское городское поселение</t>
  </si>
  <si>
    <t>Кингисеппское городское поселение</t>
  </si>
  <si>
    <t>Котельское сельское поселение</t>
  </si>
  <si>
    <t>Кузёмкинское сельское поселение</t>
  </si>
  <si>
    <t>Нежновское сельское поселение</t>
  </si>
  <si>
    <t>Опольевское сельское поселение</t>
  </si>
  <si>
    <t>Пустомержское сельское поселение</t>
  </si>
  <si>
    <t>Усть-Лужское сельское поселение</t>
  </si>
  <si>
    <t>Фалилеевское сельское поселение</t>
  </si>
  <si>
    <t>Будогощское городское поселение</t>
  </si>
  <si>
    <t>Глажевское сельское поселение</t>
  </si>
  <si>
    <t>Киришское городское поселение</t>
  </si>
  <si>
    <t>Кусинское сельское поселение</t>
  </si>
  <si>
    <t>Пчевжинское сельское поселение</t>
  </si>
  <si>
    <t>Пчевское сельское поселение</t>
  </si>
  <si>
    <t>Кировское городское поселение</t>
  </si>
  <si>
    <t>Мгинское городское поселение</t>
  </si>
  <si>
    <t>Назиевское городское поселение</t>
  </si>
  <si>
    <t>Отрадненское городское поселение</t>
  </si>
  <si>
    <t>Павловское городское поселение</t>
  </si>
  <si>
    <t>Приладожское городское поселение</t>
  </si>
  <si>
    <t>Путиловское сельское поселение</t>
  </si>
  <si>
    <t>Суховское сельское поселение</t>
  </si>
  <si>
    <t>Шлиссельбургское городское поселение</t>
  </si>
  <si>
    <t>Шумское сельское поселение</t>
  </si>
  <si>
    <t>Алеховщинское сельское поселение</t>
  </si>
  <si>
    <t>Лодейнопольское городское поселение</t>
  </si>
  <si>
    <t>Свирьстройское городское поселение</t>
  </si>
  <si>
    <t>Янегское сельское поселение</t>
  </si>
  <si>
    <t>Большеижорское городское поселение</t>
  </si>
  <si>
    <t>Горбунковское сельское поселение</t>
  </si>
  <si>
    <t>Гостилицкое сельское поселение</t>
  </si>
  <si>
    <t>Кипенское сельское поселение</t>
  </si>
  <si>
    <t>Копорское сельское поселение</t>
  </si>
  <si>
    <t>Лаголовское сельское поселение</t>
  </si>
  <si>
    <t>Лебяженское городское поселение</t>
  </si>
  <si>
    <t>Лопухинское сельское поселение</t>
  </si>
  <si>
    <t>Низинское сельское поселение</t>
  </si>
  <si>
    <t>Оржицкое сельское поселение</t>
  </si>
  <si>
    <t>Пениковское сельское поселение</t>
  </si>
  <si>
    <t>Ропшинское сельское поселение</t>
  </si>
  <si>
    <t>Русско-Высоцкое сельское поселение</t>
  </si>
  <si>
    <t>Володарское сельское поселение</t>
  </si>
  <si>
    <t>Волошовское сельское поселение</t>
  </si>
  <si>
    <t>Дзержинское сельское поселение</t>
  </si>
  <si>
    <t>Заклинское сельское поселение</t>
  </si>
  <si>
    <t>Лужское городское поселение</t>
  </si>
  <si>
    <t>Мшинское сельское поселение</t>
  </si>
  <si>
    <t>Оредежское сельское поселение</t>
  </si>
  <si>
    <t>Осьминское сельское поселение</t>
  </si>
  <si>
    <t>Ретюнское сельское поселение</t>
  </si>
  <si>
    <t>Серебрянское сельское поселение</t>
  </si>
  <si>
    <t>Скребловское сельское поселение</t>
  </si>
  <si>
    <t>Толмачевское городское поселение</t>
  </si>
  <si>
    <t>Торковичское сельское поселение</t>
  </si>
  <si>
    <t>Ям-Тёсовское сельское поселение</t>
  </si>
  <si>
    <t>Важинское городское поселение</t>
  </si>
  <si>
    <t>Винницкое сельское поселение</t>
  </si>
  <si>
    <t>Вознесенское городское поселение</t>
  </si>
  <si>
    <t>Никольское городское поселение</t>
  </si>
  <si>
    <t>Подпорожское городское поселение</t>
  </si>
  <si>
    <t>Громовское сельское поселение</t>
  </si>
  <si>
    <t>Запорожское сельское поселение</t>
  </si>
  <si>
    <t>Красноозерное сельское поселение</t>
  </si>
  <si>
    <t>Кузнечнинское городское поселение</t>
  </si>
  <si>
    <t>Ларионовское сельское поселение</t>
  </si>
  <si>
    <t>Мельниковское сельское поселение</t>
  </si>
  <si>
    <t>Мичуринское сельское поселение</t>
  </si>
  <si>
    <t>Петровское сельское поселение</t>
  </si>
  <si>
    <t>Плодовское сельское поселение</t>
  </si>
  <si>
    <t>Приозерское городское поселение</t>
  </si>
  <si>
    <t>Раздольевское сельское поселение</t>
  </si>
  <si>
    <t>Ромашкинское сельское поселение</t>
  </si>
  <si>
    <t>Севастьяновское сельское поселение</t>
  </si>
  <si>
    <t>Сосновское сельское поселение</t>
  </si>
  <si>
    <t>Выскатское сельское поселение</t>
  </si>
  <si>
    <t>Гостицкое сельское поселение</t>
  </si>
  <si>
    <t>Загривское сельское поселение</t>
  </si>
  <si>
    <t>Новосельское сельское поселение</t>
  </si>
  <si>
    <t>Сланцевское городское поселение</t>
  </si>
  <si>
    <t>Старопольское сельское поселение</t>
  </si>
  <si>
    <t>Черновское сельское поселение</t>
  </si>
  <si>
    <t>Ганьковское сельское поселение</t>
  </si>
  <si>
    <t>Горское сельское поселение</t>
  </si>
  <si>
    <t>Коськовское сельское поселение</t>
  </si>
  <si>
    <t>Мелегежское сельское поселение</t>
  </si>
  <si>
    <t>Пашозерское сельское поселение</t>
  </si>
  <si>
    <t>Тихвинское городское поселение</t>
  </si>
  <si>
    <t>Цвылевское сельское поселение</t>
  </si>
  <si>
    <t>Шугозерское сельское поселение</t>
  </si>
  <si>
    <t>Красноборское городское поселение</t>
  </si>
  <si>
    <t>Лисинское сельское поселение</t>
  </si>
  <si>
    <t>Любанское городское поселение</t>
  </si>
  <si>
    <t>Нурминское сельское поселение</t>
  </si>
  <si>
    <t>Рябовское городское поселение</t>
  </si>
  <si>
    <t>Тосненское городское поселение</t>
  </si>
  <si>
    <t>Трубникоборское сельское поселение</t>
  </si>
  <si>
    <t>Ульяновское городское поселение</t>
  </si>
  <si>
    <t>Форносовское городское поселение</t>
  </si>
  <si>
    <t>остальные расходы</t>
  </si>
  <si>
    <t>%</t>
  </si>
  <si>
    <t>ИТОГО</t>
  </si>
  <si>
    <t>Бокситогорский МР</t>
  </si>
  <si>
    <t>Волосовский МР</t>
  </si>
  <si>
    <t>Волховский МР</t>
  </si>
  <si>
    <t>Всеволожский МР</t>
  </si>
  <si>
    <t>Гатчинский МР</t>
  </si>
  <si>
    <t>Кингисеппский МР</t>
  </si>
  <si>
    <t>Киришский МР</t>
  </si>
  <si>
    <t>Кировский МР</t>
  </si>
  <si>
    <t>Лодейнопольский МР</t>
  </si>
  <si>
    <t>Ломоносовский МР</t>
  </si>
  <si>
    <t>Лужский МР</t>
  </si>
  <si>
    <t>Подпорожский МР</t>
  </si>
  <si>
    <t>Приозерский МР</t>
  </si>
  <si>
    <t>Сланцевский МР</t>
  </si>
  <si>
    <t>Тихвинский МР</t>
  </si>
  <si>
    <t>Сосновоборский ГО</t>
  </si>
  <si>
    <t xml:space="preserve">Индекс бюджетных расходов </t>
  </si>
  <si>
    <t>проект бюджета</t>
  </si>
  <si>
    <t>тепловая энергия</t>
  </si>
  <si>
    <t>руб./Гкал</t>
  </si>
  <si>
    <t>руб./куб.м</t>
  </si>
  <si>
    <t xml:space="preserve">Расчетная сумма дотации на выравнивание бюджетной обеспеченности </t>
  </si>
  <si>
    <t xml:space="preserve">Потенциал доходов по налогу на доходы физических лиц </t>
  </si>
  <si>
    <r>
      <t>км</t>
    </r>
    <r>
      <rPr>
        <vertAlign val="superscript"/>
        <sz val="8"/>
        <rFont val="Arial Cyr"/>
        <charset val="204"/>
      </rPr>
      <t>2</t>
    </r>
  </si>
  <si>
    <t>Доможировское сельское поселение</t>
  </si>
  <si>
    <t>Наименование МО</t>
  </si>
  <si>
    <t>ИТОГО по районам</t>
  </si>
  <si>
    <t>количество дотационных поселений</t>
  </si>
  <si>
    <t>тыс руб.</t>
  </si>
  <si>
    <t>дошкольное образование</t>
  </si>
  <si>
    <t>численность детей в возрасте 1-6 лет</t>
  </si>
  <si>
    <t>численность детей в возрасте 5-18 лет</t>
  </si>
  <si>
    <t>общее образование</t>
  </si>
  <si>
    <t>разрыв до выравнивания</t>
  </si>
  <si>
    <t>разрыв после выравнивания</t>
  </si>
  <si>
    <t>по 2 МО</t>
  </si>
  <si>
    <t>Расчетная дотация на выравнивание бюджетной обеспеченности</t>
  </si>
  <si>
    <t>Индекс потребительских цен</t>
  </si>
  <si>
    <t>водоотведение</t>
  </si>
  <si>
    <t>водоснабжение</t>
  </si>
  <si>
    <t>Лидское сельское поселение</t>
  </si>
  <si>
    <t xml:space="preserve">прогноз тарифов на коммунальные услуги бюджетных потребителей </t>
  </si>
  <si>
    <t>руб./чел.</t>
  </si>
  <si>
    <t>Юкковское сельское поселение</t>
  </si>
  <si>
    <t>Первомайское сельское поселение</t>
  </si>
  <si>
    <t>Вистинское сельское поселение</t>
  </si>
  <si>
    <t>Синявинское городское поселение</t>
  </si>
  <si>
    <t>Шапкинское сельское поселение</t>
  </si>
  <si>
    <t>Наименование поселения</t>
  </si>
  <si>
    <t>Муниципальный район</t>
  </si>
  <si>
    <t xml:space="preserve">ИТОГО </t>
  </si>
  <si>
    <t>Коэффициент масштаба</t>
  </si>
  <si>
    <t>руб.</t>
  </si>
  <si>
    <t>муниципальное управление</t>
  </si>
  <si>
    <t>национальная экономика</t>
  </si>
  <si>
    <t>Корректирующие коэффициенты</t>
  </si>
  <si>
    <t>Итого</t>
  </si>
  <si>
    <t>Отраслевые индексы бюджетных расходов</t>
  </si>
  <si>
    <t>Коэффициент различий в стоимости коммунальных услуг</t>
  </si>
  <si>
    <t>8=7/3*итого3/ итого7</t>
  </si>
  <si>
    <t>9=8/6</t>
  </si>
  <si>
    <t>6=4*5/ сумм(4*5*3)* итого3</t>
  </si>
  <si>
    <t>Расчетный объем средств для доведения БО до критерия выравнивания</t>
  </si>
  <si>
    <t>Коэффициент различий в стоимости рабочей силы (оплате труда)</t>
  </si>
  <si>
    <t>справочно</t>
  </si>
  <si>
    <t>Коэффициент удорожания для МР</t>
  </si>
  <si>
    <t>К1</t>
  </si>
  <si>
    <t>Коэффициент удорожания (К1)</t>
  </si>
  <si>
    <t>Коэффициент плотности (К2)</t>
  </si>
  <si>
    <t>Коэффициент масштаба (К3)</t>
  </si>
  <si>
    <t>К1, К3</t>
  </si>
  <si>
    <t>К1, К2</t>
  </si>
  <si>
    <t>4=0,5*2+ 0,1*3+0,4</t>
  </si>
  <si>
    <t>критерий выравнивания РБО</t>
  </si>
  <si>
    <t>Заневское городское поселение</t>
  </si>
  <si>
    <t>Наименование муниципального района, городского округа</t>
  </si>
  <si>
    <t xml:space="preserve">среднемесячная начисленная заработная плата работников организаций </t>
  </si>
  <si>
    <t xml:space="preserve">площадь территории </t>
  </si>
  <si>
    <t>Сумма дотации, заменяемая дополнительным нормативом отчислений от НДФЛ</t>
  </si>
  <si>
    <t>Нераспределенная сумма</t>
  </si>
  <si>
    <t>Критерий выравнивания расчетной бюджетной обеспеченности МР (ГО)</t>
  </si>
  <si>
    <t>в том числе:</t>
  </si>
  <si>
    <t>городские поселения</t>
  </si>
  <si>
    <t>сельские поселения</t>
  </si>
  <si>
    <t>2=3+4</t>
  </si>
  <si>
    <t>7=2+6</t>
  </si>
  <si>
    <t>Фёдоровское городское поселение</t>
  </si>
  <si>
    <t>Аннинское городское поселение</t>
  </si>
  <si>
    <t>Виллозское городское поселение</t>
  </si>
  <si>
    <t xml:space="preserve">сумма </t>
  </si>
  <si>
    <t>Критерий выравнивания финансовых возможностей городских поселений (руб.чел.)</t>
  </si>
  <si>
    <t>Сумма дотаций, заменяемых дополнительными нормативами отчислений от налога на доходы физических лиц в бюджеты муниципальных районов, городского округа (10% от НДФЛ) (тыс.руб.)</t>
  </si>
  <si>
    <t>Муринское городское поселение</t>
  </si>
  <si>
    <t>Норматив финансового обеспечения исполнения отдельных государственных полномочий по выравниванию бюджетной обеспеченности городских поселений (руб.чел.)</t>
  </si>
  <si>
    <t>Норматив финансового обеспечения исполнения отдельных государственных полномочий по выравниванию бюджетной обеспеченности сельских поселений (руб.чел.)</t>
  </si>
  <si>
    <t>Тосненский МР</t>
  </si>
  <si>
    <t>Выборгский МР</t>
  </si>
  <si>
    <t>Муниципальный район (городской округ)</t>
  </si>
  <si>
    <t>Суммарный налоговый потенциал, тыс. руб.</t>
  </si>
  <si>
    <t>НБ(ндфл)</t>
  </si>
  <si>
    <t>НБ(усн)</t>
  </si>
  <si>
    <t>НУ(усн)</t>
  </si>
  <si>
    <t>МИН(усн)</t>
  </si>
  <si>
    <t xml:space="preserve"> </t>
  </si>
  <si>
    <t>Налог на доходы физических лиц</t>
  </si>
  <si>
    <t>Земельный налог</t>
  </si>
  <si>
    <t>Субвенция бюджету муниципального района из областного бюджета на осуществление отдельных государственных полномочий (в части, соответствующей городским поселениям)</t>
  </si>
  <si>
    <t>Индекс бюджетных расходов, 
ИБРj</t>
  </si>
  <si>
    <t>Индекс налогового потенциала,
ИНПj</t>
  </si>
  <si>
    <t>Сумма дотации, заменяемая дополнительным нормативом,
Д2j</t>
  </si>
  <si>
    <t>Тj,
тыс.руб.</t>
  </si>
  <si>
    <t xml:space="preserve">общий объем дотаций, Д(мрг) </t>
  </si>
  <si>
    <t>Д(расч)j,
тыс.руб.</t>
  </si>
  <si>
    <t>БОj, раз</t>
  </si>
  <si>
    <t>РБОj, раз</t>
  </si>
  <si>
    <t>Налог, взимаемый в связи с применением УСН</t>
  </si>
  <si>
    <t>В том числе</t>
  </si>
  <si>
    <t>Налоговый потенциал, тыс. руб.</t>
  </si>
  <si>
    <t>Налог на имущество физических лиц</t>
  </si>
  <si>
    <t>Показатель, характеризующий потребность в выравнивании бюджетной обеспеченности поселения</t>
  </si>
  <si>
    <t>Аki</t>
  </si>
  <si>
    <t>Коэффициент нуждаемости поселения в выравнивании бюджетной обеспеченности</t>
  </si>
  <si>
    <t>K(нужд)ki</t>
  </si>
  <si>
    <t>БОki</t>
  </si>
  <si>
    <t>ИНПki</t>
  </si>
  <si>
    <t>ИБРki</t>
  </si>
  <si>
    <t>Нki</t>
  </si>
  <si>
    <t>5 = 1+(300/гр.3)</t>
  </si>
  <si>
    <t>k(мш)ki</t>
  </si>
  <si>
    <t>k(уд)ki</t>
  </si>
  <si>
    <t>НПki</t>
  </si>
  <si>
    <t>12 = Nk * (11) * (3)</t>
  </si>
  <si>
    <t>СПРАВОЧНО: дополнительный норматив отчислений от НДФЛ, обеспечивающий полное покрытие расчетной суммы дотации</t>
  </si>
  <si>
    <r>
      <t xml:space="preserve">Расчетная бюджетная обеспеченность </t>
    </r>
    <r>
      <rPr>
        <b/>
        <sz val="10"/>
        <rFont val="Arial Cyr"/>
        <charset val="204"/>
      </rPr>
      <t>до выравнивания</t>
    </r>
  </si>
  <si>
    <t>Субвенция бюджету муниципального района из областного бюджета на осуществление отдельных государственных полномочий (в части, соответствующей сельским поселениям)</t>
  </si>
  <si>
    <t>Общий объем субвенций, предоставляемых бюджетам муниципальных районов из областного бюджета на осуществление отдельных государственных полномочий (тыс.руб.)</t>
  </si>
  <si>
    <t xml:space="preserve">  - объем субвенций в части дотаций городским поселениям</t>
  </si>
  <si>
    <t xml:space="preserve">  - объем субвенций в части дотаций сельским поселениям</t>
  </si>
  <si>
    <r>
      <t>10=(1-БОki)×ИБРki, или 0 если Боki &gt;</t>
    </r>
    <r>
      <rPr>
        <sz val="8"/>
        <rFont val="Calibri"/>
        <family val="2"/>
        <charset val="204"/>
      </rPr>
      <t xml:space="preserve"> </t>
    </r>
    <r>
      <rPr>
        <sz val="8"/>
        <rFont val="Arial Cyr"/>
        <charset val="204"/>
      </rPr>
      <t>1</t>
    </r>
  </si>
  <si>
    <t>10=(1-БОki)×ИБРki, или 0 если Боki  &gt; 1</t>
  </si>
  <si>
    <t>10=(1-БОki)×ИБРki, или 0 если Боki &gt;1</t>
  </si>
  <si>
    <t>10=(1-БОki)×ИБРki, или 0 если Боki&gt;1</t>
  </si>
  <si>
    <t>Критерий выравнивания финансовых возможностей сельских поселений (руб.чел.)</t>
  </si>
  <si>
    <t>Нераспределенная сумма (20%) (тыс.руб.)</t>
  </si>
  <si>
    <t>Итого расчетный объем средств на выравнивание БО муниципальных образований (тыс.руб.)</t>
  </si>
  <si>
    <t>Общий объем дотаций на выравнивание бюджетной обеспеченности муниципальных районов (городских округов) (тыс.руб.)</t>
  </si>
  <si>
    <t>произведенный в соответствии с областным законом от 14 октября 2019 года № 75-оз "О межбюджетных отношениях в Ленинградской области"</t>
  </si>
  <si>
    <t>Нераспределенный резерв</t>
  </si>
  <si>
    <t xml:space="preserve">Расчетная дотация на выравнивание бюджетной обеспеченности </t>
  </si>
  <si>
    <r>
      <t xml:space="preserve">Расчетная бюджетная обеспеченность                               </t>
    </r>
    <r>
      <rPr>
        <b/>
        <sz val="10"/>
        <rFont val="Arial Cyr"/>
        <charset val="204"/>
      </rPr>
      <t xml:space="preserve">после выравнивания </t>
    </r>
  </si>
  <si>
    <t>Д(мрг)j 
макс(Д(мин)j, Тj)
тыс.руб.</t>
  </si>
  <si>
    <t>16=11/14*100</t>
  </si>
  <si>
    <t>21=17+20</t>
  </si>
  <si>
    <t>Дотация, предоставляемая бюджету МР),
Д1j</t>
  </si>
  <si>
    <t>Общая численность населения муниципальных образований на начало текущего года (чел.)</t>
  </si>
  <si>
    <t>Патентная система налогообложения</t>
  </si>
  <si>
    <t>НБ(патент)</t>
  </si>
  <si>
    <t>Д(мрг)j ,
тыс.руб.</t>
  </si>
  <si>
    <r>
      <t xml:space="preserve">Расчетная бюджетная обеспеченность                               </t>
    </r>
    <r>
      <rPr>
        <b/>
        <sz val="10"/>
        <rFont val="Arial Cyr"/>
        <charset val="204"/>
      </rPr>
      <t>после выравнивания  с учетом ограничения на рост дотации - не более 10%</t>
    </r>
  </si>
  <si>
    <t>Рост расчетной дотации на выравнивание бюджетной обеспеченности</t>
  </si>
  <si>
    <r>
      <t xml:space="preserve">Расчетная дотация на выравнивание бюджетной обеспеченности   </t>
    </r>
    <r>
      <rPr>
        <sz val="8"/>
        <rFont val="Arial Cyr"/>
        <charset val="204"/>
      </rPr>
      <t xml:space="preserve"> </t>
    </r>
    <r>
      <rPr>
        <b/>
        <sz val="8"/>
        <rFont val="Arial Cyr"/>
        <charset val="204"/>
      </rPr>
      <t xml:space="preserve">с учетом ограничения на рост дотации - не более 10% </t>
    </r>
  </si>
  <si>
    <t xml:space="preserve">Средняя численность населения за 3 отчетных года </t>
  </si>
  <si>
    <t xml:space="preserve">средняя численность населения за 3 отчетных года </t>
  </si>
  <si>
    <t>Налоговый потенциал (НДФЛ, П, УСН) с учетом дотации на выравнивание бюджетной обеспеченности</t>
  </si>
  <si>
    <t xml:space="preserve">Дополнительный норматив отчислений от НДФЛ, заменяющий дотацию </t>
  </si>
  <si>
    <t>Колтушское городское поселение</t>
  </si>
  <si>
    <t>за 2022 год</t>
  </si>
  <si>
    <t xml:space="preserve">численность населения  на 01.01.2023                        </t>
  </si>
  <si>
    <t>5= (2+3+4) / 3</t>
  </si>
  <si>
    <t>на 2026 год</t>
  </si>
  <si>
    <t>не может превышать 10 % по отношению к уровню предыдущего финансового года,
%</t>
  </si>
  <si>
    <t>Налоговый потенциал (ЗемН, НДФЛ, НИФЛ) на 2026 год, тыс.руб.</t>
  </si>
  <si>
    <t>норматив финансового обеспечения исполнения отдельных гос.полномочий по выравниванию БО городских поселений на 2026 год (руб.чел.)</t>
  </si>
  <si>
    <t>прогноз налоговых доходов (ПНД) на 2026 год</t>
  </si>
  <si>
    <t>норматив финансового обеспечения исполнения отдельных гос.полномочий по выравниванию БО сельских поселений на 2026 год (руб.чел.)</t>
  </si>
  <si>
    <t xml:space="preserve">Расчетная бюджетная обеспеченность </t>
  </si>
  <si>
    <t>Расчетная бюджетная обеспеченность</t>
  </si>
  <si>
    <t>6= (3+4+5) / 3</t>
  </si>
  <si>
    <t>5=6+7</t>
  </si>
  <si>
    <t xml:space="preserve">городские поселения </t>
  </si>
  <si>
    <t xml:space="preserve">сельские поселения </t>
  </si>
  <si>
    <t>4=2+3</t>
  </si>
  <si>
    <t xml:space="preserve">Всего                
</t>
  </si>
  <si>
    <t xml:space="preserve">  - в части дотаций городским поселениям</t>
  </si>
  <si>
    <t xml:space="preserve">  - в части дотаций сельским поселениям</t>
  </si>
  <si>
    <t>Объем субвенций в части средств на организацию исполнения отдельных государственных полномочий муниципальным районом Ленинградской области</t>
  </si>
  <si>
    <t xml:space="preserve"> итого на исполнение ГП</t>
  </si>
  <si>
    <t>на организацию исполнения ГП</t>
  </si>
  <si>
    <t>всего субвенция</t>
  </si>
  <si>
    <t>Всего субвенция</t>
  </si>
  <si>
    <t>Субвенция на осуществление ГП (по расчету)</t>
  </si>
  <si>
    <t>8=9+10</t>
  </si>
  <si>
    <r>
      <t>Субвенция на осуществление ГП</t>
    </r>
    <r>
      <rPr>
        <sz val="8"/>
        <rFont val="Arial Cyr"/>
        <charset val="204"/>
      </rPr>
      <t xml:space="preserve"> (по расчету)</t>
    </r>
  </si>
  <si>
    <t>Гатчинский МО</t>
  </si>
  <si>
    <t>прогноз налоговых доходов МО(ГО</t>
  </si>
  <si>
    <t>Дотация, предоставляемая бюджету МО(ГО),
Д1j</t>
  </si>
  <si>
    <t>6=(3/2)/(итого2/ итого3)</t>
  </si>
  <si>
    <t>7=(4/2)/(итого2/ итого4)</t>
  </si>
  <si>
    <t>8=(5/2)/(итого2/ итого5)</t>
  </si>
  <si>
    <t>НБ (НИФЛ)</t>
  </si>
  <si>
    <t>НБ (ЗН)</t>
  </si>
  <si>
    <t xml:space="preserve">Налоговый потенциал  МР                       (НДФЛ, П, УСН )                                 </t>
  </si>
  <si>
    <t>прогноз налоговых доходов МР</t>
  </si>
  <si>
    <t>средняя численность населения МР</t>
  </si>
  <si>
    <t>Наименование муниципального района, муниципального округа, городского округа</t>
  </si>
  <si>
    <t xml:space="preserve">Распределение дотаций на выравнивание бюджетной обеспеченности муниципальных районов </t>
  </si>
  <si>
    <t>Распределение дотаций на выравнивание бюджетной обеспеченности муниципальных округов, городских округов</t>
  </si>
  <si>
    <t xml:space="preserve">численность населения  на 01.01.2024                        </t>
  </si>
  <si>
    <t>за 2023 год</t>
  </si>
  <si>
    <t>Бугровское городское поселение</t>
  </si>
  <si>
    <t>Тельмановское городское поселение</t>
  </si>
  <si>
    <t>РАСЧЕТ РАСПРЕДЕЛЕНИЯ СУБВЕНЦИЙ НА ОСУЩЕСТВЛЕНИЕ ОТДЕЛЬНЫХ ГОСУДАРСТВЕННЫХ ПОЛНОМОЧИЙ (В ЧАСТИ, СООТВЕТСТВУЮЩЕЙ СЕЛЬСКИМ ПОСЕЛЕНИЯМ) НА 2026 ГОД</t>
  </si>
  <si>
    <t xml:space="preserve">Утв на 2026 год </t>
  </si>
  <si>
    <t>РАСЧЕТ РАСПРЕДЕЛЕНИЯ СУБВЕНЦИЙ НА ОСУЩЕСТВЛЕНИЕ ОТДЕЛЬНЫХ ГОСУДАРСТВЕННЫХ ПОЛНОМОЧИЙ (В ЧАСТИ, СООТВЕТСТВУЮЩЕЙ ГОРОДСКИМ ПОСЕЛЕНИЯМ) НА 2027 ГОД</t>
  </si>
  <si>
    <t>прогноз налоговых доходов (ПНД) на 2027 год</t>
  </si>
  <si>
    <t>норматив финансового обеспечения исполнения отдельных гос.полномочий по выравниванию БО городских поселений на 2027 год (руб.чел.)</t>
  </si>
  <si>
    <t>Налоговый потенциал (ЗемН, НДФЛ, НИФЛ) на 2027 год, тыс.руб.</t>
  </si>
  <si>
    <t>Расчет субвенции на осуществление полномочия по расчету и предоставлению дотаций бюджетам поселений за счет средств областного бюджета на 2027 год</t>
  </si>
  <si>
    <t>ИТОГО по округам</t>
  </si>
  <si>
    <t>ВСЕГО по ЛО</t>
  </si>
  <si>
    <t>Расчет индексов бюджетных расходов муниципальных районов, муниципального округа, городского округа на 2026 год</t>
  </si>
  <si>
    <t>Расчет индексов бюджетных расходов муниципальных районов, муниципального округа, городского округа на 2027 год</t>
  </si>
  <si>
    <t xml:space="preserve">Налоговый потенциал МО(ГО)                        (НДФЛ, П, УСН, ЗемН, НИФЛ)                                 </t>
  </si>
  <si>
    <t xml:space="preserve">Налоговый потенциал  МР                          (НДФЛ, П, УСН)                                     </t>
  </si>
  <si>
    <t>средняя численность населения МО(ГО)</t>
  </si>
  <si>
    <t>Всего                     (утв. на 2026 год), 
Д(мин)j,  тыс.руб.</t>
  </si>
  <si>
    <t xml:space="preserve">на 2026 год </t>
  </si>
  <si>
    <t>на 2027 год</t>
  </si>
  <si>
    <t>Расчетная  дотация  (проект на 2026 год)</t>
  </si>
  <si>
    <t>Расчетная дотация (проект на 2026 год с учетом роста на 10%)</t>
  </si>
  <si>
    <t>13=8/11*100</t>
  </si>
  <si>
    <t xml:space="preserve">на 2027 год </t>
  </si>
  <si>
    <t>Сумма дотации, предоставляемая бюджету муниципального района (муниципального округа, городского округа)</t>
  </si>
  <si>
    <t>Расчетный объем дотации муниципальным районам (муниципальным округам, городским округам) в целях достижения критерия выравнивания расчетной БО муниципальных районов (муниципальных округов, городских округов) (тыс.руб.)</t>
  </si>
  <si>
    <t xml:space="preserve">Средняя численность населения городских поселений за три отчетных года (чел.) </t>
  </si>
  <si>
    <t xml:space="preserve">Средняя численность населения сельских поселений за три отчетных года (чел.) </t>
  </si>
  <si>
    <t>Средняя численность населения муниципальных районов (муниципальных округов, городских округов) за три отчетных года (чел.)</t>
  </si>
  <si>
    <t>Сумма дотаций, предоставляемых бюджетам муниципальных районов (муниципальных округов, городских округов) из областного бюджета  (тыс.руб.)</t>
  </si>
  <si>
    <t xml:space="preserve">12 = Nk * (11) * (3) </t>
  </si>
  <si>
    <t>Прогноз поступлений по налогу на доходы физических лиц в консолидированный бюджет Ленинградской области с территории муниципального района (муниципального округа, городского округа) в очередном финансовом году и плановом периоде  (НПндфл) (тыс.руб.)</t>
  </si>
  <si>
    <t>прогноз налоговых доходов МО(ГО)</t>
  </si>
  <si>
    <t>Итого расчетный объем средств на выравнивание БО муниципальных образований с учетом средств на организацию исполнения отдельных государственных полномочий муниципальным районом Ленинградской области (тыс.руб.)</t>
  </si>
  <si>
    <r>
      <t xml:space="preserve">Расчет средней численности населения </t>
    </r>
    <r>
      <rPr>
        <b/>
        <sz val="10"/>
        <rFont val="Arial Cyr"/>
        <charset val="204"/>
      </rPr>
      <t>городских</t>
    </r>
    <r>
      <rPr>
        <sz val="10"/>
        <rFont val="Arial Cyr"/>
        <charset val="204"/>
      </rPr>
      <t xml:space="preserve"> поселений Ленинградской области за три отчетных года, используемой при распределении субвенций по расчету и предоставлению дотаций на выравнивание бюджетной обеспеченности поселений на 2026-2028 годы</t>
    </r>
  </si>
  <si>
    <t xml:space="preserve">численность населения  на 01.01.2025                        </t>
  </si>
  <si>
    <t>за 2024 год</t>
  </si>
  <si>
    <t>средняя численность населения  за 3 отчетных года    (2026-2028)</t>
  </si>
  <si>
    <t xml:space="preserve"> за 2022-2024 годы</t>
  </si>
  <si>
    <r>
      <t xml:space="preserve">Расчет средней численности населения </t>
    </r>
    <r>
      <rPr>
        <b/>
        <sz val="10"/>
        <rFont val="Arial Cyr"/>
        <charset val="204"/>
      </rPr>
      <t>сельских</t>
    </r>
    <r>
      <rPr>
        <sz val="10"/>
        <rFont val="Arial Cyr"/>
        <charset val="204"/>
      </rPr>
      <t xml:space="preserve"> поселений Ленинградской области за три отчетных года, используемой при распределении субвенций по расчету и предоставлению дотаций на выравнивание бюджетной обеспеченности поселений на 2026-2028 годы</t>
    </r>
  </si>
  <si>
    <t xml:space="preserve">численность населения  на 01.01.2025                      </t>
  </si>
  <si>
    <t xml:space="preserve">средняя численность населения  за 3 отчетных года (2026-2028)     </t>
  </si>
  <si>
    <t>=(26795*1,054)*15*4*1,302*1,2/1000</t>
  </si>
  <si>
    <t>2026/2025</t>
  </si>
  <si>
    <t>Расчет субвенции на осуществление полномочия по расчету и предоставлению дотаций бюджетам поселений за счет средств областного бюджета на 2028 год</t>
  </si>
  <si>
    <t xml:space="preserve">Расчет субвенции на осуществление полномочия по расчету и предоставлению дотаций бюджетам поселений за счет средств областного бюджета на 2026 год    </t>
  </si>
  <si>
    <t>Объем субвенции в части дотации на выравнивание бюджетной обеспеченности городских и сельских поселений на 2026 год, утвержденный в ОЗ о бюджете на 2025-2027 годы</t>
  </si>
  <si>
    <t>Субвенция на осуществление ГП на 2026 год (по расчету)</t>
  </si>
  <si>
    <t>Объем субвенции в части дотации на выравнивание бюджетной обеспеченности городских и сельских поселений на 2027 год, утвержденный в ОЗ о бюджете на 2025-2027 годы</t>
  </si>
  <si>
    <r>
      <t xml:space="preserve">Субвенция на осуществление ГП </t>
    </r>
    <r>
      <rPr>
        <b/>
        <sz val="8"/>
        <rFont val="Arial Cyr"/>
        <charset val="204"/>
      </rPr>
      <t xml:space="preserve">с учетом сохранения объема,  утвержденного на 2027 год  в ОЗ о бюджете на 2025-2027 годы  </t>
    </r>
  </si>
  <si>
    <r>
      <t xml:space="preserve">Субвенция на осуществление ГП </t>
    </r>
    <r>
      <rPr>
        <b/>
        <sz val="8"/>
        <rFont val="Arial Cyr"/>
        <charset val="204"/>
      </rPr>
      <t xml:space="preserve"> (с учетом сохранения объема,  утвержденного на 2026 год  в ОЗ о бюджете на 2025-2027 годы)  </t>
    </r>
  </si>
  <si>
    <t xml:space="preserve">РАСЧЕТ РАСПРЕДЕЛЕНИЯ СУБВЕНЦИЙ НА ОСУЩЕСТВЛЕНИЕ ОТДЕЛЬНЫХ ГОСУДАРСТВЕННЫХ ПОЛНОМОЧИЙ (В ЧАСТИ, СООТВЕТСТВУЮЩЕЙ ГОРОДСКИМ ПОСЕЛЕНИЯМ) НА 2026 ГОД </t>
  </si>
  <si>
    <t>средняя численность за 3 отчетных года (2022-2024)</t>
  </si>
  <si>
    <t>РАСЧЕТ РАСПРЕДЕЛЕНИЯ СУБВЕНЦИЙ НА ОСУЩЕСТВЛЕНИЕ ОТДЕЛЬНЫХ ГОСУДАРСТВЕННЫХ ПОЛНОМОЧИЙ (В ЧАСТИ, СООТВЕТСТВУЮЩЕЙ СЕЛЬСКИМ ПОСЕЛЕНИЯМ) НА 2027 ГОД</t>
  </si>
  <si>
    <t>РАСЧЕТ РАСПРЕДЕЛЕНИЯ СУБВЕНЦИЙ НА ОСУЩЕСТВЛЕНИЕ ОТДЕЛЬНЫХ ГОСУДАРСТВЕННЫХ ПОЛНОМОЧИЙ (В ЧАСТИ, СООТВЕТСТВУЮЩЕЙ ГОРОДСКИМ ПОСЕЛЕНИЯМ) НА 2028 ГОД</t>
  </si>
  <si>
    <t>Налоговый потенциал (ЗемН, НДФЛ, НИФЛ) на 2028 год, тыс.руб.</t>
  </si>
  <si>
    <t>прогноз налоговых доходов (ПНД) на 2028 год</t>
  </si>
  <si>
    <t>норматив финансового обеспечения исполнения отдельных гос.полномочий по выравниванию БО городских поселений на 2028 год (руб.чел.)</t>
  </si>
  <si>
    <t>РАСЧЕТ РАСПРЕДЕЛЕНИЯ СУБВЕНЦИЙ НА ОСУЩЕСТВЛЕНИЕ ОТДЕЛЬНЫХ ГОСУДАРСТВЕННЫХ ПОЛНОМОЧИЙ (В ЧАСТИ, СООТВЕТСТВУЮЩЕЙ СЕЛЬСКИМ ПОСЕЛЕНИЯМ)  НА 2028 ГОД</t>
  </si>
  <si>
    <t>норматив финансового обеспечения исполнения отдельных гос.полномочий по выравниванию БО сельских поселений на 2028 год (руб.чел.)</t>
  </si>
  <si>
    <t>Расчет средней численности населения Ленинградской области за три отчетных года, используемой при распределении дотаций на выравнивание бюджетной обеспеченности муниципальных районов (муниципальных округов, городских округов)  на 2026-2028 годы</t>
  </si>
  <si>
    <t xml:space="preserve">средняя численность населения за 3 отчетных года    (на 2026-2028)
         </t>
  </si>
  <si>
    <t>Исходные данные для расчета индексов бюджетных расходов муниципальных районов, муниципального округа, городского округа на 2026-2028 годы</t>
  </si>
  <si>
    <t xml:space="preserve"> 2022 - 2024</t>
  </si>
  <si>
    <t>на 01.01.2025</t>
  </si>
  <si>
    <t>Расчет индексов бюджетных расходов муниципальных районов, муниципального округа, городского округа на 2028 год</t>
  </si>
  <si>
    <t>Расчет индексов налогового потенциала муниципальных районов на 2026 - 2028 годы</t>
  </si>
  <si>
    <t>Расчет индексов налогового потенциала муниципального округа, городского округа на 2026 - 2028 годы</t>
  </si>
  <si>
    <t>9=7+8</t>
  </si>
  <si>
    <t>Расчетная  дотация  (утв. на 2025 год)</t>
  </si>
  <si>
    <t>Расчетная дотация (утв. на 2025 год) с учетом роста на 10%</t>
  </si>
  <si>
    <t>Всего                     (утв. на 2027 год), 
Д(мин)j,  тыс.руб.</t>
  </si>
  <si>
    <t>на 2028 год</t>
  </si>
  <si>
    <t>Расчетная  дотация  (проект на 2027 год)</t>
  </si>
  <si>
    <t>Расчетная дотация (проект на 2027 год с учетом роста на 10%)</t>
  </si>
  <si>
    <t xml:space="preserve">на 2028 год </t>
  </si>
  <si>
    <t>Расчет дополнительных нормативов отчислений от налога на доходы физических лиц, заменяющих дотации на выравнивание бюджетной обеспеченности, на 2026-2028 годы</t>
  </si>
  <si>
    <t xml:space="preserve">Минимальный объем дотации на выравнивание бюджетной обеспеченности муниципального района </t>
  </si>
  <si>
    <t>Минимальный объем дотации на выравнивание бюджетной обеспеченности муниципального района</t>
  </si>
  <si>
    <t xml:space="preserve">Минимальный объем дотации на выравнивание бюджетной обеспеченности муниципального округа (городского округа)   </t>
  </si>
  <si>
    <t>Налоговая база за 2023 год, тыс. руб.</t>
  </si>
  <si>
    <t xml:space="preserve">Расчет объема дотаций и субвенций на выравнивание бюджетной обеспеченности муниципальных образований на 2026-2028 годы, </t>
  </si>
  <si>
    <t>норматив финансового обеспечения исполнения отдельных гос.полномочий по выравниванию БО сельских поселений на 2027 год (руб.чел.)</t>
  </si>
  <si>
    <t>Сумма дотаций, заменяемых дополнительными нормативами отчислений от налога на доходы физических лиц в бюджеты муниципальных районов, муниципального округа, городского округа  (5,9% от НДФЛ на 2026 год,  6,4% - на 2027 год , 7,0% - на 2028 год) (тыс.руб.)</t>
  </si>
  <si>
    <t>Исходные данные и расчет налогового потенциала муниципальных районов на 2026-2028 годы</t>
  </si>
  <si>
    <t>Исходные данные и расчет налогового потенциала муниципальных округов, городских округов</t>
  </si>
  <si>
    <r>
      <t xml:space="preserve">Нераспределенная сумма  (не более 20%) (тыс.руб.)  - </t>
    </r>
    <r>
      <rPr>
        <sz val="8"/>
        <rFont val="Times New Roman"/>
        <family val="1"/>
        <charset val="204"/>
      </rPr>
      <t>изм.Методики с  2024 года</t>
    </r>
  </si>
  <si>
    <r>
      <t xml:space="preserve">Объем субвенций в части дотаций на выравнивание БО городским, сельским поселениям </t>
    </r>
    <r>
      <rPr>
        <b/>
        <sz val="10"/>
        <rFont val="Times New Roman"/>
        <family val="1"/>
        <charset val="204"/>
      </rPr>
      <t xml:space="preserve">с учетом сохранения размера субвенции бюджету каждого муниципального района </t>
    </r>
    <r>
      <rPr>
        <sz val="10"/>
        <rFont val="Times New Roman"/>
        <family val="1"/>
        <charset val="204"/>
      </rPr>
      <t xml:space="preserve">на 2025-2026 годы по сравнению с размером, утвержденным на 2025-2026 годы в бюджете на 2024-2026 годы  - </t>
    </r>
    <r>
      <rPr>
        <sz val="8"/>
        <rFont val="Times New Roman"/>
        <family val="1"/>
        <charset val="204"/>
      </rPr>
      <t>изм.Методики с с 2024 года</t>
    </r>
  </si>
  <si>
    <r>
      <t xml:space="preserve">Объем субвенций в части дотаций на выравнивание БО городским, сельским поселениям </t>
    </r>
    <r>
      <rPr>
        <b/>
        <sz val="10"/>
        <rFont val="Times New Roman"/>
        <family val="1"/>
        <charset val="204"/>
      </rPr>
      <t xml:space="preserve">исходя из норматива финансового обеспечения </t>
    </r>
    <r>
      <rPr>
        <sz val="10"/>
        <rFont val="Times New Roman"/>
        <family val="1"/>
        <charset val="204"/>
      </rPr>
      <t>исполнения отдельных государственных полномочий по выравниванию бюджетной обеспеченности поселений</t>
    </r>
    <r>
      <rPr>
        <b/>
        <sz val="10"/>
        <rFont val="Times New Roman"/>
        <family val="1"/>
        <charset val="204"/>
      </rPr>
      <t xml:space="preserve"> и средней численности населения поселений</t>
    </r>
  </si>
  <si>
    <t>Приложение 41 к пояснительной записке 2026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</si>
</sst>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-* #,##0.00\ _₽_-;\-* #,##0.00\ _₽_-;_-* &quot;-&quot;??\ _₽_-;_-@_-"/>
    <numFmt numFmtId="164" formatCode="0.0000"/>
    <numFmt numFmtId="165" formatCode="0.0"/>
    <numFmt numFmtId="166" formatCode="0.000"/>
    <numFmt numFmtId="167" formatCode="0.0%"/>
    <numFmt numFmtId="168" formatCode="#,##0.0"/>
    <numFmt numFmtId="169" formatCode="#,##0.000"/>
    <numFmt numFmtId="170" formatCode="#,##0.0000"/>
    <numFmt numFmtId="171" formatCode="#,##0.00000"/>
  </numFmts>
  <fonts count="45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7"/>
      <name val="Arial Cyr"/>
      <family val="2"/>
      <charset val="204"/>
    </font>
    <font>
      <b/>
      <sz val="10"/>
      <name val="Arial Cyr"/>
      <family val="2"/>
      <charset val="204"/>
    </font>
    <font>
      <sz val="9"/>
      <name val="Arial CYR"/>
      <family val="2"/>
      <charset val="204"/>
    </font>
    <font>
      <sz val="10"/>
      <color indexed="10"/>
      <name val="Arial Cyr"/>
      <family val="2"/>
      <charset val="204"/>
    </font>
    <font>
      <b/>
      <sz val="10"/>
      <name val="Arial Cyr"/>
      <charset val="204"/>
    </font>
    <font>
      <sz val="8"/>
      <name val="Arial Cyr"/>
      <charset val="204"/>
    </font>
    <font>
      <vertAlign val="superscript"/>
      <sz val="8"/>
      <name val="Arial Cyr"/>
      <charset val="204"/>
    </font>
    <font>
      <sz val="8"/>
      <color indexed="10"/>
      <name val="Arial Cyr"/>
      <family val="2"/>
      <charset val="204"/>
    </font>
    <font>
      <sz val="12"/>
      <name val="Arial Cyr"/>
      <charset val="204"/>
    </font>
    <font>
      <sz val="9"/>
      <name val="Arial Cyr"/>
      <charset val="204"/>
    </font>
    <font>
      <i/>
      <sz val="9"/>
      <name val="Arial Cyr"/>
      <charset val="204"/>
    </font>
    <font>
      <b/>
      <sz val="8"/>
      <name val="Arial Cyr"/>
      <charset val="204"/>
    </font>
    <font>
      <sz val="10"/>
      <color theme="1"/>
      <name val="Arial Cyr"/>
      <family val="2"/>
      <charset val="204"/>
    </font>
    <font>
      <sz val="8"/>
      <color theme="1"/>
      <name val="Arial Cyr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0"/>
      <name val="System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scheme val="minor"/>
    </font>
    <font>
      <sz val="10"/>
      <name val="Arial"/>
      <family val="2"/>
      <charset val="204"/>
    </font>
    <font>
      <i/>
      <sz val="10"/>
      <name val="Arial Cyr"/>
      <charset val="204"/>
    </font>
    <font>
      <sz val="8"/>
      <name val="Calibri"/>
      <family val="2"/>
      <charset val="204"/>
    </font>
    <font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5">
    <xf numFmtId="0" fontId="0" fillId="0" borderId="0"/>
    <xf numFmtId="0" fontId="22" fillId="0" borderId="0"/>
    <xf numFmtId="9" fontId="7" fillId="0" borderId="0" applyFont="0" applyFill="0" applyBorder="0" applyAlignment="0" applyProtection="0"/>
    <xf numFmtId="0" fontId="6" fillId="0" borderId="0"/>
    <xf numFmtId="0" fontId="5" fillId="0" borderId="0"/>
    <xf numFmtId="0" fontId="4" fillId="0" borderId="0"/>
    <xf numFmtId="0" fontId="25" fillId="0" borderId="0" applyNumberFormat="0" applyFill="0" applyBorder="0" applyAlignment="0" applyProtection="0"/>
    <xf numFmtId="0" fontId="7" fillId="0" borderId="0"/>
    <xf numFmtId="0" fontId="33" fillId="0" borderId="0"/>
    <xf numFmtId="0" fontId="3" fillId="0" borderId="0"/>
    <xf numFmtId="0" fontId="34" fillId="0" borderId="0"/>
    <xf numFmtId="0" fontId="3" fillId="7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8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8" borderId="0" applyNumberFormat="0" applyBorder="0" applyAlignment="0" applyProtection="0"/>
    <xf numFmtId="0" fontId="32" fillId="9" borderId="0" applyNumberFormat="0" applyBorder="0" applyAlignment="0" applyProtection="0"/>
    <xf numFmtId="0" fontId="32" fillId="13" borderId="0" applyNumberFormat="0" applyBorder="0" applyAlignment="0" applyProtection="0"/>
    <xf numFmtId="0" fontId="32" fillId="17" borderId="0" applyNumberFormat="0" applyBorder="0" applyAlignment="0" applyProtection="0"/>
    <xf numFmtId="0" fontId="32" fillId="19" borderId="0" applyNumberFormat="0" applyBorder="0" applyAlignment="0" applyProtection="0"/>
    <xf numFmtId="0" fontId="32" fillId="6" borderId="0" applyNumberFormat="0" applyBorder="0" applyAlignment="0" applyProtection="0"/>
    <xf numFmtId="0" fontId="32" fillId="14" borderId="0" applyNumberFormat="0" applyBorder="0" applyAlignment="0" applyProtection="0"/>
    <xf numFmtId="0" fontId="30" fillId="4" borderId="19" applyNumberFormat="0" applyAlignment="0" applyProtection="0"/>
    <xf numFmtId="0" fontId="31" fillId="4" borderId="18" applyNumberFormat="0" applyAlignment="0" applyProtection="0"/>
    <xf numFmtId="0" fontId="27" fillId="0" borderId="15" applyNumberFormat="0" applyFill="0" applyAlignment="0" applyProtection="0"/>
    <xf numFmtId="0" fontId="28" fillId="0" borderId="16" applyNumberFormat="0" applyFill="0" applyAlignment="0" applyProtection="0"/>
    <xf numFmtId="0" fontId="29" fillId="0" borderId="17" applyNumberFormat="0" applyFill="0" applyAlignment="0" applyProtection="0"/>
    <xf numFmtId="0" fontId="29" fillId="0" borderId="0" applyNumberFormat="0" applyFill="0" applyBorder="0" applyAlignment="0" applyProtection="0"/>
    <xf numFmtId="0" fontId="24" fillId="0" borderId="21" applyNumberFormat="0" applyFill="0" applyAlignment="0" applyProtection="0"/>
    <xf numFmtId="0" fontId="26" fillId="0" borderId="0" applyNumberFormat="0" applyFill="0" applyBorder="0" applyAlignment="0" applyProtection="0"/>
    <xf numFmtId="0" fontId="3" fillId="5" borderId="20" applyNumberFormat="0" applyFont="0" applyAlignment="0" applyProtection="0"/>
    <xf numFmtId="0" fontId="2" fillId="0" borderId="0"/>
    <xf numFmtId="0" fontId="7" fillId="0" borderId="0"/>
    <xf numFmtId="9" fontId="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8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18" borderId="0" applyNumberFormat="0" applyBorder="0" applyAlignment="0" applyProtection="0"/>
    <xf numFmtId="0" fontId="2" fillId="5" borderId="20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7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5" borderId="20" applyNumberFormat="0" applyFont="0" applyAlignment="0" applyProtection="0"/>
    <xf numFmtId="43" fontId="7" fillId="0" borderId="0" applyFont="0" applyFill="0" applyBorder="0" applyAlignment="0" applyProtection="0"/>
  </cellStyleXfs>
  <cellXfs count="546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0" xfId="0" applyFont="1"/>
    <xf numFmtId="165" fontId="0" fillId="0" borderId="0" xfId="0" applyNumberFormat="1"/>
    <xf numFmtId="164" fontId="0" fillId="0" borderId="0" xfId="0" applyNumberFormat="1"/>
    <xf numFmtId="0" fontId="9" fillId="0" borderId="0" xfId="0" applyFont="1"/>
    <xf numFmtId="0" fontId="8" fillId="0" borderId="0" xfId="0" applyFont="1"/>
    <xf numFmtId="164" fontId="8" fillId="0" borderId="0" xfId="0" applyNumberFormat="1" applyFont="1"/>
    <xf numFmtId="3" fontId="9" fillId="0" borderId="0" xfId="0" applyNumberFormat="1" applyFont="1" applyFill="1" applyBorder="1"/>
    <xf numFmtId="0" fontId="13" fillId="0" borderId="0" xfId="0" applyFont="1"/>
    <xf numFmtId="3" fontId="0" fillId="0" borderId="1" xfId="0" applyNumberFormat="1" applyBorder="1"/>
    <xf numFmtId="168" fontId="0" fillId="0" borderId="1" xfId="0" applyNumberFormat="1" applyBorder="1"/>
    <xf numFmtId="168" fontId="0" fillId="0" borderId="0" xfId="0" applyNumberFormat="1"/>
    <xf numFmtId="168" fontId="0" fillId="0" borderId="1" xfId="0" applyNumberFormat="1" applyFill="1" applyBorder="1"/>
    <xf numFmtId="0" fontId="0" fillId="0" borderId="0" xfId="0" applyAlignment="1">
      <alignment horizontal="center" vertical="center"/>
    </xf>
    <xf numFmtId="168" fontId="9" fillId="0" borderId="0" xfId="0" applyNumberFormat="1" applyFont="1" applyFill="1" applyBorder="1"/>
    <xf numFmtId="0" fontId="9" fillId="0" borderId="1" xfId="0" applyFont="1" applyFill="1" applyBorder="1"/>
    <xf numFmtId="0" fontId="0" fillId="0" borderId="0" xfId="0" applyFill="1"/>
    <xf numFmtId="168" fontId="9" fillId="0" borderId="1" xfId="0" applyNumberFormat="1" applyFont="1" applyFill="1" applyBorder="1"/>
    <xf numFmtId="0" fontId="10" fillId="0" borderId="5" xfId="0" applyFont="1" applyFill="1" applyBorder="1" applyAlignment="1">
      <alignment horizontal="center" vertical="center" wrapText="1"/>
    </xf>
    <xf numFmtId="0" fontId="9" fillId="0" borderId="0" xfId="0" applyFont="1" applyFill="1"/>
    <xf numFmtId="0" fontId="8" fillId="0" borderId="0" xfId="0" applyFont="1" applyFill="1" applyBorder="1" applyAlignment="1">
      <alignment horizontal="center" vertical="top" wrapText="1"/>
    </xf>
    <xf numFmtId="1" fontId="0" fillId="0" borderId="0" xfId="0" applyNumberFormat="1"/>
    <xf numFmtId="4" fontId="0" fillId="0" borderId="1" xfId="0" applyNumberFormat="1" applyFill="1" applyBorder="1"/>
    <xf numFmtId="3" fontId="9" fillId="0" borderId="1" xfId="0" applyNumberFormat="1" applyFont="1" applyFill="1" applyBorder="1"/>
    <xf numFmtId="0" fontId="8" fillId="0" borderId="0" xfId="0" applyFont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0" xfId="0" applyFont="1" applyFill="1"/>
    <xf numFmtId="168" fontId="0" fillId="0" borderId="0" xfId="0" applyNumberFormat="1" applyFill="1"/>
    <xf numFmtId="3" fontId="9" fillId="0" borderId="7" xfId="0" applyNumberFormat="1" applyFont="1" applyFill="1" applyBorder="1"/>
    <xf numFmtId="3" fontId="0" fillId="0" borderId="1" xfId="0" applyNumberFormat="1" applyFill="1" applyBorder="1"/>
    <xf numFmtId="3" fontId="0" fillId="0" borderId="0" xfId="0" applyNumberFormat="1" applyFill="1"/>
    <xf numFmtId="1" fontId="10" fillId="0" borderId="1" xfId="0" applyNumberFormat="1" applyFont="1" applyFill="1" applyBorder="1" applyAlignment="1">
      <alignment horizontal="center" vertical="center" wrapText="1"/>
    </xf>
    <xf numFmtId="168" fontId="0" fillId="0" borderId="0" xfId="0" applyNumberFormat="1" applyBorder="1"/>
    <xf numFmtId="168" fontId="0" fillId="0" borderId="0" xfId="0" applyNumberFormat="1" applyFill="1" applyBorder="1"/>
    <xf numFmtId="0" fontId="17" fillId="0" borderId="0" xfId="0" applyFont="1"/>
    <xf numFmtId="0" fontId="0" fillId="0" borderId="0" xfId="0" applyFill="1" applyBorder="1"/>
    <xf numFmtId="169" fontId="0" fillId="0" borderId="0" xfId="0" applyNumberFormat="1" applyFill="1"/>
    <xf numFmtId="0" fontId="10" fillId="0" borderId="7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left"/>
    </xf>
    <xf numFmtId="10" fontId="8" fillId="0" borderId="2" xfId="0" applyNumberFormat="1" applyFont="1" applyFill="1" applyBorder="1" applyAlignment="1">
      <alignment horizontal="center" vertical="center" wrapText="1"/>
    </xf>
    <xf numFmtId="10" fontId="8" fillId="0" borderId="2" xfId="0" applyNumberFormat="1" applyFont="1" applyBorder="1" applyAlignment="1">
      <alignment horizontal="center" vertical="center" wrapText="1"/>
    </xf>
    <xf numFmtId="0" fontId="14" fillId="0" borderId="1" xfId="0" applyFont="1" applyFill="1" applyBorder="1" applyAlignment="1">
      <alignment wrapText="1"/>
    </xf>
    <xf numFmtId="0" fontId="9" fillId="0" borderId="0" xfId="0" applyFont="1" applyFill="1" applyBorder="1"/>
    <xf numFmtId="168" fontId="0" fillId="2" borderId="1" xfId="0" applyNumberFormat="1" applyFill="1" applyBorder="1"/>
    <xf numFmtId="4" fontId="0" fillId="2" borderId="1" xfId="0" applyNumberFormat="1" applyFill="1" applyBorder="1"/>
    <xf numFmtId="165" fontId="0" fillId="0" borderId="0" xfId="0" applyNumberFormat="1" applyFill="1"/>
    <xf numFmtId="0" fontId="0" fillId="0" borderId="1" xfId="0" applyFont="1" applyFill="1" applyBorder="1" applyAlignment="1">
      <alignment horizontal="center"/>
    </xf>
    <xf numFmtId="0" fontId="9" fillId="0" borderId="7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center"/>
    </xf>
    <xf numFmtId="0" fontId="8" fillId="0" borderId="8" xfId="0" applyFont="1" applyBorder="1" applyAlignment="1">
      <alignment horizontal="center" vertical="center" wrapText="1"/>
    </xf>
    <xf numFmtId="0" fontId="0" fillId="0" borderId="1" xfId="0" applyBorder="1" applyAlignment="1">
      <alignment horizontal="left"/>
    </xf>
    <xf numFmtId="164" fontId="9" fillId="0" borderId="0" xfId="0" applyNumberFormat="1" applyFont="1" applyFill="1" applyBorder="1"/>
    <xf numFmtId="165" fontId="9" fillId="0" borderId="0" xfId="0" applyNumberFormat="1" applyFont="1" applyFill="1" applyBorder="1"/>
    <xf numFmtId="0" fontId="0" fillId="0" borderId="1" xfId="0" applyFill="1" applyBorder="1" applyAlignment="1">
      <alignment horizontal="right"/>
    </xf>
    <xf numFmtId="168" fontId="0" fillId="2" borderId="1" xfId="0" applyNumberFormat="1" applyFont="1" applyFill="1" applyBorder="1"/>
    <xf numFmtId="168" fontId="0" fillId="0" borderId="1" xfId="0" applyNumberFormat="1" applyFont="1" applyFill="1" applyBorder="1"/>
    <xf numFmtId="166" fontId="0" fillId="0" borderId="1" xfId="0" applyNumberFormat="1" applyBorder="1" applyAlignment="1">
      <alignment wrapText="1"/>
    </xf>
    <xf numFmtId="166" fontId="0" fillId="0" borderId="1" xfId="0" applyNumberFormat="1" applyBorder="1" applyAlignment="1">
      <alignment horizontal="right"/>
    </xf>
    <xf numFmtId="169" fontId="9" fillId="0" borderId="7" xfId="0" applyNumberFormat="1" applyFont="1" applyFill="1" applyBorder="1"/>
    <xf numFmtId="169" fontId="0" fillId="0" borderId="1" xfId="0" applyNumberFormat="1" applyFill="1" applyBorder="1"/>
    <xf numFmtId="169" fontId="9" fillId="0" borderId="1" xfId="0" applyNumberFormat="1" applyFont="1" applyFill="1" applyBorder="1"/>
    <xf numFmtId="0" fontId="20" fillId="0" borderId="0" xfId="0" applyFont="1" applyFill="1" applyBorder="1" applyAlignment="1">
      <alignment wrapText="1"/>
    </xf>
    <xf numFmtId="0" fontId="20" fillId="0" borderId="0" xfId="0" applyFont="1" applyFill="1" applyBorder="1" applyAlignment="1">
      <alignment horizontal="center"/>
    </xf>
    <xf numFmtId="3" fontId="11" fillId="0" borderId="0" xfId="0" applyNumberFormat="1" applyFont="1" applyFill="1" applyBorder="1"/>
    <xf numFmtId="164" fontId="0" fillId="0" borderId="0" xfId="0" applyNumberFormat="1" applyFill="1" applyBorder="1"/>
    <xf numFmtId="0" fontId="0" fillId="0" borderId="1" xfId="0" applyFont="1" applyFill="1" applyBorder="1" applyAlignment="1">
      <alignment wrapText="1"/>
    </xf>
    <xf numFmtId="0" fontId="0" fillId="0" borderId="0" xfId="0" applyFont="1" applyFill="1"/>
    <xf numFmtId="0" fontId="9" fillId="0" borderId="1" xfId="0" applyFont="1" applyFill="1" applyBorder="1" applyAlignment="1">
      <alignment horizontal="center"/>
    </xf>
    <xf numFmtId="0" fontId="9" fillId="2" borderId="1" xfId="0" applyFont="1" applyFill="1" applyBorder="1"/>
    <xf numFmtId="0" fontId="0" fillId="2" borderId="0" xfId="0" applyFill="1"/>
    <xf numFmtId="0" fontId="10" fillId="0" borderId="2" xfId="0" applyFont="1" applyFill="1" applyBorder="1" applyAlignment="1">
      <alignment horizontal="center" vertical="center" wrapText="1"/>
    </xf>
    <xf numFmtId="4" fontId="9" fillId="2" borderId="1" xfId="0" applyNumberFormat="1" applyFont="1" applyFill="1" applyBorder="1"/>
    <xf numFmtId="0" fontId="9" fillId="0" borderId="0" xfId="0" applyFont="1" applyFill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5" fillId="0" borderId="0" xfId="0" applyFont="1" applyFill="1"/>
    <xf numFmtId="0" fontId="15" fillId="0" borderId="1" xfId="0" applyFont="1" applyFill="1" applyBorder="1" applyAlignment="1">
      <alignment horizontal="center" vertical="center"/>
    </xf>
    <xf numFmtId="9" fontId="15" fillId="0" borderId="0" xfId="2" applyFont="1" applyFill="1"/>
    <xf numFmtId="168" fontId="15" fillId="0" borderId="0" xfId="0" applyNumberFormat="1" applyFont="1" applyFill="1"/>
    <xf numFmtId="168" fontId="15" fillId="0" borderId="0" xfId="0" applyNumberFormat="1" applyFont="1" applyFill="1" applyBorder="1" applyAlignment="1">
      <alignment horizontal="right"/>
    </xf>
    <xf numFmtId="0" fontId="15" fillId="0" borderId="0" xfId="0" applyFont="1" applyFill="1" applyBorder="1"/>
    <xf numFmtId="0" fontId="0" fillId="0" borderId="0" xfId="0" applyFill="1" applyAlignment="1">
      <alignment horizontal="center"/>
    </xf>
    <xf numFmtId="0" fontId="8" fillId="0" borderId="4" xfId="0" applyFont="1" applyFill="1" applyBorder="1" applyAlignment="1">
      <alignment horizontal="center" vertical="top" wrapText="1"/>
    </xf>
    <xf numFmtId="0" fontId="8" fillId="0" borderId="1" xfId="0" applyFont="1" applyFill="1" applyBorder="1" applyAlignment="1">
      <alignment horizontal="center" vertical="top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21" fillId="0" borderId="0" xfId="0" applyFont="1" applyFill="1"/>
    <xf numFmtId="171" fontId="0" fillId="0" borderId="1" xfId="0" applyNumberFormat="1" applyFill="1" applyBorder="1"/>
    <xf numFmtId="170" fontId="0" fillId="0" borderId="1" xfId="0" applyNumberFormat="1" applyFill="1" applyBorder="1"/>
    <xf numFmtId="0" fontId="8" fillId="0" borderId="0" xfId="0" applyFont="1" applyFill="1"/>
    <xf numFmtId="0" fontId="17" fillId="0" borderId="0" xfId="0" applyFont="1" applyFill="1"/>
    <xf numFmtId="0" fontId="0" fillId="0" borderId="1" xfId="0" applyFill="1" applyBorder="1" applyAlignment="1">
      <alignment wrapText="1"/>
    </xf>
    <xf numFmtId="0" fontId="15" fillId="0" borderId="0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wrapText="1"/>
    </xf>
    <xf numFmtId="3" fontId="0" fillId="0" borderId="1" xfId="0" applyNumberFormat="1" applyFont="1" applyFill="1" applyBorder="1"/>
    <xf numFmtId="4" fontId="0" fillId="0" borderId="1" xfId="0" applyNumberFormat="1" applyFont="1" applyFill="1" applyBorder="1"/>
    <xf numFmtId="167" fontId="0" fillId="0" borderId="1" xfId="2" applyNumberFormat="1" applyFont="1" applyFill="1" applyBorder="1"/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/>
    </xf>
    <xf numFmtId="169" fontId="0" fillId="0" borderId="1" xfId="0" applyNumberFormat="1" applyFont="1" applyFill="1" applyBorder="1"/>
    <xf numFmtId="168" fontId="0" fillId="0" borderId="1" xfId="0" applyNumberFormat="1" applyFont="1" applyFill="1" applyBorder="1" applyAlignment="1">
      <alignment horizontal="right"/>
    </xf>
    <xf numFmtId="0" fontId="15" fillId="2" borderId="0" xfId="0" applyFont="1" applyFill="1"/>
    <xf numFmtId="168" fontId="0" fillId="2" borderId="1" xfId="0" applyNumberFormat="1" applyFont="1" applyFill="1" applyBorder="1" applyAlignment="1">
      <alignment horizontal="right"/>
    </xf>
    <xf numFmtId="0" fontId="0" fillId="0" borderId="2" xfId="0" applyFont="1" applyFill="1" applyBorder="1" applyAlignment="1">
      <alignment horizontal="center" vertical="center" wrapText="1"/>
    </xf>
    <xf numFmtId="0" fontId="0" fillId="0" borderId="1" xfId="0" applyFont="1" applyFill="1" applyBorder="1"/>
    <xf numFmtId="166" fontId="0" fillId="0" borderId="1" xfId="0" applyNumberFormat="1" applyFont="1" applyFill="1" applyBorder="1"/>
    <xf numFmtId="0" fontId="0" fillId="0" borderId="1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166" fontId="0" fillId="0" borderId="0" xfId="0" applyNumberFormat="1" applyFont="1" applyFill="1" applyBorder="1"/>
    <xf numFmtId="0" fontId="0" fillId="0" borderId="0" xfId="0" applyFont="1" applyFill="1" applyBorder="1"/>
    <xf numFmtId="164" fontId="0" fillId="0" borderId="0" xfId="0" applyNumberFormat="1" applyFont="1" applyFill="1" applyBorder="1"/>
    <xf numFmtId="168" fontId="0" fillId="0" borderId="0" xfId="0" applyNumberFormat="1" applyFont="1" applyFill="1" applyBorder="1" applyAlignment="1">
      <alignment horizontal="right"/>
    </xf>
    <xf numFmtId="2" fontId="0" fillId="0" borderId="0" xfId="0" applyNumberFormat="1" applyFont="1" applyFill="1" applyBorder="1"/>
    <xf numFmtId="0" fontId="0" fillId="0" borderId="0" xfId="0" applyFont="1" applyFill="1" applyAlignment="1"/>
    <xf numFmtId="164" fontId="0" fillId="0" borderId="1" xfId="0" applyNumberFormat="1" applyFont="1" applyFill="1" applyBorder="1" applyAlignment="1">
      <alignment horizontal="center" wrapText="1"/>
    </xf>
    <xf numFmtId="2" fontId="0" fillId="0" borderId="1" xfId="0" applyNumberFormat="1" applyFont="1" applyFill="1" applyBorder="1" applyAlignment="1">
      <alignment horizontal="center"/>
    </xf>
    <xf numFmtId="0" fontId="0" fillId="0" borderId="0" xfId="0" applyFont="1" applyFill="1" applyBorder="1" applyAlignment="1">
      <alignment horizontal="left" wrapText="1"/>
    </xf>
    <xf numFmtId="168" fontId="0" fillId="0" borderId="0" xfId="0" applyNumberFormat="1" applyFont="1" applyFill="1"/>
    <xf numFmtId="168" fontId="0" fillId="0" borderId="0" xfId="0" applyNumberFormat="1" applyFont="1" applyFill="1" applyBorder="1"/>
    <xf numFmtId="166" fontId="0" fillId="0" borderId="0" xfId="0" applyNumberFormat="1" applyFont="1" applyFill="1" applyBorder="1" applyAlignment="1">
      <alignment horizontal="right"/>
    </xf>
    <xf numFmtId="0" fontId="0" fillId="0" borderId="0" xfId="0" applyFont="1"/>
    <xf numFmtId="0" fontId="0" fillId="2" borderId="1" xfId="0" applyFont="1" applyFill="1" applyBorder="1" applyAlignment="1">
      <alignment horizontal="center" vertical="center" wrapText="1"/>
    </xf>
    <xf numFmtId="0" fontId="14" fillId="0" borderId="0" xfId="0" applyFont="1" applyFill="1"/>
    <xf numFmtId="0" fontId="0" fillId="0" borderId="0" xfId="0" applyFont="1" applyFill="1" applyBorder="1" applyAlignment="1">
      <alignment horizontal="center" vertical="top" wrapText="1"/>
    </xf>
    <xf numFmtId="3" fontId="0" fillId="0" borderId="7" xfId="0" applyNumberFormat="1" applyFont="1" applyFill="1" applyBorder="1"/>
    <xf numFmtId="169" fontId="0" fillId="0" borderId="7" xfId="0" applyNumberFormat="1" applyFont="1" applyFill="1" applyBorder="1"/>
    <xf numFmtId="171" fontId="0" fillId="0" borderId="1" xfId="0" applyNumberFormat="1" applyFont="1" applyFill="1" applyBorder="1"/>
    <xf numFmtId="0" fontId="0" fillId="0" borderId="7" xfId="0" applyFont="1" applyFill="1" applyBorder="1" applyAlignment="1">
      <alignment horizontal="center"/>
    </xf>
    <xf numFmtId="0" fontId="35" fillId="0" borderId="0" xfId="0" applyFont="1" applyFill="1" applyBorder="1" applyAlignment="1">
      <alignment wrapText="1"/>
    </xf>
    <xf numFmtId="0" fontId="35" fillId="0" borderId="0" xfId="0" applyFont="1" applyFill="1" applyBorder="1" applyAlignment="1">
      <alignment horizontal="center"/>
    </xf>
    <xf numFmtId="3" fontId="14" fillId="0" borderId="0" xfId="0" applyNumberFormat="1" applyFont="1" applyFill="1" applyBorder="1"/>
    <xf numFmtId="3" fontId="0" fillId="0" borderId="0" xfId="0" applyNumberFormat="1" applyFont="1" applyFill="1" applyBorder="1"/>
    <xf numFmtId="0" fontId="0" fillId="0" borderId="1" xfId="0" applyFont="1" applyFill="1" applyBorder="1" applyAlignment="1">
      <alignment horizontal="right"/>
    </xf>
    <xf numFmtId="0" fontId="15" fillId="0" borderId="1" xfId="0" applyFont="1" applyFill="1" applyBorder="1" applyAlignment="1">
      <alignment horizontal="center" vertical="top" wrapText="1"/>
    </xf>
    <xf numFmtId="0" fontId="15" fillId="0" borderId="4" xfId="0" applyFont="1" applyFill="1" applyBorder="1" applyAlignment="1">
      <alignment horizontal="center" vertical="top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1" fontId="15" fillId="0" borderId="1" xfId="0" applyNumberFormat="1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3" fontId="0" fillId="2" borderId="1" xfId="0" applyNumberFormat="1" applyFill="1" applyBorder="1"/>
    <xf numFmtId="165" fontId="0" fillId="2" borderId="1" xfId="0" applyNumberFormat="1" applyFill="1" applyBorder="1"/>
    <xf numFmtId="3" fontId="9" fillId="2" borderId="1" xfId="0" applyNumberFormat="1" applyFont="1" applyFill="1" applyBorder="1"/>
    <xf numFmtId="0" fontId="0" fillId="2" borderId="1" xfId="0" applyFill="1" applyBorder="1" applyAlignment="1">
      <alignment wrapText="1"/>
    </xf>
    <xf numFmtId="0" fontId="9" fillId="2" borderId="1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left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9" fillId="2" borderId="8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8" fontId="0" fillId="0" borderId="1" xfId="0" applyNumberFormat="1" applyBorder="1" applyAlignment="1">
      <alignment horizontal="right"/>
    </xf>
    <xf numFmtId="3" fontId="0" fillId="0" borderId="1" xfId="0" applyNumberFormat="1" applyBorder="1" applyAlignment="1">
      <alignment horizontal="right"/>
    </xf>
    <xf numFmtId="168" fontId="9" fillId="0" borderId="3" xfId="0" applyNumberFormat="1" applyFont="1" applyFill="1" applyBorder="1" applyAlignment="1"/>
    <xf numFmtId="168" fontId="9" fillId="0" borderId="7" xfId="0" applyNumberFormat="1" applyFont="1" applyFill="1" applyBorder="1" applyAlignment="1"/>
    <xf numFmtId="9" fontId="15" fillId="0" borderId="0" xfId="2" applyFont="1" applyFill="1" applyBorder="1"/>
    <xf numFmtId="168" fontId="15" fillId="2" borderId="0" xfId="0" applyNumberFormat="1" applyFont="1" applyFill="1" applyBorder="1"/>
    <xf numFmtId="0" fontId="0" fillId="2" borderId="1" xfId="0" applyFont="1" applyFill="1" applyBorder="1" applyAlignment="1">
      <alignment wrapText="1"/>
    </xf>
    <xf numFmtId="165" fontId="0" fillId="0" borderId="1" xfId="0" applyNumberFormat="1" applyFill="1" applyBorder="1"/>
    <xf numFmtId="0" fontId="0" fillId="2" borderId="0" xfId="0" applyFont="1" applyFill="1"/>
    <xf numFmtId="168" fontId="0" fillId="2" borderId="0" xfId="0" applyNumberFormat="1" applyFont="1" applyFill="1" applyBorder="1"/>
    <xf numFmtId="168" fontId="0" fillId="2" borderId="0" xfId="0" applyNumberFormat="1" applyFill="1"/>
    <xf numFmtId="168" fontId="0" fillId="2" borderId="0" xfId="0" applyNumberFormat="1" applyFill="1" applyBorder="1"/>
    <xf numFmtId="0" fontId="0" fillId="0" borderId="1" xfId="0" applyBorder="1"/>
    <xf numFmtId="0" fontId="0" fillId="2" borderId="1" xfId="0" applyFont="1" applyFill="1" applyBorder="1"/>
    <xf numFmtId="0" fontId="0" fillId="2" borderId="0" xfId="0" applyFont="1" applyFill="1" applyBorder="1"/>
    <xf numFmtId="0" fontId="0" fillId="0" borderId="0" xfId="0" applyFont="1" applyFill="1" applyAlignment="1">
      <alignment horizontal="center" wrapText="1"/>
    </xf>
    <xf numFmtId="0" fontId="19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wrapText="1"/>
    </xf>
    <xf numFmtId="164" fontId="0" fillId="0" borderId="2" xfId="0" applyNumberFormat="1" applyFont="1" applyFill="1" applyBorder="1" applyAlignment="1">
      <alignment horizontal="center" wrapText="1"/>
    </xf>
    <xf numFmtId="166" fontId="0" fillId="2" borderId="1" xfId="0" applyNumberFormat="1" applyFont="1" applyFill="1" applyBorder="1"/>
    <xf numFmtId="3" fontId="0" fillId="2" borderId="1" xfId="0" applyNumberFormat="1" applyFont="1" applyFill="1" applyBorder="1"/>
    <xf numFmtId="168" fontId="0" fillId="2" borderId="1" xfId="0" applyNumberFormat="1" applyFont="1" applyFill="1" applyBorder="1" applyAlignment="1">
      <alignment horizontal="center"/>
    </xf>
    <xf numFmtId="0" fontId="19" fillId="2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9" fillId="0" borderId="0" xfId="0" applyFont="1" applyFill="1"/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top" wrapText="1"/>
    </xf>
    <xf numFmtId="0" fontId="0" fillId="2" borderId="7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9" fontId="0" fillId="2" borderId="0" xfId="2" applyFont="1" applyFill="1" applyBorder="1"/>
    <xf numFmtId="169" fontId="0" fillId="0" borderId="1" xfId="0" applyNumberFormat="1" applyBorder="1" applyAlignment="1">
      <alignment horizontal="right"/>
    </xf>
    <xf numFmtId="3" fontId="0" fillId="2" borderId="0" xfId="0" applyNumberFormat="1" applyFont="1" applyFill="1" applyBorder="1" applyAlignment="1">
      <alignment horizontal="right"/>
    </xf>
    <xf numFmtId="168" fontId="0" fillId="2" borderId="0" xfId="0" applyNumberFormat="1" applyFont="1" applyFill="1" applyBorder="1" applyAlignment="1">
      <alignment horizontal="right"/>
    </xf>
    <xf numFmtId="166" fontId="0" fillId="2" borderId="0" xfId="0" applyNumberFormat="1" applyFont="1" applyFill="1" applyBorder="1" applyAlignment="1">
      <alignment horizontal="right"/>
    </xf>
    <xf numFmtId="3" fontId="0" fillId="0" borderId="0" xfId="0" applyNumberFormat="1" applyFont="1" applyFill="1" applyBorder="1" applyAlignment="1">
      <alignment horizontal="right"/>
    </xf>
    <xf numFmtId="3" fontId="0" fillId="0" borderId="0" xfId="0" applyNumberFormat="1" applyFont="1" applyFill="1"/>
    <xf numFmtId="9" fontId="0" fillId="0" borderId="0" xfId="2" applyFont="1" applyFill="1" applyBorder="1"/>
    <xf numFmtId="4" fontId="0" fillId="0" borderId="1" xfId="0" applyNumberFormat="1" applyBorder="1"/>
    <xf numFmtId="0" fontId="0" fillId="0" borderId="0" xfId="0" applyBorder="1"/>
    <xf numFmtId="0" fontId="15" fillId="2" borderId="1" xfId="0" applyFont="1" applyFill="1" applyBorder="1" applyAlignment="1">
      <alignment horizontal="center" vertical="center" wrapText="1"/>
    </xf>
    <xf numFmtId="9" fontId="37" fillId="0" borderId="0" xfId="2" applyFont="1" applyBorder="1" applyAlignment="1">
      <alignment horizontal="right"/>
    </xf>
    <xf numFmtId="10" fontId="0" fillId="2" borderId="1" xfId="2" applyNumberFormat="1" applyFont="1" applyFill="1" applyBorder="1" applyAlignment="1">
      <alignment horizontal="center"/>
    </xf>
    <xf numFmtId="0" fontId="0" fillId="2" borderId="1" xfId="0" applyFont="1" applyFill="1" applyBorder="1" applyAlignment="1">
      <alignment horizontal="center" vertical="center"/>
    </xf>
    <xf numFmtId="165" fontId="18" fillId="2" borderId="0" xfId="0" applyNumberFormat="1" applyFont="1" applyFill="1" applyBorder="1"/>
    <xf numFmtId="49" fontId="18" fillId="2" borderId="0" xfId="0" applyNumberFormat="1" applyFont="1" applyFill="1" applyBorder="1"/>
    <xf numFmtId="0" fontId="18" fillId="2" borderId="0" xfId="0" applyFont="1" applyFill="1" applyBorder="1"/>
    <xf numFmtId="0" fontId="0" fillId="2" borderId="0" xfId="0" applyFill="1" applyBorder="1"/>
    <xf numFmtId="0" fontId="0" fillId="2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right"/>
    </xf>
    <xf numFmtId="0" fontId="9" fillId="0" borderId="0" xfId="0" applyFont="1" applyBorder="1" applyAlignment="1">
      <alignment horizontal="center"/>
    </xf>
    <xf numFmtId="168" fontId="9" fillId="2" borderId="0" xfId="0" applyNumberFormat="1" applyFont="1" applyFill="1" applyBorder="1"/>
    <xf numFmtId="3" fontId="9" fillId="2" borderId="0" xfId="0" applyNumberFormat="1" applyFont="1" applyFill="1" applyBorder="1"/>
    <xf numFmtId="165" fontId="9" fillId="2" borderId="0" xfId="0" applyNumberFormat="1" applyFont="1" applyFill="1" applyBorder="1"/>
    <xf numFmtId="0" fontId="9" fillId="0" borderId="1" xfId="0" applyFont="1" applyBorder="1" applyAlignment="1">
      <alignment horizontal="center"/>
    </xf>
    <xf numFmtId="0" fontId="0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 wrapText="1"/>
    </xf>
    <xf numFmtId="0" fontId="15" fillId="2" borderId="0" xfId="0" applyFont="1" applyFill="1" applyBorder="1"/>
    <xf numFmtId="0" fontId="15" fillId="0" borderId="4" xfId="0" applyFont="1" applyFill="1" applyBorder="1" applyAlignment="1">
      <alignment horizontal="center" vertical="top" wrapText="1"/>
    </xf>
    <xf numFmtId="0" fontId="15" fillId="0" borderId="4" xfId="0" applyFont="1" applyFill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center" wrapText="1"/>
    </xf>
    <xf numFmtId="168" fontId="8" fillId="2" borderId="0" xfId="0" applyNumberFormat="1" applyFont="1" applyFill="1" applyBorder="1"/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5" fillId="2" borderId="0" xfId="0" applyNumberFormat="1" applyFont="1" applyFill="1" applyBorder="1"/>
    <xf numFmtId="2" fontId="8" fillId="0" borderId="1" xfId="0" applyNumberFormat="1" applyFont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14" fillId="0" borderId="14" xfId="0" applyFont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168" fontId="0" fillId="0" borderId="1" xfId="0" applyNumberFormat="1" applyFont="1" applyFill="1" applyBorder="1" applyAlignment="1">
      <alignment horizontal="right"/>
    </xf>
    <xf numFmtId="168" fontId="0" fillId="0" borderId="1" xfId="0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2" borderId="7" xfId="0" applyFont="1" applyFill="1" applyBorder="1" applyAlignment="1">
      <alignment horizontal="center" vertical="center" wrapText="1"/>
    </xf>
    <xf numFmtId="168" fontId="0" fillId="0" borderId="1" xfId="0" applyNumberFormat="1" applyFont="1" applyFill="1" applyBorder="1" applyAlignment="1">
      <alignment horizontal="right"/>
    </xf>
    <xf numFmtId="0" fontId="0" fillId="2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top" wrapText="1"/>
    </xf>
    <xf numFmtId="0" fontId="0" fillId="0" borderId="0" xfId="0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2" fontId="0" fillId="0" borderId="4" xfId="0" applyNumberFormat="1" applyFont="1" applyFill="1" applyBorder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168" fontId="0" fillId="2" borderId="1" xfId="0" applyNumberFormat="1" applyFont="1" applyFill="1" applyBorder="1" applyAlignment="1">
      <alignment horizontal="right"/>
    </xf>
    <xf numFmtId="4" fontId="9" fillId="0" borderId="1" xfId="0" applyNumberFormat="1" applyFont="1" applyBorder="1"/>
    <xf numFmtId="166" fontId="0" fillId="2" borderId="1" xfId="0" applyNumberFormat="1" applyFill="1" applyBorder="1" applyAlignment="1">
      <alignment horizontal="right"/>
    </xf>
    <xf numFmtId="0" fontId="8" fillId="0" borderId="0" xfId="0" applyFont="1" applyBorder="1" applyAlignment="1">
      <alignment horizontal="center" vertical="center" wrapText="1"/>
    </xf>
    <xf numFmtId="43" fontId="0" fillId="0" borderId="7" xfId="64" applyFont="1" applyFill="1" applyBorder="1" applyAlignment="1">
      <alignment horizontal="center"/>
    </xf>
    <xf numFmtId="43" fontId="0" fillId="0" borderId="0" xfId="64" applyFont="1" applyFill="1"/>
    <xf numFmtId="0" fontId="0" fillId="0" borderId="1" xfId="0" applyFont="1" applyFill="1" applyBorder="1" applyAlignment="1">
      <alignment horizontal="center"/>
    </xf>
    <xf numFmtId="168" fontId="0" fillId="2" borderId="1" xfId="0" applyNumberFormat="1" applyFont="1" applyFill="1" applyBorder="1" applyAlignment="1">
      <alignment horizontal="right"/>
    </xf>
    <xf numFmtId="168" fontId="15" fillId="2" borderId="0" xfId="0" applyNumberFormat="1" applyFont="1" applyFill="1" applyBorder="1" applyAlignment="1">
      <alignment horizontal="right"/>
    </xf>
    <xf numFmtId="49" fontId="15" fillId="2" borderId="0" xfId="0" applyNumberFormat="1" applyFont="1" applyFill="1" applyBorder="1" applyAlignment="1">
      <alignment horizontal="right"/>
    </xf>
    <xf numFmtId="165" fontId="15" fillId="2" borderId="0" xfId="0" applyNumberFormat="1" applyFont="1" applyFill="1" applyBorder="1" applyAlignment="1">
      <alignment horizontal="right"/>
    </xf>
    <xf numFmtId="168" fontId="15" fillId="0" borderId="0" xfId="0" applyNumberFormat="1" applyFont="1" applyBorder="1"/>
    <xf numFmtId="0" fontId="0" fillId="0" borderId="0" xfId="0" applyAlignment="1">
      <alignment horizontal="center" wrapText="1"/>
    </xf>
    <xf numFmtId="0" fontId="15" fillId="0" borderId="4" xfId="0" applyFont="1" applyFill="1" applyBorder="1" applyAlignment="1">
      <alignment horizontal="center" vertical="top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4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0" fillId="0" borderId="1" xfId="0" applyFont="1" applyBorder="1" applyAlignment="1">
      <alignment horizontal="center" vertical="center" wrapText="1"/>
    </xf>
    <xf numFmtId="168" fontId="15" fillId="3" borderId="0" xfId="0" applyNumberFormat="1" applyFont="1" applyFill="1"/>
    <xf numFmtId="165" fontId="15" fillId="3" borderId="0" xfId="0" applyNumberFormat="1" applyFont="1" applyFill="1" applyBorder="1" applyAlignment="1">
      <alignment horizontal="right"/>
    </xf>
    <xf numFmtId="49" fontId="15" fillId="3" borderId="0" xfId="0" applyNumberFormat="1" applyFont="1" applyFill="1" applyBorder="1" applyAlignment="1">
      <alignment horizontal="right"/>
    </xf>
    <xf numFmtId="168" fontId="15" fillId="3" borderId="0" xfId="0" applyNumberFormat="1" applyFont="1" applyFill="1" applyBorder="1" applyAlignment="1">
      <alignment horizontal="right"/>
    </xf>
    <xf numFmtId="168" fontId="15" fillId="3" borderId="0" xfId="0" applyNumberFormat="1" applyFont="1" applyFill="1" applyBorder="1"/>
    <xf numFmtId="0" fontId="0" fillId="0" borderId="2" xfId="0" applyFont="1" applyBorder="1" applyAlignment="1">
      <alignment horizontal="center" vertical="center" wrapText="1"/>
    </xf>
    <xf numFmtId="168" fontId="0" fillId="0" borderId="0" xfId="0" applyNumberFormat="1" applyFont="1"/>
    <xf numFmtId="0" fontId="0" fillId="0" borderId="4" xfId="0" applyFont="1" applyFill="1" applyBorder="1" applyAlignment="1">
      <alignment horizontal="centerContinuous" vertical="top" wrapText="1"/>
    </xf>
    <xf numFmtId="0" fontId="15" fillId="2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2" borderId="7" xfId="0" applyFont="1" applyFill="1" applyBorder="1" applyAlignment="1">
      <alignment horizontal="center" vertical="center" wrapText="1"/>
    </xf>
    <xf numFmtId="168" fontId="0" fillId="0" borderId="1" xfId="0" applyNumberFormat="1" applyFont="1" applyFill="1" applyBorder="1" applyAlignment="1">
      <alignment horizontal="right"/>
    </xf>
    <xf numFmtId="0" fontId="0" fillId="2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vertical="center" wrapText="1"/>
    </xf>
    <xf numFmtId="168" fontId="0" fillId="2" borderId="1" xfId="0" applyNumberFormat="1" applyFont="1" applyFill="1" applyBorder="1" applyAlignment="1">
      <alignment horizontal="right"/>
    </xf>
    <xf numFmtId="0" fontId="15" fillId="2" borderId="1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top" wrapText="1"/>
    </xf>
    <xf numFmtId="168" fontId="0" fillId="0" borderId="1" xfId="0" applyNumberFormat="1" applyFont="1" applyFill="1" applyBorder="1" applyAlignment="1">
      <alignment horizontal="right"/>
    </xf>
    <xf numFmtId="0" fontId="0" fillId="2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wrapText="1"/>
    </xf>
    <xf numFmtId="0" fontId="0" fillId="2" borderId="7" xfId="0" applyFont="1" applyFill="1" applyBorder="1" applyAlignment="1">
      <alignment horizontal="center" vertical="center" wrapText="1"/>
    </xf>
    <xf numFmtId="168" fontId="0" fillId="2" borderId="1" xfId="0" applyNumberFormat="1" applyFont="1" applyFill="1" applyBorder="1" applyAlignment="1">
      <alignment horizontal="right"/>
    </xf>
    <xf numFmtId="164" fontId="0" fillId="0" borderId="0" xfId="0" applyNumberFormat="1" applyFont="1" applyFill="1" applyBorder="1" applyAlignment="1">
      <alignment horizontal="center" wrapText="1"/>
    </xf>
    <xf numFmtId="2" fontId="0" fillId="0" borderId="0" xfId="0" applyNumberFormat="1" applyFont="1" applyFill="1" applyBorder="1" applyAlignment="1">
      <alignment horizontal="center"/>
    </xf>
    <xf numFmtId="164" fontId="15" fillId="0" borderId="0" xfId="0" applyNumberFormat="1" applyFont="1" applyFill="1" applyBorder="1" applyAlignment="1">
      <alignment horizontal="center" wrapText="1"/>
    </xf>
    <xf numFmtId="2" fontId="15" fillId="0" borderId="0" xfId="0" applyNumberFormat="1" applyFont="1" applyFill="1" applyBorder="1"/>
    <xf numFmtId="0" fontId="15" fillId="2" borderId="0" xfId="0" applyFont="1" applyFill="1" applyAlignment="1">
      <alignment horizontal="center"/>
    </xf>
    <xf numFmtId="168" fontId="0" fillId="2" borderId="0" xfId="0" applyNumberFormat="1" applyFont="1" applyFill="1"/>
    <xf numFmtId="166" fontId="0" fillId="2" borderId="0" xfId="0" applyNumberFormat="1" applyFont="1" applyFill="1" applyBorder="1" applyAlignment="1"/>
    <xf numFmtId="3" fontId="0" fillId="2" borderId="0" xfId="0" applyNumberFormat="1" applyFont="1" applyFill="1"/>
    <xf numFmtId="2" fontId="0" fillId="0" borderId="2" xfId="0" applyNumberFormat="1" applyFont="1" applyFill="1" applyBorder="1" applyAlignment="1">
      <alignment horizontal="center"/>
    </xf>
    <xf numFmtId="9" fontId="38" fillId="0" borderId="0" xfId="2" applyFont="1" applyBorder="1" applyAlignment="1">
      <alignment horizontal="right"/>
    </xf>
    <xf numFmtId="0" fontId="0" fillId="0" borderId="3" xfId="0" applyFont="1" applyFill="1" applyBorder="1" applyAlignment="1">
      <alignment horizontal="center"/>
    </xf>
    <xf numFmtId="168" fontId="0" fillId="0" borderId="7" xfId="0" applyNumberFormat="1" applyFont="1" applyFill="1" applyBorder="1"/>
    <xf numFmtId="168" fontId="21" fillId="2" borderId="0" xfId="0" applyNumberFormat="1" applyFont="1" applyFill="1"/>
    <xf numFmtId="168" fontId="0" fillId="0" borderId="1" xfId="0" applyNumberFormat="1" applyFont="1" applyFill="1" applyBorder="1" applyAlignment="1">
      <alignment horizontal="right"/>
    </xf>
    <xf numFmtId="168" fontId="9" fillId="0" borderId="7" xfId="0" applyNumberFormat="1" applyFont="1" applyFill="1" applyBorder="1"/>
    <xf numFmtId="168" fontId="9" fillId="0" borderId="0" xfId="0" applyNumberFormat="1" applyFont="1" applyFill="1"/>
    <xf numFmtId="168" fontId="9" fillId="0" borderId="7" xfId="0" applyNumberFormat="1" applyFont="1" applyFill="1" applyBorder="1" applyAlignment="1">
      <alignment horizontal="right"/>
    </xf>
    <xf numFmtId="168" fontId="7" fillId="2" borderId="1" xfId="0" applyNumberFormat="1" applyFont="1" applyFill="1" applyBorder="1"/>
    <xf numFmtId="166" fontId="0" fillId="0" borderId="1" xfId="0" applyNumberFormat="1" applyFill="1" applyBorder="1" applyAlignment="1">
      <alignment horizontal="right"/>
    </xf>
    <xf numFmtId="168" fontId="14" fillId="0" borderId="1" xfId="0" applyNumberFormat="1" applyFont="1" applyFill="1" applyBorder="1"/>
    <xf numFmtId="0" fontId="15" fillId="0" borderId="0" xfId="0" applyFont="1" applyBorder="1"/>
    <xf numFmtId="0" fontId="0" fillId="0" borderId="0" xfId="0" applyAlignment="1">
      <alignment horizontal="center"/>
    </xf>
    <xf numFmtId="0" fontId="8" fillId="0" borderId="4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top" wrapText="1"/>
    </xf>
    <xf numFmtId="0" fontId="19" fillId="0" borderId="0" xfId="0" applyFont="1" applyFill="1" applyBorder="1"/>
    <xf numFmtId="0" fontId="9" fillId="2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168" fontId="9" fillId="0" borderId="1" xfId="0" applyNumberFormat="1" applyFont="1" applyBorder="1"/>
    <xf numFmtId="0" fontId="0" fillId="2" borderId="0" xfId="0" applyFont="1" applyFill="1" applyBorder="1" applyAlignment="1">
      <alignment horizontal="left" wrapText="1"/>
    </xf>
    <xf numFmtId="164" fontId="0" fillId="0" borderId="4" xfId="0" applyNumberFormat="1" applyFont="1" applyFill="1" applyBorder="1" applyAlignment="1">
      <alignment horizontal="center" wrapText="1"/>
    </xf>
    <xf numFmtId="0" fontId="0" fillId="0" borderId="4" xfId="0" applyFont="1" applyFill="1" applyBorder="1" applyAlignment="1">
      <alignment horizontal="center"/>
    </xf>
    <xf numFmtId="10" fontId="0" fillId="2" borderId="3" xfId="2" applyNumberFormat="1" applyFont="1" applyFill="1" applyBorder="1" applyAlignment="1">
      <alignment horizontal="center"/>
    </xf>
    <xf numFmtId="9" fontId="0" fillId="0" borderId="0" xfId="2" applyFont="1" applyFill="1"/>
    <xf numFmtId="3" fontId="8" fillId="2" borderId="0" xfId="0" applyNumberFormat="1" applyFont="1" applyFill="1" applyBorder="1"/>
    <xf numFmtId="9" fontId="0" fillId="0" borderId="0" xfId="2" applyFont="1" applyFill="1" applyBorder="1" applyAlignment="1">
      <alignment horizontal="right"/>
    </xf>
    <xf numFmtId="168" fontId="0" fillId="0" borderId="1" xfId="0" applyNumberFormat="1" applyFont="1" applyFill="1" applyBorder="1" applyAlignment="1">
      <alignment horizontal="right"/>
    </xf>
    <xf numFmtId="168" fontId="0" fillId="0" borderId="0" xfId="0" applyNumberFormat="1" applyFont="1" applyFill="1" applyBorder="1" applyAlignment="1">
      <alignment horizontal="right"/>
    </xf>
    <xf numFmtId="168" fontId="0" fillId="0" borderId="1" xfId="0" applyNumberFormat="1" applyFont="1" applyFill="1" applyBorder="1" applyAlignment="1">
      <alignment horizontal="right"/>
    </xf>
    <xf numFmtId="168" fontId="0" fillId="0" borderId="0" xfId="0" applyNumberFormat="1" applyFont="1" applyFill="1" applyBorder="1" applyAlignment="1">
      <alignment horizontal="right"/>
    </xf>
    <xf numFmtId="169" fontId="9" fillId="0" borderId="0" xfId="0" applyNumberFormat="1" applyFont="1" applyFill="1" applyBorder="1"/>
    <xf numFmtId="3" fontId="14" fillId="0" borderId="1" xfId="0" applyNumberFormat="1" applyFont="1" applyFill="1" applyBorder="1"/>
    <xf numFmtId="0" fontId="14" fillId="0" borderId="1" xfId="0" applyFont="1" applyFill="1" applyBorder="1" applyAlignment="1">
      <alignment horizontal="left"/>
    </xf>
    <xf numFmtId="2" fontId="0" fillId="0" borderId="9" xfId="0" applyNumberFormat="1" applyFont="1" applyFill="1" applyBorder="1" applyAlignment="1">
      <alignment horizontal="center"/>
    </xf>
    <xf numFmtId="166" fontId="0" fillId="2" borderId="4" xfId="0" applyNumberFormat="1" applyFont="1" applyFill="1" applyBorder="1"/>
    <xf numFmtId="3" fontId="0" fillId="2" borderId="4" xfId="0" applyNumberFormat="1" applyFont="1" applyFill="1" applyBorder="1"/>
    <xf numFmtId="9" fontId="37" fillId="0" borderId="0" xfId="2" applyFont="1" applyFill="1" applyBorder="1" applyAlignment="1">
      <alignment horizontal="right"/>
    </xf>
    <xf numFmtId="164" fontId="15" fillId="0" borderId="0" xfId="0" applyNumberFormat="1" applyFont="1" applyFill="1" applyBorder="1" applyAlignment="1">
      <alignment horizontal="right" vertical="top" wrapText="1"/>
    </xf>
    <xf numFmtId="166" fontId="0" fillId="0" borderId="0" xfId="0" applyNumberFormat="1" applyFont="1" applyFill="1" applyBorder="1" applyAlignment="1"/>
    <xf numFmtId="2" fontId="0" fillId="0" borderId="6" xfId="0" applyNumberFormat="1" applyFont="1" applyFill="1" applyBorder="1" applyAlignment="1">
      <alignment horizontal="center"/>
    </xf>
    <xf numFmtId="166" fontId="0" fillId="2" borderId="3" xfId="0" applyNumberFormat="1" applyFont="1" applyFill="1" applyBorder="1"/>
    <xf numFmtId="9" fontId="37" fillId="2" borderId="0" xfId="2" applyFont="1" applyFill="1" applyBorder="1" applyAlignment="1">
      <alignment horizontal="right"/>
    </xf>
    <xf numFmtId="164" fontId="0" fillId="2" borderId="1" xfId="0" applyNumberFormat="1" applyFont="1" applyFill="1" applyBorder="1" applyAlignment="1">
      <alignment horizontal="center" wrapText="1"/>
    </xf>
    <xf numFmtId="164" fontId="15" fillId="2" borderId="0" xfId="0" applyNumberFormat="1" applyFont="1" applyFill="1" applyBorder="1" applyAlignment="1">
      <alignment horizontal="right" vertical="top" wrapText="1"/>
    </xf>
    <xf numFmtId="0" fontId="0" fillId="0" borderId="0" xfId="0" applyFont="1" applyFill="1" applyAlignment="1">
      <alignment wrapText="1"/>
    </xf>
    <xf numFmtId="0" fontId="0" fillId="0" borderId="8" xfId="0" applyFont="1" applyFill="1" applyBorder="1" applyAlignment="1">
      <alignment horizontal="center"/>
    </xf>
    <xf numFmtId="164" fontId="0" fillId="0" borderId="5" xfId="0" applyNumberFormat="1" applyFont="1" applyFill="1" applyBorder="1" applyAlignment="1">
      <alignment horizontal="center" wrapText="1"/>
    </xf>
    <xf numFmtId="0" fontId="34" fillId="2" borderId="0" xfId="5" applyFont="1" applyFill="1"/>
    <xf numFmtId="0" fontId="34" fillId="2" borderId="1" xfId="5" applyFont="1" applyFill="1" applyBorder="1" applyAlignment="1">
      <alignment horizontal="center" vertical="center" wrapText="1"/>
    </xf>
    <xf numFmtId="0" fontId="34" fillId="2" borderId="1" xfId="5" applyNumberFormat="1" applyFont="1" applyFill="1" applyBorder="1" applyAlignment="1">
      <alignment horizontal="center" vertical="center" wrapText="1"/>
    </xf>
    <xf numFmtId="168" fontId="34" fillId="2" borderId="1" xfId="5" applyNumberFormat="1" applyFont="1" applyFill="1" applyBorder="1" applyAlignment="1">
      <alignment horizontal="center"/>
    </xf>
    <xf numFmtId="0" fontId="34" fillId="2" borderId="1" xfId="5" applyFont="1" applyFill="1" applyBorder="1" applyAlignment="1">
      <alignment horizontal="center"/>
    </xf>
    <xf numFmtId="0" fontId="34" fillId="2" borderId="1" xfId="5" applyNumberFormat="1" applyFont="1" applyFill="1" applyBorder="1" applyAlignment="1">
      <alignment horizontal="center"/>
    </xf>
    <xf numFmtId="0" fontId="34" fillId="2" borderId="1" xfId="5" applyFont="1" applyFill="1" applyBorder="1"/>
    <xf numFmtId="3" fontId="34" fillId="2" borderId="1" xfId="5" applyNumberFormat="1" applyFont="1" applyFill="1" applyBorder="1" applyAlignment="1">
      <alignment horizontal="center"/>
    </xf>
    <xf numFmtId="3" fontId="34" fillId="2" borderId="0" xfId="5" applyNumberFormat="1" applyFont="1" applyFill="1"/>
    <xf numFmtId="0" fontId="39" fillId="0" borderId="0" xfId="0" applyFont="1" applyFill="1"/>
    <xf numFmtId="0" fontId="41" fillId="0" borderId="8" xfId="0" applyFont="1" applyFill="1" applyBorder="1" applyAlignment="1">
      <alignment horizontal="center" vertical="center"/>
    </xf>
    <xf numFmtId="0" fontId="41" fillId="0" borderId="8" xfId="0" applyFont="1" applyFill="1" applyBorder="1" applyAlignment="1">
      <alignment horizontal="left" vertical="center"/>
    </xf>
    <xf numFmtId="0" fontId="41" fillId="0" borderId="3" xfId="0" applyFont="1" applyFill="1" applyBorder="1" applyAlignment="1">
      <alignment horizontal="left" wrapText="1"/>
    </xf>
    <xf numFmtId="0" fontId="40" fillId="0" borderId="3" xfId="0" applyFont="1" applyFill="1" applyBorder="1" applyAlignment="1">
      <alignment horizontal="left" wrapText="1"/>
    </xf>
    <xf numFmtId="0" fontId="41" fillId="0" borderId="3" xfId="0" applyFont="1" applyFill="1" applyBorder="1" applyAlignment="1"/>
    <xf numFmtId="0" fontId="41" fillId="2" borderId="3" xfId="0" applyFont="1" applyFill="1" applyBorder="1" applyAlignment="1">
      <alignment horizontal="left" wrapText="1"/>
    </xf>
    <xf numFmtId="0" fontId="41" fillId="0" borderId="9" xfId="0" applyFont="1" applyFill="1" applyBorder="1" applyAlignment="1">
      <alignment horizontal="left" vertical="center" wrapText="1"/>
    </xf>
    <xf numFmtId="0" fontId="41" fillId="2" borderId="9" xfId="0" applyFont="1" applyFill="1" applyBorder="1" applyAlignment="1">
      <alignment horizontal="left" vertical="center" wrapText="1"/>
    </xf>
    <xf numFmtId="168" fontId="42" fillId="2" borderId="1" xfId="0" applyNumberFormat="1" applyFont="1" applyFill="1" applyBorder="1" applyAlignment="1">
      <alignment horizontal="right"/>
    </xf>
    <xf numFmtId="166" fontId="43" fillId="0" borderId="1" xfId="2" applyNumberFormat="1" applyFont="1" applyFill="1" applyBorder="1" applyAlignment="1">
      <alignment horizontal="center" vertical="center"/>
    </xf>
    <xf numFmtId="168" fontId="43" fillId="0" borderId="1" xfId="0" applyNumberFormat="1" applyFont="1" applyFill="1" applyBorder="1"/>
    <xf numFmtId="168" fontId="43" fillId="0" borderId="1" xfId="2" applyNumberFormat="1" applyFont="1" applyFill="1" applyBorder="1" applyAlignment="1">
      <alignment horizontal="center"/>
    </xf>
    <xf numFmtId="168" fontId="43" fillId="2" borderId="1" xfId="0" applyNumberFormat="1" applyFont="1" applyFill="1" applyBorder="1"/>
    <xf numFmtId="168" fontId="43" fillId="2" borderId="1" xfId="0" applyNumberFormat="1" applyFont="1" applyFill="1" applyBorder="1" applyAlignment="1">
      <alignment horizontal="right" indent="28"/>
    </xf>
    <xf numFmtId="167" fontId="43" fillId="2" borderId="1" xfId="2" applyNumberFormat="1" applyFont="1" applyFill="1" applyBorder="1" applyAlignment="1">
      <alignment horizontal="center"/>
    </xf>
    <xf numFmtId="3" fontId="43" fillId="0" borderId="1" xfId="0" applyNumberFormat="1" applyFont="1" applyFill="1" applyBorder="1"/>
    <xf numFmtId="3" fontId="43" fillId="2" borderId="1" xfId="0" applyNumberFormat="1" applyFont="1" applyFill="1" applyBorder="1"/>
    <xf numFmtId="168" fontId="42" fillId="2" borderId="1" xfId="0" applyNumberFormat="1" applyFont="1" applyFill="1" applyBorder="1"/>
    <xf numFmtId="167" fontId="42" fillId="2" borderId="1" xfId="2" applyNumberFormat="1" applyFont="1" applyFill="1" applyBorder="1" applyAlignment="1">
      <alignment horizontal="center"/>
    </xf>
    <xf numFmtId="9" fontId="42" fillId="2" borderId="1" xfId="2" applyFont="1" applyFill="1" applyBorder="1" applyAlignment="1">
      <alignment horizontal="center"/>
    </xf>
    <xf numFmtId="169" fontId="43" fillId="2" borderId="1" xfId="0" applyNumberFormat="1" applyFont="1" applyFill="1" applyBorder="1" applyAlignment="1">
      <alignment horizontal="right"/>
    </xf>
    <xf numFmtId="169" fontId="43" fillId="2" borderId="1" xfId="0" applyNumberFormat="1" applyFont="1" applyFill="1" applyBorder="1"/>
    <xf numFmtId="168" fontId="43" fillId="2" borderId="1" xfId="0" applyNumberFormat="1" applyFont="1" applyFill="1" applyBorder="1" applyAlignment="1">
      <alignment horizontal="right"/>
    </xf>
    <xf numFmtId="9" fontId="43" fillId="2" borderId="1" xfId="2" applyFont="1" applyFill="1" applyBorder="1" applyAlignment="1">
      <alignment horizontal="center"/>
    </xf>
    <xf numFmtId="0" fontId="43" fillId="0" borderId="1" xfId="0" applyFont="1" applyFill="1" applyBorder="1" applyAlignment="1">
      <alignment horizontal="center"/>
    </xf>
    <xf numFmtId="9" fontId="43" fillId="0" borderId="1" xfId="2" applyFont="1" applyFill="1" applyBorder="1" applyAlignment="1">
      <alignment horizontal="center"/>
    </xf>
    <xf numFmtId="0" fontId="44" fillId="0" borderId="1" xfId="0" applyFont="1" applyFill="1" applyBorder="1" applyAlignment="1">
      <alignment horizontal="left" wrapText="1"/>
    </xf>
    <xf numFmtId="0" fontId="41" fillId="0" borderId="0" xfId="0" applyFont="1" applyFill="1" applyAlignment="1">
      <alignment horizontal="right"/>
    </xf>
    <xf numFmtId="0" fontId="44" fillId="0" borderId="0" xfId="0" applyFont="1" applyFill="1" applyAlignment="1">
      <alignment horizontal="center" vertical="center" wrapText="1"/>
    </xf>
    <xf numFmtId="0" fontId="41" fillId="0" borderId="9" xfId="0" applyFont="1" applyFill="1" applyBorder="1" applyAlignment="1">
      <alignment horizontal="center" vertical="center"/>
    </xf>
    <xf numFmtId="0" fontId="41" fillId="0" borderId="8" xfId="0" applyFont="1" applyFill="1" applyBorder="1" applyAlignment="1">
      <alignment horizontal="center" vertical="center"/>
    </xf>
    <xf numFmtId="0" fontId="42" fillId="0" borderId="1" xfId="0" applyFont="1" applyFill="1" applyBorder="1" applyAlignment="1">
      <alignment horizontal="center"/>
    </xf>
    <xf numFmtId="0" fontId="43" fillId="0" borderId="3" xfId="0" applyFont="1" applyFill="1" applyBorder="1" applyAlignment="1">
      <alignment horizontal="center" vertical="center"/>
    </xf>
    <xf numFmtId="0" fontId="43" fillId="0" borderId="7" xfId="0" applyFont="1" applyFill="1" applyBorder="1" applyAlignment="1">
      <alignment horizontal="center" vertical="center"/>
    </xf>
    <xf numFmtId="0" fontId="43" fillId="0" borderId="4" xfId="0" applyFont="1" applyFill="1" applyBorder="1" applyAlignment="1">
      <alignment horizontal="center" vertical="center"/>
    </xf>
    <xf numFmtId="0" fontId="43" fillId="0" borderId="2" xfId="0" applyFont="1" applyFill="1" applyBorder="1" applyAlignment="1">
      <alignment horizontal="center" vertical="center"/>
    </xf>
    <xf numFmtId="0" fontId="42" fillId="0" borderId="4" xfId="0" applyFont="1" applyFill="1" applyBorder="1" applyAlignment="1">
      <alignment horizontal="center" vertical="center"/>
    </xf>
    <xf numFmtId="0" fontId="42" fillId="0" borderId="2" xfId="0" applyFont="1" applyFill="1" applyBorder="1" applyAlignment="1">
      <alignment horizontal="center" vertical="center"/>
    </xf>
    <xf numFmtId="0" fontId="41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top" wrapText="1"/>
    </xf>
    <xf numFmtId="0" fontId="15" fillId="0" borderId="2" xfId="0" applyFont="1" applyFill="1" applyBorder="1" applyAlignment="1">
      <alignment horizontal="center" vertical="top" wrapText="1"/>
    </xf>
    <xf numFmtId="0" fontId="8" fillId="0" borderId="4" xfId="0" applyFont="1" applyFill="1" applyBorder="1" applyAlignment="1">
      <alignment horizontal="center" vertical="top" wrapText="1"/>
    </xf>
    <xf numFmtId="0" fontId="8" fillId="0" borderId="2" xfId="0" applyFont="1" applyFill="1" applyBorder="1" applyAlignment="1">
      <alignment horizontal="center" vertical="top" wrapText="1"/>
    </xf>
    <xf numFmtId="0" fontId="0" fillId="0" borderId="0" xfId="0" applyFill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23" fillId="0" borderId="4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14" fillId="0" borderId="14" xfId="0" applyFont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168" fontId="9" fillId="0" borderId="1" xfId="0" applyNumberFormat="1" applyFont="1" applyFill="1" applyBorder="1" applyAlignment="1">
      <alignment horizontal="center"/>
    </xf>
    <xf numFmtId="0" fontId="9" fillId="0" borderId="9" xfId="0" applyFont="1" applyFill="1" applyBorder="1" applyAlignment="1">
      <alignment horizontal="left" vertical="center" wrapText="1"/>
    </xf>
    <xf numFmtId="0" fontId="9" fillId="0" borderId="13" xfId="0" applyFont="1" applyFill="1" applyBorder="1" applyAlignment="1">
      <alignment horizontal="left" vertical="center" wrapText="1"/>
    </xf>
    <xf numFmtId="0" fontId="9" fillId="0" borderId="10" xfId="0" applyFont="1" applyFill="1" applyBorder="1" applyAlignment="1">
      <alignment horizontal="left" vertical="center" wrapText="1"/>
    </xf>
    <xf numFmtId="0" fontId="9" fillId="0" borderId="8" xfId="0" applyFont="1" applyFill="1" applyBorder="1" applyAlignment="1">
      <alignment horizontal="left" vertical="center" wrapText="1"/>
    </xf>
    <xf numFmtId="0" fontId="9" fillId="0" borderId="14" xfId="0" applyFont="1" applyFill="1" applyBorder="1" applyAlignment="1">
      <alignment horizontal="left" vertical="center" wrapText="1"/>
    </xf>
    <xf numFmtId="0" fontId="9" fillId="0" borderId="5" xfId="0" applyFont="1" applyFill="1" applyBorder="1" applyAlignment="1">
      <alignment horizontal="left" vertical="center" wrapText="1"/>
    </xf>
    <xf numFmtId="0" fontId="0" fillId="0" borderId="0" xfId="0" applyFill="1" applyAlignment="1">
      <alignment horizont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0" xfId="0" applyFont="1" applyAlignment="1">
      <alignment horizont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top" wrapText="1"/>
    </xf>
    <xf numFmtId="0" fontId="9" fillId="2" borderId="1" xfId="0" applyFont="1" applyFill="1" applyBorder="1" applyAlignment="1">
      <alignment horizontal="center" vertical="top" wrapText="1"/>
    </xf>
    <xf numFmtId="0" fontId="12" fillId="2" borderId="4" xfId="0" applyFont="1" applyFill="1" applyBorder="1" applyAlignment="1">
      <alignment horizontal="center" vertical="top" wrapText="1"/>
    </xf>
    <xf numFmtId="0" fontId="12" fillId="2" borderId="2" xfId="0" applyFont="1" applyFill="1" applyBorder="1" applyAlignment="1">
      <alignment horizontal="center" vertical="top" wrapText="1"/>
    </xf>
    <xf numFmtId="0" fontId="8" fillId="0" borderId="9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3" fillId="2" borderId="4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34" fillId="2" borderId="1" xfId="5" applyFont="1" applyFill="1" applyBorder="1" applyAlignment="1">
      <alignment horizontal="center" vertical="center" wrapText="1"/>
    </xf>
    <xf numFmtId="0" fontId="34" fillId="2" borderId="1" xfId="5" applyFont="1" applyFill="1" applyBorder="1" applyAlignment="1">
      <alignment horizontal="center" vertical="center"/>
    </xf>
    <xf numFmtId="0" fontId="34" fillId="2" borderId="9" xfId="5" applyFont="1" applyFill="1" applyBorder="1" applyAlignment="1">
      <alignment horizontal="center" vertical="center"/>
    </xf>
    <xf numFmtId="0" fontId="34" fillId="2" borderId="13" xfId="5" applyFont="1" applyFill="1" applyBorder="1" applyAlignment="1">
      <alignment horizontal="center" vertical="center"/>
    </xf>
    <xf numFmtId="0" fontId="34" fillId="2" borderId="10" xfId="5" applyFont="1" applyFill="1" applyBorder="1" applyAlignment="1">
      <alignment horizontal="center" vertical="center"/>
    </xf>
    <xf numFmtId="0" fontId="34" fillId="2" borderId="8" xfId="5" applyFont="1" applyFill="1" applyBorder="1" applyAlignment="1">
      <alignment horizontal="center" vertical="center"/>
    </xf>
    <xf numFmtId="0" fontId="34" fillId="2" borderId="14" xfId="5" applyFont="1" applyFill="1" applyBorder="1" applyAlignment="1">
      <alignment horizontal="center" vertical="center"/>
    </xf>
    <xf numFmtId="0" fontId="34" fillId="2" borderId="5" xfId="5" applyFont="1" applyFill="1" applyBorder="1" applyAlignment="1">
      <alignment horizontal="center" vertical="center"/>
    </xf>
    <xf numFmtId="0" fontId="34" fillId="2" borderId="1" xfId="5" applyFont="1" applyFill="1" applyBorder="1" applyAlignment="1">
      <alignment horizontal="center"/>
    </xf>
    <xf numFmtId="0" fontId="34" fillId="2" borderId="3" xfId="5" applyFont="1" applyFill="1" applyBorder="1" applyAlignment="1">
      <alignment horizontal="center" vertical="center"/>
    </xf>
    <xf numFmtId="0" fontId="34" fillId="2" borderId="11" xfId="0" applyFont="1" applyFill="1" applyBorder="1" applyAlignment="1">
      <alignment horizontal="center" vertical="center"/>
    </xf>
    <xf numFmtId="0" fontId="34" fillId="2" borderId="7" xfId="0" applyFont="1" applyFill="1" applyBorder="1" applyAlignment="1">
      <alignment horizontal="center" vertical="center"/>
    </xf>
    <xf numFmtId="0" fontId="34" fillId="2" borderId="4" xfId="5" applyFont="1" applyFill="1" applyBorder="1" applyAlignment="1">
      <alignment horizontal="center" vertical="center"/>
    </xf>
    <xf numFmtId="0" fontId="34" fillId="2" borderId="2" xfId="0" applyFont="1" applyFill="1" applyBorder="1" applyAlignment="1">
      <alignment horizontal="center" vertical="center"/>
    </xf>
    <xf numFmtId="0" fontId="9" fillId="0" borderId="0" xfId="0" applyFont="1" applyAlignment="1">
      <alignment horizont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64" fontId="0" fillId="0" borderId="3" xfId="0" applyNumberFormat="1" applyFont="1" applyFill="1" applyBorder="1" applyAlignment="1">
      <alignment wrapText="1"/>
    </xf>
    <xf numFmtId="164" fontId="0" fillId="0" borderId="7" xfId="0" applyNumberFormat="1" applyFont="1" applyFill="1" applyBorder="1" applyAlignment="1">
      <alignment wrapText="1"/>
    </xf>
    <xf numFmtId="0" fontId="0" fillId="0" borderId="0" xfId="0" applyFont="1" applyFill="1" applyAlignment="1">
      <alignment horizont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 wrapText="1"/>
    </xf>
    <xf numFmtId="0" fontId="0" fillId="2" borderId="7" xfId="0" applyFont="1" applyFill="1" applyBorder="1" applyAlignment="1">
      <alignment horizontal="center" vertical="center" wrapText="1"/>
    </xf>
    <xf numFmtId="168" fontId="0" fillId="0" borderId="1" xfId="0" applyNumberFormat="1" applyFont="1" applyFill="1" applyBorder="1" applyAlignment="1">
      <alignment horizontal="right"/>
    </xf>
    <xf numFmtId="166" fontId="0" fillId="0" borderId="1" xfId="0" applyNumberFormat="1" applyFont="1" applyFill="1" applyBorder="1" applyAlignment="1">
      <alignment horizontal="right"/>
    </xf>
    <xf numFmtId="0" fontId="0" fillId="0" borderId="1" xfId="0" applyFont="1" applyFill="1" applyBorder="1" applyAlignment="1">
      <alignment horizontal="center"/>
    </xf>
    <xf numFmtId="0" fontId="0" fillId="0" borderId="3" xfId="0" applyFont="1" applyFill="1" applyBorder="1" applyAlignment="1">
      <alignment horizontal="left" wrapText="1"/>
    </xf>
    <xf numFmtId="0" fontId="0" fillId="0" borderId="11" xfId="0" applyFont="1" applyFill="1" applyBorder="1" applyAlignment="1">
      <alignment horizontal="left" wrapText="1"/>
    </xf>
    <xf numFmtId="0" fontId="0" fillId="0" borderId="7" xfId="0" applyFont="1" applyFill="1" applyBorder="1" applyAlignment="1">
      <alignment horizontal="left" wrapText="1"/>
    </xf>
    <xf numFmtId="164" fontId="0" fillId="0" borderId="0" xfId="0" applyNumberFormat="1" applyFont="1" applyFill="1" applyBorder="1" applyAlignment="1">
      <alignment wrapText="1"/>
    </xf>
    <xf numFmtId="168" fontId="0" fillId="0" borderId="0" xfId="0" applyNumberFormat="1" applyFont="1" applyFill="1" applyBorder="1" applyAlignment="1">
      <alignment horizontal="right"/>
    </xf>
    <xf numFmtId="168" fontId="0" fillId="0" borderId="2" xfId="0" applyNumberFormat="1" applyFont="1" applyFill="1" applyBorder="1" applyAlignment="1">
      <alignment horizontal="right"/>
    </xf>
    <xf numFmtId="164" fontId="0" fillId="0" borderId="8" xfId="0" applyNumberFormat="1" applyFont="1" applyFill="1" applyBorder="1" applyAlignment="1">
      <alignment wrapText="1"/>
    </xf>
    <xf numFmtId="164" fontId="0" fillId="0" borderId="5" xfId="0" applyNumberFormat="1" applyFont="1" applyFill="1" applyBorder="1" applyAlignment="1">
      <alignment wrapText="1"/>
    </xf>
    <xf numFmtId="0" fontId="0" fillId="2" borderId="1" xfId="0" applyFont="1" applyFill="1" applyBorder="1" applyAlignment="1">
      <alignment horizontal="center" vertical="center" wrapText="1"/>
    </xf>
    <xf numFmtId="164" fontId="0" fillId="2" borderId="0" xfId="0" applyNumberFormat="1" applyFont="1" applyFill="1" applyBorder="1" applyAlignment="1">
      <alignment wrapText="1"/>
    </xf>
    <xf numFmtId="168" fontId="0" fillId="2" borderId="1" xfId="0" applyNumberFormat="1" applyFont="1" applyFill="1" applyBorder="1" applyAlignment="1">
      <alignment horizontal="right"/>
    </xf>
    <xf numFmtId="0" fontId="0" fillId="0" borderId="3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168" fontId="0" fillId="2" borderId="3" xfId="0" applyNumberFormat="1" applyFont="1" applyFill="1" applyBorder="1" applyAlignment="1">
      <alignment horizontal="right"/>
    </xf>
    <xf numFmtId="168" fontId="0" fillId="2" borderId="7" xfId="0" applyNumberFormat="1" applyFont="1" applyFill="1" applyBorder="1" applyAlignment="1">
      <alignment horizontal="right"/>
    </xf>
    <xf numFmtId="166" fontId="0" fillId="2" borderId="3" xfId="0" applyNumberFormat="1" applyFont="1" applyFill="1" applyBorder="1" applyAlignment="1">
      <alignment horizontal="right"/>
    </xf>
    <xf numFmtId="166" fontId="0" fillId="2" borderId="7" xfId="0" applyNumberFormat="1" applyFont="1" applyFill="1" applyBorder="1" applyAlignment="1">
      <alignment horizontal="right"/>
    </xf>
    <xf numFmtId="3" fontId="0" fillId="2" borderId="1" xfId="0" applyNumberFormat="1" applyFont="1" applyFill="1" applyBorder="1" applyAlignment="1">
      <alignment horizontal="right"/>
    </xf>
    <xf numFmtId="166" fontId="0" fillId="2" borderId="1" xfId="0" applyNumberFormat="1" applyFont="1" applyFill="1" applyBorder="1" applyAlignment="1">
      <alignment horizontal="right"/>
    </xf>
    <xf numFmtId="0" fontId="0" fillId="0" borderId="4" xfId="0" applyFont="1" applyFill="1" applyBorder="1" applyAlignment="1">
      <alignment horizontal="center" vertical="top" wrapText="1"/>
    </xf>
    <xf numFmtId="0" fontId="0" fillId="0" borderId="6" xfId="0" applyFont="1" applyFill="1" applyBorder="1" applyAlignment="1">
      <alignment horizontal="center" vertical="top" wrapText="1"/>
    </xf>
    <xf numFmtId="0" fontId="0" fillId="0" borderId="2" xfId="0" applyFont="1" applyFill="1" applyBorder="1" applyAlignment="1">
      <alignment horizontal="center" vertical="top" wrapText="1"/>
    </xf>
    <xf numFmtId="0" fontId="0" fillId="0" borderId="3" xfId="0" applyFont="1" applyFill="1" applyBorder="1" applyAlignment="1">
      <alignment horizontal="center" vertical="top" wrapText="1"/>
    </xf>
    <xf numFmtId="0" fontId="0" fillId="0" borderId="11" xfId="0" applyFont="1" applyFill="1" applyBorder="1" applyAlignment="1">
      <alignment horizontal="center" vertical="top" wrapText="1"/>
    </xf>
    <xf numFmtId="0" fontId="0" fillId="0" borderId="7" xfId="0" applyFont="1" applyFill="1" applyBorder="1" applyAlignment="1">
      <alignment horizontal="center" vertical="top" wrapText="1"/>
    </xf>
    <xf numFmtId="0" fontId="0" fillId="0" borderId="0" xfId="0" applyFont="1" applyFill="1" applyAlignment="1">
      <alignment horizontal="left" wrapText="1"/>
    </xf>
    <xf numFmtId="0" fontId="0" fillId="0" borderId="1" xfId="0" applyFont="1" applyFill="1" applyBorder="1" applyAlignment="1">
      <alignment horizontal="center" vertical="top" wrapText="1"/>
    </xf>
  </cellXfs>
  <cellStyles count="65">
    <cellStyle name="20% - Акцент1 2" xfId="11"/>
    <cellStyle name="20% - Акцент1 2 2" xfId="41"/>
    <cellStyle name="20% - Акцент1 2 3" xfId="55"/>
    <cellStyle name="20% - Акцент2 2" xfId="12"/>
    <cellStyle name="20% - Акцент2 2 2" xfId="42"/>
    <cellStyle name="20% - Акцент2 2 3" xfId="56"/>
    <cellStyle name="20% - Акцент3 2" xfId="13"/>
    <cellStyle name="20% - Акцент3 2 2" xfId="43"/>
    <cellStyle name="20% - Акцент3 2 3" xfId="57"/>
    <cellStyle name="20% - Акцент4 2" xfId="14"/>
    <cellStyle name="20% - Акцент4 2 2" xfId="44"/>
    <cellStyle name="20% - Акцент4 2 3" xfId="58"/>
    <cellStyle name="40% - Акцент1 2" xfId="15"/>
    <cellStyle name="40% - Акцент1 2 2" xfId="45"/>
    <cellStyle name="40% - Акцент1 2 3" xfId="59"/>
    <cellStyle name="40% - Акцент3 2" xfId="16"/>
    <cellStyle name="40% - Акцент3 2 2" xfId="46"/>
    <cellStyle name="40% - Акцент3 2 3" xfId="60"/>
    <cellStyle name="40% - Акцент4 2" xfId="17"/>
    <cellStyle name="40% - Акцент4 2 2" xfId="47"/>
    <cellStyle name="40% - Акцент4 2 3" xfId="61"/>
    <cellStyle name="40% - Акцент6 2" xfId="18"/>
    <cellStyle name="40% - Акцент6 2 2" xfId="48"/>
    <cellStyle name="40% - Акцент6 2 3" xfId="62"/>
    <cellStyle name="60% - Акцент1 2" xfId="19"/>
    <cellStyle name="60% - Акцент3 2" xfId="20"/>
    <cellStyle name="60% - Акцент4 2" xfId="21"/>
    <cellStyle name="60% - Акцент6 2" xfId="22"/>
    <cellStyle name="normal" xfId="6"/>
    <cellStyle name="Акцент1 2" xfId="23"/>
    <cellStyle name="Акцент4 2" xfId="24"/>
    <cellStyle name="Вывод 2" xfId="25"/>
    <cellStyle name="Вычисление 2" xfId="26"/>
    <cellStyle name="Заголовок 1 2" xfId="27"/>
    <cellStyle name="Заголовок 2 2" xfId="28"/>
    <cellStyle name="Заголовок 3 2" xfId="29"/>
    <cellStyle name="Заголовок 4 2" xfId="30"/>
    <cellStyle name="Итог 2" xfId="31"/>
    <cellStyle name="Название 2" xfId="32"/>
    <cellStyle name="Обычный" xfId="0" builtinId="0"/>
    <cellStyle name="Обычный 2" xfId="1"/>
    <cellStyle name="Обычный 2 2" xfId="7"/>
    <cellStyle name="Обычный 3" xfId="3"/>
    <cellStyle name="Обычный 3 2" xfId="10"/>
    <cellStyle name="Обычный 3 3" xfId="37"/>
    <cellStyle name="Обычный 3 4" xfId="51"/>
    <cellStyle name="Обычный 4" xfId="4"/>
    <cellStyle name="Обычный 4 2" xfId="38"/>
    <cellStyle name="Обычный 4 3" xfId="52"/>
    <cellStyle name="Обычный 5" xfId="5"/>
    <cellStyle name="Обычный 5 2" xfId="8"/>
    <cellStyle name="Обычный 5 3" xfId="39"/>
    <cellStyle name="Обычный 5 4" xfId="53"/>
    <cellStyle name="Обычный 6" xfId="9"/>
    <cellStyle name="Обычный 6 2" xfId="40"/>
    <cellStyle name="Обычный 6 3" xfId="54"/>
    <cellStyle name="Обычный 7" xfId="35"/>
    <cellStyle name="Обычный 8" xfId="34"/>
    <cellStyle name="Обычный 9" xfId="50"/>
    <cellStyle name="Примечание 2" xfId="33"/>
    <cellStyle name="Примечание 2 2" xfId="49"/>
    <cellStyle name="Примечание 2 3" xfId="63"/>
    <cellStyle name="Процентный" xfId="2" builtinId="5"/>
    <cellStyle name="Процентный 2" xfId="36"/>
    <cellStyle name="Финансовый" xfId="64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8"/>
  <sheetViews>
    <sheetView tabSelected="1" topLeftCell="A4" zoomScaleNormal="100" workbookViewId="0">
      <selection activeCell="G2" sqref="G2"/>
    </sheetView>
  </sheetViews>
  <sheetFormatPr defaultColWidth="9.140625" defaultRowHeight="11.25" x14ac:dyDescent="0.2"/>
  <cols>
    <col min="1" max="1" width="115.140625" style="372" customWidth="1"/>
    <col min="2" max="2" width="13.5703125" style="372" customWidth="1"/>
    <col min="3" max="3" width="14.140625" style="372" customWidth="1"/>
    <col min="4" max="4" width="13.140625" style="372" customWidth="1"/>
    <col min="5" max="5" width="11.140625" style="372" customWidth="1"/>
    <col min="6" max="6" width="13.140625" style="372" customWidth="1"/>
    <col min="7" max="7" width="13.28515625" style="372" customWidth="1"/>
    <col min="8" max="16384" width="9.140625" style="372"/>
  </cols>
  <sheetData>
    <row r="1" spans="1:7" ht="13.9" customHeight="1" x14ac:dyDescent="0.2">
      <c r="G1" s="400" t="s">
        <v>462</v>
      </c>
    </row>
    <row r="2" spans="1:7" ht="17.45" customHeight="1" x14ac:dyDescent="0.2"/>
    <row r="3" spans="1:7" ht="15" customHeight="1" x14ac:dyDescent="0.2">
      <c r="A3" s="401" t="s">
        <v>454</v>
      </c>
      <c r="B3" s="401"/>
      <c r="C3" s="401"/>
      <c r="D3" s="401"/>
      <c r="E3" s="401"/>
      <c r="F3" s="401"/>
      <c r="G3" s="401"/>
    </row>
    <row r="4" spans="1:7" ht="13.5" customHeight="1" x14ac:dyDescent="0.2">
      <c r="A4" s="401" t="s">
        <v>311</v>
      </c>
      <c r="B4" s="401"/>
      <c r="C4" s="401"/>
      <c r="D4" s="401"/>
      <c r="E4" s="401"/>
      <c r="F4" s="401"/>
      <c r="G4" s="401"/>
    </row>
    <row r="5" spans="1:7" ht="13.5" customHeight="1" x14ac:dyDescent="0.2">
      <c r="A5" s="411"/>
      <c r="B5" s="411"/>
      <c r="C5" s="411"/>
      <c r="D5" s="411"/>
      <c r="E5" s="411"/>
      <c r="F5" s="411"/>
      <c r="G5" s="411"/>
    </row>
    <row r="6" spans="1:7" ht="13.9" customHeight="1" x14ac:dyDescent="0.25">
      <c r="A6" s="402" t="s">
        <v>8</v>
      </c>
      <c r="B6" s="397" t="s">
        <v>229</v>
      </c>
      <c r="C6" s="404" t="s">
        <v>182</v>
      </c>
      <c r="D6" s="404"/>
      <c r="E6" s="404"/>
      <c r="F6" s="404"/>
      <c r="G6" s="404"/>
    </row>
    <row r="7" spans="1:7" ht="13.5" customHeight="1" x14ac:dyDescent="0.2">
      <c r="A7" s="403"/>
      <c r="B7" s="407">
        <v>2025</v>
      </c>
      <c r="C7" s="409">
        <v>2026</v>
      </c>
      <c r="D7" s="405" t="s">
        <v>416</v>
      </c>
      <c r="E7" s="406"/>
      <c r="F7" s="409">
        <v>2027</v>
      </c>
      <c r="G7" s="409">
        <v>2028</v>
      </c>
    </row>
    <row r="8" spans="1:7" ht="14.25" customHeight="1" x14ac:dyDescent="0.25">
      <c r="A8" s="373"/>
      <c r="B8" s="408"/>
      <c r="C8" s="410"/>
      <c r="D8" s="382" t="s">
        <v>254</v>
      </c>
      <c r="E8" s="398" t="s">
        <v>163</v>
      </c>
      <c r="F8" s="410"/>
      <c r="G8" s="410"/>
    </row>
    <row r="9" spans="1:7" ht="17.25" customHeight="1" x14ac:dyDescent="0.25">
      <c r="A9" s="374" t="s">
        <v>202</v>
      </c>
      <c r="B9" s="382">
        <v>1.04</v>
      </c>
      <c r="C9" s="382">
        <v>1.054</v>
      </c>
      <c r="D9" s="383"/>
      <c r="E9" s="384"/>
      <c r="F9" s="382">
        <v>1.04</v>
      </c>
      <c r="G9" s="382">
        <v>1.04</v>
      </c>
    </row>
    <row r="10" spans="1:7" ht="17.25" customHeight="1" x14ac:dyDescent="0.25">
      <c r="A10" s="375" t="s">
        <v>255</v>
      </c>
      <c r="B10" s="383">
        <v>1390.1</v>
      </c>
      <c r="C10" s="385">
        <v>1465.2</v>
      </c>
      <c r="D10" s="386"/>
      <c r="E10" s="387">
        <v>1.0540248902956624</v>
      </c>
      <c r="F10" s="383">
        <v>1465.2</v>
      </c>
      <c r="G10" s="383">
        <v>1465.2</v>
      </c>
    </row>
    <row r="11" spans="1:7" ht="14.25" customHeight="1" x14ac:dyDescent="0.25">
      <c r="A11" s="375" t="s">
        <v>307</v>
      </c>
      <c r="B11" s="383">
        <v>2307</v>
      </c>
      <c r="C11" s="385">
        <v>2431.6</v>
      </c>
      <c r="D11" s="386"/>
      <c r="E11" s="387">
        <v>1.0540095361941915</v>
      </c>
      <c r="F11" s="385">
        <v>2431.6</v>
      </c>
      <c r="G11" s="385">
        <v>2431.6</v>
      </c>
    </row>
    <row r="12" spans="1:7" ht="26.25" x14ac:dyDescent="0.25">
      <c r="A12" s="375" t="s">
        <v>258</v>
      </c>
      <c r="B12" s="383">
        <v>1390.1</v>
      </c>
      <c r="C12" s="385">
        <v>1465.2</v>
      </c>
      <c r="D12" s="385">
        <v>75.100000000000136</v>
      </c>
      <c r="E12" s="387">
        <v>1.0540248902956624</v>
      </c>
      <c r="F12" s="385">
        <v>1523.8</v>
      </c>
      <c r="G12" s="385">
        <v>1584.8</v>
      </c>
    </row>
    <row r="13" spans="1:7" ht="26.25" x14ac:dyDescent="0.25">
      <c r="A13" s="375" t="s">
        <v>259</v>
      </c>
      <c r="B13" s="383">
        <v>2307</v>
      </c>
      <c r="C13" s="385">
        <v>2431.6</v>
      </c>
      <c r="D13" s="385">
        <v>124.59999999999991</v>
      </c>
      <c r="E13" s="387">
        <v>1.0540095361941915</v>
      </c>
      <c r="F13" s="385">
        <v>2528.9</v>
      </c>
      <c r="G13" s="385">
        <v>2630.1</v>
      </c>
    </row>
    <row r="14" spans="1:7" ht="18" customHeight="1" x14ac:dyDescent="0.25">
      <c r="A14" s="375" t="s">
        <v>319</v>
      </c>
      <c r="B14" s="388">
        <v>2035762</v>
      </c>
      <c r="C14" s="389">
        <v>2059479</v>
      </c>
      <c r="D14" s="389">
        <v>23717</v>
      </c>
      <c r="E14" s="387">
        <v>1.0116501830764106</v>
      </c>
      <c r="F14" s="389">
        <v>2059479</v>
      </c>
      <c r="G14" s="389">
        <v>2059479</v>
      </c>
    </row>
    <row r="15" spans="1:7" ht="17.45" customHeight="1" x14ac:dyDescent="0.25">
      <c r="A15" s="375" t="s">
        <v>399</v>
      </c>
      <c r="B15" s="383">
        <v>1284708.1999999997</v>
      </c>
      <c r="C15" s="385">
        <v>1318060.7000000002</v>
      </c>
      <c r="D15" s="389">
        <v>33352.500000000466</v>
      </c>
      <c r="E15" s="387">
        <v>1.0259611482202733</v>
      </c>
      <c r="F15" s="385">
        <v>1318060.7000000002</v>
      </c>
      <c r="G15" s="385">
        <v>1318060.7000000002</v>
      </c>
    </row>
    <row r="16" spans="1:7" ht="16.899999999999999" customHeight="1" x14ac:dyDescent="0.25">
      <c r="A16" s="375" t="s">
        <v>400</v>
      </c>
      <c r="B16" s="383">
        <v>389907.59999999992</v>
      </c>
      <c r="C16" s="385">
        <v>395987.1</v>
      </c>
      <c r="D16" s="389">
        <v>6079.5000000000582</v>
      </c>
      <c r="E16" s="387">
        <v>1.0155921556799612</v>
      </c>
      <c r="F16" s="385">
        <v>395987.1</v>
      </c>
      <c r="G16" s="385">
        <v>395987.1</v>
      </c>
    </row>
    <row r="17" spans="1:7" ht="19.149999999999999" customHeight="1" x14ac:dyDescent="0.25">
      <c r="A17" s="375" t="s">
        <v>401</v>
      </c>
      <c r="B17" s="385">
        <v>1990371.5</v>
      </c>
      <c r="C17" s="385">
        <v>2039669.3</v>
      </c>
      <c r="D17" s="389">
        <v>49297.800000000047</v>
      </c>
      <c r="E17" s="387">
        <v>1.0247681400180821</v>
      </c>
      <c r="F17" s="385">
        <v>2039669.3</v>
      </c>
      <c r="G17" s="385">
        <v>2039669.3</v>
      </c>
    </row>
    <row r="18" spans="1:7" ht="25.5" x14ac:dyDescent="0.2">
      <c r="A18" s="376" t="s">
        <v>300</v>
      </c>
      <c r="B18" s="390">
        <v>2881206.9</v>
      </c>
      <c r="C18" s="390">
        <v>2917567.1</v>
      </c>
      <c r="D18" s="390">
        <v>36360.200000000186</v>
      </c>
      <c r="E18" s="391">
        <v>1.0126197809674828</v>
      </c>
      <c r="F18" s="390">
        <v>3071628.7</v>
      </c>
      <c r="G18" s="390">
        <v>3132995.8000000003</v>
      </c>
    </row>
    <row r="19" spans="1:7" ht="15" customHeight="1" x14ac:dyDescent="0.25">
      <c r="A19" s="377" t="s">
        <v>459</v>
      </c>
      <c r="B19" s="390"/>
      <c r="C19" s="390"/>
      <c r="D19" s="390"/>
      <c r="E19" s="392"/>
      <c r="F19" s="385">
        <v>601974.69999999995</v>
      </c>
      <c r="G19" s="385">
        <v>626069.6</v>
      </c>
    </row>
    <row r="20" spans="1:7" ht="13.9" customHeight="1" x14ac:dyDescent="0.25">
      <c r="A20" s="375" t="s">
        <v>348</v>
      </c>
      <c r="B20" s="385"/>
      <c r="C20" s="385"/>
      <c r="D20" s="385"/>
      <c r="E20" s="387"/>
      <c r="F20" s="385">
        <v>401692.10000000003</v>
      </c>
      <c r="G20" s="385">
        <v>417772.5</v>
      </c>
    </row>
    <row r="21" spans="1:7" ht="13.15" customHeight="1" x14ac:dyDescent="0.25">
      <c r="A21" s="375" t="s">
        <v>349</v>
      </c>
      <c r="B21" s="385"/>
      <c r="C21" s="385"/>
      <c r="D21" s="385"/>
      <c r="E21" s="387"/>
      <c r="F21" s="385">
        <v>200282.59999999998</v>
      </c>
      <c r="G21" s="385">
        <v>208297.1</v>
      </c>
    </row>
    <row r="22" spans="1:7" ht="45.6" customHeight="1" x14ac:dyDescent="0.25">
      <c r="A22" s="375" t="s">
        <v>460</v>
      </c>
      <c r="B22" s="385">
        <v>2878695</v>
      </c>
      <c r="C22" s="385">
        <v>2914919.6</v>
      </c>
      <c r="D22" s="385">
        <v>36224.600000000093</v>
      </c>
      <c r="E22" s="387">
        <v>1.0125836880947792</v>
      </c>
      <c r="F22" s="385">
        <v>3068981.2</v>
      </c>
      <c r="G22" s="385">
        <v>3130348.3000000003</v>
      </c>
    </row>
    <row r="23" spans="1:7" ht="19.899999999999999" customHeight="1" x14ac:dyDescent="0.25">
      <c r="A23" s="375" t="s">
        <v>301</v>
      </c>
      <c r="B23" s="385">
        <v>1855443.9000000001</v>
      </c>
      <c r="C23" s="385">
        <v>1942529.6000000003</v>
      </c>
      <c r="D23" s="385">
        <v>87085.700000000186</v>
      </c>
      <c r="E23" s="387">
        <v>1.0469352374383296</v>
      </c>
      <c r="F23" s="385">
        <v>2047689.3</v>
      </c>
      <c r="G23" s="385">
        <v>2088862.6000000003</v>
      </c>
    </row>
    <row r="24" spans="1:7" ht="17.45" customHeight="1" x14ac:dyDescent="0.25">
      <c r="A24" s="375" t="s">
        <v>302</v>
      </c>
      <c r="B24" s="385">
        <v>1023251.1</v>
      </c>
      <c r="C24" s="385">
        <v>972389.99999999988</v>
      </c>
      <c r="D24" s="385">
        <v>-50861.100000000093</v>
      </c>
      <c r="E24" s="387">
        <v>0.9502946051071921</v>
      </c>
      <c r="F24" s="385">
        <v>1021291.8999999999</v>
      </c>
      <c r="G24" s="385">
        <v>1041485.6999999998</v>
      </c>
    </row>
    <row r="25" spans="1:7" ht="40.9" customHeight="1" x14ac:dyDescent="0.25">
      <c r="A25" s="378" t="s">
        <v>461</v>
      </c>
      <c r="B25" s="385">
        <v>2685389.7</v>
      </c>
      <c r="C25" s="385">
        <v>2894104.7</v>
      </c>
      <c r="D25" s="385">
        <v>208715</v>
      </c>
      <c r="E25" s="387">
        <v>1.0777224251660755</v>
      </c>
      <c r="F25" s="385">
        <v>3009872.7</v>
      </c>
      <c r="G25" s="385">
        <v>3130348.3</v>
      </c>
    </row>
    <row r="26" spans="1:7" ht="17.45" customHeight="1" x14ac:dyDescent="0.25">
      <c r="A26" s="378" t="s">
        <v>301</v>
      </c>
      <c r="B26" s="385">
        <v>1785872.9</v>
      </c>
      <c r="C26" s="385">
        <v>1931222.5</v>
      </c>
      <c r="D26" s="385">
        <v>145349.60000000009</v>
      </c>
      <c r="E26" s="387">
        <v>1.0813885467437241</v>
      </c>
      <c r="F26" s="385">
        <v>2008460.9</v>
      </c>
      <c r="G26" s="385">
        <v>2088862.6</v>
      </c>
    </row>
    <row r="27" spans="1:7" ht="17.45" customHeight="1" x14ac:dyDescent="0.25">
      <c r="A27" s="378" t="s">
        <v>302</v>
      </c>
      <c r="B27" s="385">
        <v>899516.8</v>
      </c>
      <c r="C27" s="385">
        <v>962882.2</v>
      </c>
      <c r="D27" s="385">
        <v>63365.399999999907</v>
      </c>
      <c r="E27" s="387">
        <v>1.0704438205045197</v>
      </c>
      <c r="F27" s="385">
        <v>1001411.8</v>
      </c>
      <c r="G27" s="385">
        <v>1041485.7</v>
      </c>
    </row>
    <row r="28" spans="1:7" ht="26.25" x14ac:dyDescent="0.25">
      <c r="A28" s="378" t="s">
        <v>350</v>
      </c>
      <c r="B28" s="385">
        <v>2511.9</v>
      </c>
      <c r="C28" s="385">
        <v>2647.5</v>
      </c>
      <c r="D28" s="385">
        <v>135.59999999999991</v>
      </c>
      <c r="E28" s="387">
        <v>1.0539830407261435</v>
      </c>
      <c r="F28" s="385">
        <v>2647.5</v>
      </c>
      <c r="G28" s="385">
        <v>2647.5</v>
      </c>
    </row>
    <row r="29" spans="1:7" ht="21" customHeight="1" x14ac:dyDescent="0.25">
      <c r="A29" s="375" t="s">
        <v>245</v>
      </c>
      <c r="B29" s="393">
        <v>1.5249999999999999</v>
      </c>
      <c r="C29" s="393">
        <v>1.5249999999999999</v>
      </c>
      <c r="D29" s="394"/>
      <c r="E29" s="387">
        <v>1</v>
      </c>
      <c r="F29" s="393">
        <v>1.5249999999999999</v>
      </c>
      <c r="G29" s="393">
        <v>1.5249999999999999</v>
      </c>
    </row>
    <row r="30" spans="1:7" ht="29.45" customHeight="1" x14ac:dyDescent="0.2">
      <c r="A30" s="376" t="s">
        <v>398</v>
      </c>
      <c r="B30" s="390">
        <v>12181120.800000001</v>
      </c>
      <c r="C30" s="390">
        <v>13331111.300000001</v>
      </c>
      <c r="D30" s="390">
        <v>1149990.5</v>
      </c>
      <c r="E30" s="391">
        <v>1.0944076098481841</v>
      </c>
      <c r="F30" s="390">
        <v>14630959.9</v>
      </c>
      <c r="G30" s="390">
        <v>15977465.199999999</v>
      </c>
    </row>
    <row r="31" spans="1:7" ht="18" customHeight="1" x14ac:dyDescent="0.25">
      <c r="A31" s="377" t="s">
        <v>308</v>
      </c>
      <c r="B31" s="395"/>
      <c r="C31" s="395"/>
      <c r="D31" s="385"/>
      <c r="E31" s="396"/>
      <c r="F31" s="395">
        <v>2926192.1999999997</v>
      </c>
      <c r="G31" s="395">
        <v>3195493.1</v>
      </c>
    </row>
    <row r="32" spans="1:7" ht="48" customHeight="1" x14ac:dyDescent="0.25">
      <c r="A32" s="379" t="s">
        <v>404</v>
      </c>
      <c r="B32" s="395">
        <v>89672458.5</v>
      </c>
      <c r="C32" s="395">
        <v>124991987.90000001</v>
      </c>
      <c r="D32" s="385">
        <v>35319529.400000006</v>
      </c>
      <c r="E32" s="387">
        <v>1.3938726560061918</v>
      </c>
      <c r="F32" s="395">
        <v>135866290.69999999</v>
      </c>
      <c r="G32" s="395">
        <v>146192129.49999997</v>
      </c>
    </row>
    <row r="33" spans="1:7" ht="40.9" hidden="1" customHeight="1" x14ac:dyDescent="0.25">
      <c r="A33" s="380" t="s">
        <v>256</v>
      </c>
      <c r="B33" s="395">
        <v>8967245.8499999996</v>
      </c>
      <c r="C33" s="395">
        <v>12499198.790000001</v>
      </c>
      <c r="D33" s="385">
        <v>3531952.9400000013</v>
      </c>
      <c r="E33" s="387">
        <v>1.3938726560061918</v>
      </c>
      <c r="F33" s="395">
        <v>13586629.07</v>
      </c>
      <c r="G33" s="395">
        <v>14619212.949999997</v>
      </c>
    </row>
    <row r="34" spans="1:7" ht="40.15" customHeight="1" x14ac:dyDescent="0.25">
      <c r="A34" s="379" t="s">
        <v>456</v>
      </c>
      <c r="B34" s="395">
        <v>7016182</v>
      </c>
      <c r="C34" s="395">
        <v>7402598.0999999996</v>
      </c>
      <c r="D34" s="385">
        <v>386416.09999999963</v>
      </c>
      <c r="E34" s="387">
        <v>1.0550749823764549</v>
      </c>
      <c r="F34" s="395">
        <v>8728366.0999999996</v>
      </c>
      <c r="G34" s="395">
        <v>10255654.5</v>
      </c>
    </row>
    <row r="35" spans="1:7" ht="18" hidden="1" customHeight="1" x14ac:dyDescent="0.25">
      <c r="A35" s="377" t="s">
        <v>310</v>
      </c>
      <c r="B35" s="395">
        <v>5164938.8000000007</v>
      </c>
      <c r="C35" s="395">
        <v>5928513.2000000011</v>
      </c>
      <c r="D35" s="395">
        <v>763574.40000000037</v>
      </c>
      <c r="E35" s="387">
        <v>1.1478380344022663</v>
      </c>
      <c r="F35" s="395">
        <v>5902593.8000000007</v>
      </c>
      <c r="G35" s="395">
        <v>5721810.6999999993</v>
      </c>
    </row>
    <row r="36" spans="1:7" ht="28.9" customHeight="1" x14ac:dyDescent="0.25">
      <c r="A36" s="375" t="s">
        <v>402</v>
      </c>
      <c r="B36" s="395">
        <v>5164938.8</v>
      </c>
      <c r="C36" s="395">
        <v>5928513.2000000002</v>
      </c>
      <c r="D36" s="385">
        <v>763574.40000000037</v>
      </c>
      <c r="E36" s="387">
        <v>1.1478380344022663</v>
      </c>
      <c r="F36" s="395">
        <v>5902593.7999999998</v>
      </c>
      <c r="G36" s="395">
        <v>5721810.7000000011</v>
      </c>
    </row>
    <row r="37" spans="1:7" ht="17.25" customHeight="1" x14ac:dyDescent="0.25">
      <c r="A37" s="399" t="s">
        <v>309</v>
      </c>
      <c r="B37" s="381">
        <v>15059815.800000001</v>
      </c>
      <c r="C37" s="381">
        <v>16246030.9</v>
      </c>
      <c r="D37" s="390">
        <v>1186215.0999999996</v>
      </c>
      <c r="E37" s="391">
        <v>1.0787669062990797</v>
      </c>
      <c r="F37" s="381">
        <v>17699941.100000001</v>
      </c>
      <c r="G37" s="381">
        <v>19107813.5</v>
      </c>
    </row>
    <row r="38" spans="1:7" ht="47.25" customHeight="1" x14ac:dyDescent="0.25">
      <c r="A38" s="399" t="s">
        <v>406</v>
      </c>
      <c r="B38" s="381">
        <v>15062327.700000001</v>
      </c>
      <c r="C38" s="381">
        <v>16248678.4</v>
      </c>
      <c r="D38" s="390">
        <v>1186350.6999999993</v>
      </c>
      <c r="E38" s="391">
        <v>1.0787627731668592</v>
      </c>
      <c r="F38" s="381">
        <v>17702588.600000001</v>
      </c>
      <c r="G38" s="381">
        <v>19110461</v>
      </c>
    </row>
  </sheetData>
  <mergeCells count="10">
    <mergeCell ref="A4:G4"/>
    <mergeCell ref="A6:A7"/>
    <mergeCell ref="C6:G6"/>
    <mergeCell ref="A3:G3"/>
    <mergeCell ref="D7:E7"/>
    <mergeCell ref="B7:B8"/>
    <mergeCell ref="C7:C8"/>
    <mergeCell ref="F7:F8"/>
    <mergeCell ref="G7:G8"/>
    <mergeCell ref="A5:G5"/>
  </mergeCells>
  <printOptions horizontalCentered="1"/>
  <pageMargins left="0.19685039370078741" right="7.874015748031496E-2" top="0.39370078740157483" bottom="0.15748031496062992" header="0.51181102362204722" footer="0.23622047244094491"/>
  <pageSetup paperSize="9" scale="72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25"/>
  <sheetViews>
    <sheetView zoomScaleNormal="100" workbookViewId="0">
      <pane xSplit="1" ySplit="5" topLeftCell="C6" activePane="bottomRight" state="frozen"/>
      <selection sqref="A1:N1"/>
      <selection pane="topRight" sqref="A1:N1"/>
      <selection pane="bottomLeft" sqref="A1:N1"/>
      <selection pane="bottomRight" activeCell="H72" sqref="H72"/>
    </sheetView>
  </sheetViews>
  <sheetFormatPr defaultColWidth="9.140625" defaultRowHeight="12.75" x14ac:dyDescent="0.2"/>
  <cols>
    <col min="1" max="1" width="34.42578125" style="20" customWidth="1"/>
    <col min="2" max="2" width="19.42578125" style="90" customWidth="1"/>
    <col min="3" max="3" width="12" style="20" customWidth="1"/>
    <col min="4" max="4" width="13.5703125" style="20" customWidth="1"/>
    <col min="5" max="5" width="9.85546875" style="20" customWidth="1"/>
    <col min="6" max="6" width="12.28515625" style="20" customWidth="1"/>
    <col min="7" max="7" width="11.7109375" style="20" bestFit="1" customWidth="1"/>
    <col min="8" max="8" width="8.7109375" style="20" customWidth="1"/>
    <col min="9" max="9" width="11.7109375" style="20" customWidth="1"/>
    <col min="10" max="11" width="13.140625" style="20" customWidth="1"/>
    <col min="12" max="12" width="20.28515625" style="20" customWidth="1"/>
    <col min="13" max="16384" width="9.140625" style="20"/>
  </cols>
  <sheetData>
    <row r="1" spans="1:12" ht="28.15" customHeight="1" x14ac:dyDescent="0.2">
      <c r="B1" s="425" t="s">
        <v>427</v>
      </c>
      <c r="C1" s="425"/>
      <c r="D1" s="425"/>
      <c r="E1" s="425"/>
      <c r="F1" s="425"/>
      <c r="G1" s="425"/>
      <c r="H1" s="425"/>
      <c r="I1" s="425"/>
      <c r="J1" s="425"/>
      <c r="K1" s="425"/>
      <c r="L1" s="425"/>
    </row>
    <row r="2" spans="1:12" x14ac:dyDescent="0.2">
      <c r="I2" s="91"/>
      <c r="J2" s="24"/>
    </row>
    <row r="3" spans="1:12" ht="80.45" customHeight="1" x14ac:dyDescent="0.2">
      <c r="A3" s="426" t="s">
        <v>213</v>
      </c>
      <c r="B3" s="426" t="s">
        <v>214</v>
      </c>
      <c r="C3" s="270" t="s">
        <v>425</v>
      </c>
      <c r="D3" s="87" t="s">
        <v>230</v>
      </c>
      <c r="E3" s="87" t="s">
        <v>216</v>
      </c>
      <c r="F3" s="87" t="s">
        <v>181</v>
      </c>
      <c r="G3" s="88" t="s">
        <v>428</v>
      </c>
      <c r="H3" s="87" t="s">
        <v>6</v>
      </c>
      <c r="I3" s="87" t="s">
        <v>340</v>
      </c>
      <c r="J3" s="87" t="s">
        <v>284</v>
      </c>
      <c r="K3" s="87" t="s">
        <v>286</v>
      </c>
      <c r="L3" s="423" t="s">
        <v>271</v>
      </c>
    </row>
    <row r="4" spans="1:12" ht="17.45" customHeight="1" x14ac:dyDescent="0.2">
      <c r="A4" s="427"/>
      <c r="B4" s="427"/>
      <c r="C4" s="88" t="s">
        <v>291</v>
      </c>
      <c r="D4" s="88" t="s">
        <v>294</v>
      </c>
      <c r="E4" s="88" t="s">
        <v>293</v>
      </c>
      <c r="F4" s="88" t="s">
        <v>290</v>
      </c>
      <c r="G4" s="88" t="s">
        <v>295</v>
      </c>
      <c r="H4" s="88" t="s">
        <v>289</v>
      </c>
      <c r="I4" s="88" t="s">
        <v>288</v>
      </c>
      <c r="J4" s="88" t="s">
        <v>285</v>
      </c>
      <c r="K4" s="88" t="s">
        <v>287</v>
      </c>
      <c r="L4" s="424"/>
    </row>
    <row r="5" spans="1:12" s="30" customFormat="1" ht="30.75" customHeight="1" x14ac:dyDescent="0.2">
      <c r="A5" s="75">
        <v>1</v>
      </c>
      <c r="B5" s="22">
        <v>2</v>
      </c>
      <c r="C5" s="4">
        <v>3</v>
      </c>
      <c r="D5" s="4">
        <v>4</v>
      </c>
      <c r="E5" s="4" t="s">
        <v>292</v>
      </c>
      <c r="F5" s="35" t="s">
        <v>226</v>
      </c>
      <c r="G5" s="29">
        <v>7</v>
      </c>
      <c r="H5" s="4" t="s">
        <v>224</v>
      </c>
      <c r="I5" s="4" t="s">
        <v>225</v>
      </c>
      <c r="J5" s="41" t="s">
        <v>305</v>
      </c>
      <c r="K5" s="41">
        <v>11</v>
      </c>
      <c r="L5" s="41" t="s">
        <v>403</v>
      </c>
    </row>
    <row r="6" spans="1:12" x14ac:dyDescent="0.2">
      <c r="A6" s="19" t="s">
        <v>9</v>
      </c>
      <c r="B6" s="50" t="s">
        <v>165</v>
      </c>
      <c r="C6" s="319">
        <v>15761.3</v>
      </c>
      <c r="D6" s="63">
        <v>0.96009363970076167</v>
      </c>
      <c r="E6" s="63">
        <v>1.0190339629345295</v>
      </c>
      <c r="F6" s="64">
        <v>0.96262207954340762</v>
      </c>
      <c r="G6" s="21">
        <v>104287.1</v>
      </c>
      <c r="H6" s="65">
        <v>0.56497105131515246</v>
      </c>
      <c r="I6" s="64">
        <v>0.58690846939967389</v>
      </c>
      <c r="J6" s="93">
        <v>0.3976510282282551</v>
      </c>
      <c r="K6" s="26">
        <v>1.7266475274185804</v>
      </c>
      <c r="L6" s="16">
        <v>43129.1</v>
      </c>
    </row>
    <row r="7" spans="1:12" x14ac:dyDescent="0.2">
      <c r="A7" s="19" t="s">
        <v>12</v>
      </c>
      <c r="B7" s="50" t="s">
        <v>165</v>
      </c>
      <c r="C7" s="319">
        <v>5388.3</v>
      </c>
      <c r="D7" s="63">
        <v>0.96009363970076167</v>
      </c>
      <c r="E7" s="63">
        <v>1.055676187294694</v>
      </c>
      <c r="F7" s="64">
        <v>0.99723585641017909</v>
      </c>
      <c r="G7" s="21">
        <v>18772</v>
      </c>
      <c r="H7" s="65">
        <v>0.29747222239858739</v>
      </c>
      <c r="I7" s="64">
        <v>0.29829675746860862</v>
      </c>
      <c r="J7" s="93">
        <v>0.6997636340115917</v>
      </c>
      <c r="K7" s="26">
        <v>3.0384559894813403</v>
      </c>
      <c r="L7" s="16">
        <v>25946.5</v>
      </c>
    </row>
    <row r="8" spans="1:12" x14ac:dyDescent="0.2">
      <c r="A8" s="19" t="s">
        <v>13</v>
      </c>
      <c r="B8" s="50" t="s">
        <v>165</v>
      </c>
      <c r="C8" s="319">
        <v>20053.3</v>
      </c>
      <c r="D8" s="63">
        <v>0.96009363970076167</v>
      </c>
      <c r="E8" s="63">
        <v>1.0149601312502181</v>
      </c>
      <c r="F8" s="64">
        <v>0.9587737678381052</v>
      </c>
      <c r="G8" s="21">
        <v>177297.9</v>
      </c>
      <c r="H8" s="65">
        <v>0.75492773454322804</v>
      </c>
      <c r="I8" s="64">
        <v>0.7873888083582844</v>
      </c>
      <c r="J8" s="93">
        <v>0.20384603329487713</v>
      </c>
      <c r="K8" s="26">
        <v>0.88512344839367874</v>
      </c>
      <c r="L8" s="16">
        <v>28129.599999999999</v>
      </c>
    </row>
    <row r="9" spans="1:12" x14ac:dyDescent="0.2">
      <c r="A9" s="19" t="s">
        <v>17</v>
      </c>
      <c r="B9" s="51" t="s">
        <v>166</v>
      </c>
      <c r="C9" s="319">
        <v>11578</v>
      </c>
      <c r="D9" s="63">
        <v>0.96202932197793123</v>
      </c>
      <c r="E9" s="63">
        <v>1.0259112109172568</v>
      </c>
      <c r="F9" s="64">
        <v>0.97107249335720836</v>
      </c>
      <c r="G9" s="21">
        <v>103406.1</v>
      </c>
      <c r="H9" s="65">
        <v>0.762606062955</v>
      </c>
      <c r="I9" s="64">
        <v>0.78532351412663881</v>
      </c>
      <c r="J9" s="93">
        <v>0.20846643040220836</v>
      </c>
      <c r="K9" s="26">
        <v>0.90518575598184392</v>
      </c>
      <c r="L9" s="16">
        <v>16609.099999999999</v>
      </c>
    </row>
    <row r="10" spans="1:12" x14ac:dyDescent="0.2">
      <c r="A10" s="19" t="s">
        <v>23</v>
      </c>
      <c r="B10" s="51" t="s">
        <v>167</v>
      </c>
      <c r="C10" s="319">
        <v>37610.300000000003</v>
      </c>
      <c r="D10" s="63">
        <v>0.9878217575210827</v>
      </c>
      <c r="E10" s="63">
        <v>1.0079765383418904</v>
      </c>
      <c r="F10" s="64">
        <v>0.97967624772660333</v>
      </c>
      <c r="G10" s="21">
        <v>476698.1</v>
      </c>
      <c r="H10" s="65">
        <v>1.0822416991569592</v>
      </c>
      <c r="I10" s="64">
        <v>1.1046932103012246</v>
      </c>
      <c r="J10" s="93">
        <v>0</v>
      </c>
      <c r="K10" s="26">
        <v>0</v>
      </c>
      <c r="L10" s="16">
        <v>0</v>
      </c>
    </row>
    <row r="11" spans="1:12" x14ac:dyDescent="0.2">
      <c r="A11" s="19" t="s">
        <v>28</v>
      </c>
      <c r="B11" s="51" t="s">
        <v>167</v>
      </c>
      <c r="C11" s="319">
        <v>7195</v>
      </c>
      <c r="D11" s="63">
        <v>0.9878217575210827</v>
      </c>
      <c r="E11" s="63">
        <v>1.0416956219596942</v>
      </c>
      <c r="F11" s="64">
        <v>1.012448622934671</v>
      </c>
      <c r="G11" s="21">
        <v>50119.5</v>
      </c>
      <c r="H11" s="65">
        <v>0.5947898812807676</v>
      </c>
      <c r="I11" s="64">
        <v>0.58747660652321998</v>
      </c>
      <c r="J11" s="93">
        <v>0.41765874165390338</v>
      </c>
      <c r="K11" s="26">
        <v>1.8135233719740866</v>
      </c>
      <c r="L11" s="16">
        <v>20678.900000000001</v>
      </c>
    </row>
    <row r="12" spans="1:12" x14ac:dyDescent="0.2">
      <c r="A12" s="19" t="s">
        <v>34</v>
      </c>
      <c r="B12" s="51" t="s">
        <v>167</v>
      </c>
      <c r="C12" s="319">
        <v>12947.7</v>
      </c>
      <c r="D12" s="63">
        <v>0.9878217575210827</v>
      </c>
      <c r="E12" s="63">
        <v>1.0231701383257259</v>
      </c>
      <c r="F12" s="64">
        <v>0.99444326705237895</v>
      </c>
      <c r="G12" s="21">
        <v>94342.6</v>
      </c>
      <c r="H12" s="65">
        <v>0.62216109853406676</v>
      </c>
      <c r="I12" s="64">
        <v>0.62563759959701803</v>
      </c>
      <c r="J12" s="93">
        <v>0.3722821685183122</v>
      </c>
      <c r="K12" s="26">
        <v>1.6164929552381249</v>
      </c>
      <c r="L12" s="16">
        <v>33169.699999999997</v>
      </c>
    </row>
    <row r="13" spans="1:12" x14ac:dyDescent="0.2">
      <c r="A13" s="19" t="s">
        <v>374</v>
      </c>
      <c r="B13" s="51" t="s">
        <v>168</v>
      </c>
      <c r="C13" s="319">
        <v>35712</v>
      </c>
      <c r="D13" s="63">
        <v>1.0113793699014844</v>
      </c>
      <c r="E13" s="63">
        <v>1.0084005376344085</v>
      </c>
      <c r="F13" s="64">
        <v>1.0034615282683157</v>
      </c>
      <c r="G13" s="21">
        <v>629671.5</v>
      </c>
      <c r="H13" s="65">
        <v>1.5055233791410472</v>
      </c>
      <c r="I13" s="64">
        <v>1.500329944625924</v>
      </c>
      <c r="J13" s="93">
        <v>0</v>
      </c>
      <c r="K13" s="26">
        <v>0</v>
      </c>
      <c r="L13" s="16">
        <v>0</v>
      </c>
    </row>
    <row r="14" spans="1:12" x14ac:dyDescent="0.2">
      <c r="A14" s="19" t="s">
        <v>38</v>
      </c>
      <c r="B14" s="51" t="s">
        <v>168</v>
      </c>
      <c r="C14" s="319">
        <v>79211</v>
      </c>
      <c r="D14" s="63">
        <v>1.0113793699014844</v>
      </c>
      <c r="E14" s="63">
        <v>1.0037873527666612</v>
      </c>
      <c r="F14" s="64">
        <v>0.99887093815574635</v>
      </c>
      <c r="G14" s="21">
        <v>1471126.1</v>
      </c>
      <c r="H14" s="65">
        <v>1.5858132587898195</v>
      </c>
      <c r="I14" s="64">
        <v>1.5876057638815353</v>
      </c>
      <c r="J14" s="93">
        <v>0</v>
      </c>
      <c r="K14" s="26">
        <v>0</v>
      </c>
      <c r="L14" s="16">
        <v>0</v>
      </c>
    </row>
    <row r="15" spans="1:12" x14ac:dyDescent="0.2">
      <c r="A15" s="19" t="s">
        <v>39</v>
      </c>
      <c r="B15" s="51" t="s">
        <v>168</v>
      </c>
      <c r="C15" s="319">
        <v>8467</v>
      </c>
      <c r="D15" s="63">
        <v>1.0113793699014844</v>
      </c>
      <c r="E15" s="63">
        <v>1.0354316759182709</v>
      </c>
      <c r="F15" s="64">
        <v>1.0303602716949982</v>
      </c>
      <c r="G15" s="21">
        <v>55866.6</v>
      </c>
      <c r="H15" s="65">
        <v>0.56339154052810625</v>
      </c>
      <c r="I15" s="64">
        <v>0.54679082259382616</v>
      </c>
      <c r="J15" s="93">
        <v>0.46696873116689191</v>
      </c>
      <c r="K15" s="26">
        <v>2.0276331451814782</v>
      </c>
      <c r="L15" s="16">
        <v>27207.8</v>
      </c>
    </row>
    <row r="16" spans="1:12" x14ac:dyDescent="0.2">
      <c r="A16" s="19" t="s">
        <v>239</v>
      </c>
      <c r="B16" s="51" t="s">
        <v>168</v>
      </c>
      <c r="C16" s="319">
        <v>91062</v>
      </c>
      <c r="D16" s="63">
        <v>1.0113793699014844</v>
      </c>
      <c r="E16" s="63">
        <v>1.0032944587204322</v>
      </c>
      <c r="F16" s="64">
        <v>0.99838045823785238</v>
      </c>
      <c r="G16" s="21">
        <v>837978.3</v>
      </c>
      <c r="H16" s="65">
        <v>0.78574789825196123</v>
      </c>
      <c r="I16" s="64">
        <v>0.78702251408126622</v>
      </c>
      <c r="J16" s="93">
        <v>0.21263255998589117</v>
      </c>
      <c r="K16" s="26">
        <v>0.92327558056150594</v>
      </c>
      <c r="L16" s="16">
        <v>133242.6</v>
      </c>
    </row>
    <row r="17" spans="1:12" x14ac:dyDescent="0.2">
      <c r="A17" s="19" t="s">
        <v>330</v>
      </c>
      <c r="B17" s="51" t="s">
        <v>168</v>
      </c>
      <c r="C17" s="319">
        <v>29473.7</v>
      </c>
      <c r="D17" s="63">
        <v>1.0113793699014844</v>
      </c>
      <c r="E17" s="63">
        <v>1.0101785659757683</v>
      </c>
      <c r="F17" s="64">
        <v>1.0052308480674805</v>
      </c>
      <c r="G17" s="21">
        <v>435893.9</v>
      </c>
      <c r="H17" s="65">
        <v>1.2627976727138086</v>
      </c>
      <c r="I17" s="64">
        <v>1.25622654253149</v>
      </c>
      <c r="J17" s="93">
        <v>0</v>
      </c>
      <c r="K17" s="26">
        <v>0</v>
      </c>
      <c r="L17" s="16">
        <v>0</v>
      </c>
    </row>
    <row r="18" spans="1:12" x14ac:dyDescent="0.2">
      <c r="A18" s="19" t="s">
        <v>40</v>
      </c>
      <c r="B18" s="51" t="s">
        <v>168</v>
      </c>
      <c r="C18" s="319">
        <v>13514.3</v>
      </c>
      <c r="D18" s="63">
        <v>1.0113793699014844</v>
      </c>
      <c r="E18" s="63">
        <v>1.0221987080351924</v>
      </c>
      <c r="F18" s="64">
        <v>1.0171921170977885</v>
      </c>
      <c r="G18" s="21">
        <v>280622.09999999998</v>
      </c>
      <c r="H18" s="65">
        <v>1.7730294730006255</v>
      </c>
      <c r="I18" s="64">
        <v>1.7430625377429798</v>
      </c>
      <c r="J18" s="93">
        <v>0</v>
      </c>
      <c r="K18" s="26">
        <v>0</v>
      </c>
      <c r="L18" s="16">
        <v>0</v>
      </c>
    </row>
    <row r="19" spans="1:12" x14ac:dyDescent="0.2">
      <c r="A19" s="19" t="s">
        <v>43</v>
      </c>
      <c r="B19" s="51" t="s">
        <v>168</v>
      </c>
      <c r="C19" s="319">
        <v>10648.3</v>
      </c>
      <c r="D19" s="63">
        <v>1.0113793699014844</v>
      </c>
      <c r="E19" s="63">
        <v>1.028173511264709</v>
      </c>
      <c r="F19" s="64">
        <v>1.0231376565496595</v>
      </c>
      <c r="G19" s="21">
        <v>152257.9</v>
      </c>
      <c r="H19" s="65">
        <v>1.2209199701810451</v>
      </c>
      <c r="I19" s="64">
        <v>1.1933095828946121</v>
      </c>
      <c r="J19" s="93">
        <v>0</v>
      </c>
      <c r="K19" s="26">
        <v>0</v>
      </c>
      <c r="L19" s="16">
        <v>0</v>
      </c>
    </row>
    <row r="20" spans="1:12" x14ac:dyDescent="0.2">
      <c r="A20" s="19" t="s">
        <v>257</v>
      </c>
      <c r="B20" s="51" t="s">
        <v>168</v>
      </c>
      <c r="C20" s="319">
        <v>111436</v>
      </c>
      <c r="D20" s="63">
        <v>1.0113793699014844</v>
      </c>
      <c r="E20" s="63">
        <v>1.0026921282170933</v>
      </c>
      <c r="F20" s="64">
        <v>0.99778107786780523</v>
      </c>
      <c r="G20" s="21">
        <v>596269.69999999995</v>
      </c>
      <c r="H20" s="65">
        <v>0.45688286051198262</v>
      </c>
      <c r="I20" s="64">
        <v>0.45789890252109439</v>
      </c>
      <c r="J20" s="93">
        <v>0.54089821735582255</v>
      </c>
      <c r="K20" s="26">
        <v>2.3486436681523153</v>
      </c>
      <c r="L20" s="16">
        <v>414779.39999999997</v>
      </c>
    </row>
    <row r="21" spans="1:12" x14ac:dyDescent="0.2">
      <c r="A21" s="19" t="s">
        <v>45</v>
      </c>
      <c r="B21" s="51" t="s">
        <v>168</v>
      </c>
      <c r="C21" s="319">
        <v>8825</v>
      </c>
      <c r="D21" s="63">
        <v>1.0113793699014844</v>
      </c>
      <c r="E21" s="63">
        <v>1.0339943342776203</v>
      </c>
      <c r="F21" s="64">
        <v>1.0289299699591878</v>
      </c>
      <c r="G21" s="21">
        <v>74286.2</v>
      </c>
      <c r="H21" s="65">
        <v>0.71875531511859203</v>
      </c>
      <c r="I21" s="64">
        <v>0.69854638906776256</v>
      </c>
      <c r="J21" s="93">
        <v>0.31017465484059575</v>
      </c>
      <c r="K21" s="26">
        <v>1.3468148271479106</v>
      </c>
      <c r="L21" s="16">
        <v>18836.400000000001</v>
      </c>
    </row>
    <row r="22" spans="1:12" x14ac:dyDescent="0.2">
      <c r="A22" s="19" t="s">
        <v>47</v>
      </c>
      <c r="B22" s="51" t="s">
        <v>168</v>
      </c>
      <c r="C22" s="319">
        <v>14581.3</v>
      </c>
      <c r="D22" s="63">
        <v>1.0113793699014844</v>
      </c>
      <c r="E22" s="63">
        <v>1.0205742972162977</v>
      </c>
      <c r="F22" s="64">
        <v>1.0155756624232526</v>
      </c>
      <c r="G22" s="21">
        <v>977544.8</v>
      </c>
      <c r="H22" s="65">
        <v>5.7243748448805514</v>
      </c>
      <c r="I22" s="64">
        <v>5.6365813564512672</v>
      </c>
      <c r="J22" s="93">
        <v>0</v>
      </c>
      <c r="K22" s="26">
        <v>0</v>
      </c>
      <c r="L22" s="16">
        <v>0</v>
      </c>
    </row>
    <row r="23" spans="1:12" x14ac:dyDescent="0.2">
      <c r="A23" s="19" t="s">
        <v>48</v>
      </c>
      <c r="B23" s="51" t="s">
        <v>168</v>
      </c>
      <c r="C23" s="319">
        <v>72077.7</v>
      </c>
      <c r="D23" s="63">
        <v>1.0113793699014844</v>
      </c>
      <c r="E23" s="63">
        <v>1.0041621749861607</v>
      </c>
      <c r="F23" s="64">
        <v>0.99924392454673971</v>
      </c>
      <c r="G23" s="21">
        <v>298315.7</v>
      </c>
      <c r="H23" s="65">
        <v>0.35339697735408498</v>
      </c>
      <c r="I23" s="64">
        <v>0.35366437430619058</v>
      </c>
      <c r="J23" s="93">
        <v>0.64584694719265467</v>
      </c>
      <c r="K23" s="26">
        <v>2.8043433948344529</v>
      </c>
      <c r="L23" s="16">
        <v>320336.59999999998</v>
      </c>
    </row>
    <row r="24" spans="1:12" x14ac:dyDescent="0.2">
      <c r="A24" s="19" t="s">
        <v>49</v>
      </c>
      <c r="B24" s="51" t="s">
        <v>168</v>
      </c>
      <c r="C24" s="319">
        <v>7731.3</v>
      </c>
      <c r="D24" s="63">
        <v>1.0113793699014844</v>
      </c>
      <c r="E24" s="63">
        <v>1.0388033060416748</v>
      </c>
      <c r="F24" s="64">
        <v>1.0337153880303418</v>
      </c>
      <c r="G24" s="21">
        <v>181849.9</v>
      </c>
      <c r="H24" s="65">
        <v>2.0083906044499074</v>
      </c>
      <c r="I24" s="64">
        <v>1.9428854670304634</v>
      </c>
      <c r="J24" s="93">
        <v>0</v>
      </c>
      <c r="K24" s="26">
        <v>0</v>
      </c>
      <c r="L24" s="16">
        <v>0</v>
      </c>
    </row>
    <row r="25" spans="1:12" x14ac:dyDescent="0.2">
      <c r="A25" s="19" t="s">
        <v>51</v>
      </c>
      <c r="B25" s="51" t="s">
        <v>261</v>
      </c>
      <c r="C25" s="319">
        <v>71164.7</v>
      </c>
      <c r="D25" s="63">
        <v>1.0156309482876358</v>
      </c>
      <c r="E25" s="63">
        <v>1.0042155731704061</v>
      </c>
      <c r="F25" s="64">
        <v>1.0034978486660981</v>
      </c>
      <c r="G25" s="21">
        <v>884189</v>
      </c>
      <c r="H25" s="65">
        <v>1.0608845503932021</v>
      </c>
      <c r="I25" s="64">
        <v>1.0571866714048119</v>
      </c>
      <c r="J25" s="93">
        <v>0</v>
      </c>
      <c r="K25" s="26">
        <v>0</v>
      </c>
      <c r="L25" s="16">
        <v>0</v>
      </c>
    </row>
    <row r="26" spans="1:12" x14ac:dyDescent="0.2">
      <c r="A26" s="19" t="s">
        <v>52</v>
      </c>
      <c r="B26" s="51" t="s">
        <v>261</v>
      </c>
      <c r="C26" s="319">
        <v>1121.7</v>
      </c>
      <c r="D26" s="63">
        <v>1.0156309482876358</v>
      </c>
      <c r="E26" s="63">
        <v>1.2674511901577961</v>
      </c>
      <c r="F26" s="64">
        <v>1.2665453281083572</v>
      </c>
      <c r="G26" s="21">
        <v>138610.1</v>
      </c>
      <c r="H26" s="65">
        <v>10.551295767175533</v>
      </c>
      <c r="I26" s="64">
        <v>8.3307683767894609</v>
      </c>
      <c r="J26" s="93">
        <v>0</v>
      </c>
      <c r="K26" s="26">
        <v>0</v>
      </c>
      <c r="L26" s="16">
        <v>0</v>
      </c>
    </row>
    <row r="27" spans="1:12" x14ac:dyDescent="0.2">
      <c r="A27" s="19" t="s">
        <v>54</v>
      </c>
      <c r="B27" s="51" t="s">
        <v>261</v>
      </c>
      <c r="C27" s="319">
        <v>13752.7</v>
      </c>
      <c r="D27" s="63">
        <v>1.0156309482876358</v>
      </c>
      <c r="E27" s="63">
        <v>1.0218138983617762</v>
      </c>
      <c r="F27" s="64">
        <v>1.0210835961305715</v>
      </c>
      <c r="G27" s="21">
        <v>79882.3</v>
      </c>
      <c r="H27" s="65">
        <v>0.4959640884283818</v>
      </c>
      <c r="I27" s="64">
        <v>0.48572329465271341</v>
      </c>
      <c r="J27" s="93">
        <v>0.52511950770218963</v>
      </c>
      <c r="K27" s="26">
        <v>2.2801306552960714</v>
      </c>
      <c r="L27" s="16">
        <v>49696.1</v>
      </c>
    </row>
    <row r="28" spans="1:12" x14ac:dyDescent="0.2">
      <c r="A28" s="19" t="s">
        <v>57</v>
      </c>
      <c r="B28" s="51" t="s">
        <v>261</v>
      </c>
      <c r="C28" s="319">
        <v>13632</v>
      </c>
      <c r="D28" s="63">
        <v>1.0156309482876358</v>
      </c>
      <c r="E28" s="63">
        <v>1.022007042253521</v>
      </c>
      <c r="F28" s="64">
        <v>1.0212766019801394</v>
      </c>
      <c r="G28" s="21">
        <v>185022.7</v>
      </c>
      <c r="H28" s="65">
        <v>1.1589189837686737</v>
      </c>
      <c r="I28" s="64">
        <v>1.134774831345065</v>
      </c>
      <c r="J28" s="93">
        <v>0</v>
      </c>
      <c r="K28" s="26">
        <v>0</v>
      </c>
      <c r="L28" s="16">
        <v>0</v>
      </c>
    </row>
    <row r="29" spans="1:12" x14ac:dyDescent="0.2">
      <c r="A29" s="19" t="s">
        <v>58</v>
      </c>
      <c r="B29" s="51" t="s">
        <v>261</v>
      </c>
      <c r="C29" s="319">
        <v>22341.3</v>
      </c>
      <c r="D29" s="63">
        <v>1.0156309482876358</v>
      </c>
      <c r="E29" s="63">
        <v>1.0134280458164924</v>
      </c>
      <c r="F29" s="64">
        <v>1.0127037370512548</v>
      </c>
      <c r="G29" s="21">
        <v>211196.79999999999</v>
      </c>
      <c r="H29" s="65">
        <v>0.80717282729715034</v>
      </c>
      <c r="I29" s="64">
        <v>0.79704734737865179</v>
      </c>
      <c r="J29" s="93">
        <v>0.20553090975410448</v>
      </c>
      <c r="K29" s="26">
        <v>0.8924393801172622</v>
      </c>
      <c r="L29" s="16">
        <v>31598.1</v>
      </c>
    </row>
    <row r="30" spans="1:12" x14ac:dyDescent="0.2">
      <c r="A30" s="19" t="s">
        <v>59</v>
      </c>
      <c r="B30" s="51" t="s">
        <v>261</v>
      </c>
      <c r="C30" s="319">
        <v>17313.3</v>
      </c>
      <c r="D30" s="63">
        <v>1.0156309482876358</v>
      </c>
      <c r="E30" s="63">
        <v>1.017327719152328</v>
      </c>
      <c r="F30" s="64">
        <v>1.0166006232453784</v>
      </c>
      <c r="G30" s="21">
        <v>171948.5</v>
      </c>
      <c r="H30" s="65">
        <v>0.84802016076705455</v>
      </c>
      <c r="I30" s="64">
        <v>0.83417237937534361</v>
      </c>
      <c r="J30" s="93">
        <v>0.16858046247832384</v>
      </c>
      <c r="K30" s="26">
        <v>0.7319961927577282</v>
      </c>
      <c r="L30" s="16">
        <v>20084.599999999999</v>
      </c>
    </row>
    <row r="31" spans="1:12" x14ac:dyDescent="0.2">
      <c r="A31" s="19" t="s">
        <v>61</v>
      </c>
      <c r="B31" s="51" t="s">
        <v>261</v>
      </c>
      <c r="C31" s="319">
        <v>9664.7000000000007</v>
      </c>
      <c r="D31" s="63">
        <v>1.0156309482876358</v>
      </c>
      <c r="E31" s="63">
        <v>1.0310407979554461</v>
      </c>
      <c r="F31" s="64">
        <v>1.0303039011522053</v>
      </c>
      <c r="G31" s="21">
        <v>53211</v>
      </c>
      <c r="H31" s="65">
        <v>0.47011129212953462</v>
      </c>
      <c r="I31" s="64">
        <v>0.45628410375210815</v>
      </c>
      <c r="J31" s="93">
        <v>0.56019260902267065</v>
      </c>
      <c r="K31" s="26">
        <v>2.4324221857461037</v>
      </c>
      <c r="L31" s="16">
        <v>37256.5</v>
      </c>
    </row>
    <row r="32" spans="1:12" x14ac:dyDescent="0.2">
      <c r="A32" s="19" t="s">
        <v>63</v>
      </c>
      <c r="B32" s="51" t="s">
        <v>170</v>
      </c>
      <c r="C32" s="319">
        <v>9545</v>
      </c>
      <c r="D32" s="63">
        <v>1.0412596994738936</v>
      </c>
      <c r="E32" s="63">
        <v>1.0314300680984809</v>
      </c>
      <c r="F32" s="64">
        <v>1.0567017221237198</v>
      </c>
      <c r="G32" s="21">
        <v>67123.899999999994</v>
      </c>
      <c r="H32" s="65">
        <v>0.60046664648457126</v>
      </c>
      <c r="I32" s="64">
        <v>0.56824611327194186</v>
      </c>
      <c r="J32" s="93">
        <v>0.4562350756391485</v>
      </c>
      <c r="K32" s="26">
        <v>1.9810263506266741</v>
      </c>
      <c r="L32" s="16">
        <v>29966.799999999999</v>
      </c>
    </row>
    <row r="33" spans="1:12" x14ac:dyDescent="0.2">
      <c r="A33" s="19" t="s">
        <v>64</v>
      </c>
      <c r="B33" s="51" t="s">
        <v>170</v>
      </c>
      <c r="C33" s="319">
        <v>48903.3</v>
      </c>
      <c r="D33" s="63">
        <v>1.0412596994738936</v>
      </c>
      <c r="E33" s="63">
        <v>1.0061345553367564</v>
      </c>
      <c r="F33" s="64">
        <v>1.0307864296341425</v>
      </c>
      <c r="G33" s="21">
        <v>544937.19999999995</v>
      </c>
      <c r="H33" s="65">
        <v>0.95147181884683041</v>
      </c>
      <c r="I33" s="64">
        <v>0.92305427340999902</v>
      </c>
      <c r="J33" s="93">
        <v>7.9314610787312015E-2</v>
      </c>
      <c r="K33" s="26">
        <v>0.34439336725534586</v>
      </c>
      <c r="L33" s="16">
        <v>26691.200000000001</v>
      </c>
    </row>
    <row r="34" spans="1:12" x14ac:dyDescent="0.2">
      <c r="A34" s="19" t="s">
        <v>72</v>
      </c>
      <c r="B34" s="51" t="s">
        <v>171</v>
      </c>
      <c r="C34" s="319">
        <v>2905</v>
      </c>
      <c r="D34" s="63">
        <v>0.96093383111600905</v>
      </c>
      <c r="E34" s="63">
        <v>1.1032702237521514</v>
      </c>
      <c r="F34" s="64">
        <v>1.0431072124158844</v>
      </c>
      <c r="G34" s="21">
        <v>18983.3</v>
      </c>
      <c r="H34" s="65">
        <v>0.55797303893001904</v>
      </c>
      <c r="I34" s="64">
        <v>0.53491437149372956</v>
      </c>
      <c r="J34" s="93">
        <v>0.48513417348586535</v>
      </c>
      <c r="K34" s="26">
        <v>2.1065096319449337</v>
      </c>
      <c r="L34" s="16">
        <v>9698</v>
      </c>
    </row>
    <row r="35" spans="1:12" x14ac:dyDescent="0.2">
      <c r="A35" s="19" t="s">
        <v>74</v>
      </c>
      <c r="B35" s="51" t="s">
        <v>171</v>
      </c>
      <c r="C35" s="319">
        <v>49737.3</v>
      </c>
      <c r="D35" s="63">
        <v>0.96093383111600905</v>
      </c>
      <c r="E35" s="63">
        <v>1.0060316905018969</v>
      </c>
      <c r="F35" s="64">
        <v>0.95117124498523598</v>
      </c>
      <c r="G35" s="21">
        <v>812088.5</v>
      </c>
      <c r="H35" s="65">
        <v>1.3941477262525184</v>
      </c>
      <c r="I35" s="64">
        <v>1.4657168555112894</v>
      </c>
      <c r="J35" s="93">
        <v>0</v>
      </c>
      <c r="K35" s="26">
        <v>0</v>
      </c>
      <c r="L35" s="16">
        <v>0</v>
      </c>
    </row>
    <row r="36" spans="1:12" x14ac:dyDescent="0.2">
      <c r="A36" s="19" t="s">
        <v>78</v>
      </c>
      <c r="B36" s="51" t="s">
        <v>172</v>
      </c>
      <c r="C36" s="319">
        <v>28105</v>
      </c>
      <c r="D36" s="63">
        <v>1.0026626405394841</v>
      </c>
      <c r="E36" s="63">
        <v>1.0106742572495997</v>
      </c>
      <c r="F36" s="64">
        <v>0.99705612286872181</v>
      </c>
      <c r="G36" s="21">
        <v>292948.7</v>
      </c>
      <c r="H36" s="65">
        <v>0.89001151496057174</v>
      </c>
      <c r="I36" s="64">
        <v>0.89263933548679064</v>
      </c>
      <c r="J36" s="93">
        <v>0.1070446079081501</v>
      </c>
      <c r="K36" s="26">
        <v>0.46480027573826804</v>
      </c>
      <c r="L36" s="16">
        <v>20702.599999999999</v>
      </c>
    </row>
    <row r="37" spans="1:12" x14ac:dyDescent="0.2">
      <c r="A37" s="19" t="s">
        <v>79</v>
      </c>
      <c r="B37" s="51" t="s">
        <v>172</v>
      </c>
      <c r="C37" s="319">
        <v>13124.7</v>
      </c>
      <c r="D37" s="63">
        <v>1.0026626405394841</v>
      </c>
      <c r="E37" s="63">
        <v>1.0228576653180643</v>
      </c>
      <c r="F37" s="64">
        <v>1.0090753679666713</v>
      </c>
      <c r="G37" s="21">
        <v>106216.2</v>
      </c>
      <c r="H37" s="65">
        <v>0.69101745045580409</v>
      </c>
      <c r="I37" s="64">
        <v>0.6848026147424775</v>
      </c>
      <c r="J37" s="93">
        <v>0.31805791751086715</v>
      </c>
      <c r="K37" s="26">
        <v>1.3810448807158902</v>
      </c>
      <c r="L37" s="16">
        <v>28725.8</v>
      </c>
    </row>
    <row r="38" spans="1:12" x14ac:dyDescent="0.2">
      <c r="A38" s="19" t="s">
        <v>80</v>
      </c>
      <c r="B38" s="51" t="s">
        <v>172</v>
      </c>
      <c r="C38" s="319">
        <v>6674</v>
      </c>
      <c r="D38" s="63">
        <v>1.0026626405394841</v>
      </c>
      <c r="E38" s="63">
        <v>1.0449505543901707</v>
      </c>
      <c r="F38" s="64">
        <v>1.0308705706872279</v>
      </c>
      <c r="G38" s="21">
        <v>30548.1</v>
      </c>
      <c r="H38" s="65">
        <v>0.39082797405504394</v>
      </c>
      <c r="I38" s="64">
        <v>0.37912419383017137</v>
      </c>
      <c r="J38" s="93">
        <v>0.64004259663218388</v>
      </c>
      <c r="K38" s="26">
        <v>2.7791402221225372</v>
      </c>
      <c r="L38" s="16">
        <v>29394.799999999999</v>
      </c>
    </row>
    <row r="39" spans="1:12" x14ac:dyDescent="0.2">
      <c r="A39" s="19" t="s">
        <v>81</v>
      </c>
      <c r="B39" s="51" t="s">
        <v>172</v>
      </c>
      <c r="C39" s="319">
        <v>25316.7</v>
      </c>
      <c r="D39" s="63">
        <v>1.0026626405394841</v>
      </c>
      <c r="E39" s="63">
        <v>1.0118498856486036</v>
      </c>
      <c r="F39" s="64">
        <v>0.99821591049073477</v>
      </c>
      <c r="G39" s="21">
        <v>261864</v>
      </c>
      <c r="H39" s="65">
        <v>0.8831944723868369</v>
      </c>
      <c r="I39" s="64">
        <v>0.88477298659029391</v>
      </c>
      <c r="J39" s="93">
        <v>0.11502143810389787</v>
      </c>
      <c r="K39" s="26">
        <v>0.499436610505193</v>
      </c>
      <c r="L39" s="16">
        <v>20038.3</v>
      </c>
    </row>
    <row r="40" spans="1:12" x14ac:dyDescent="0.2">
      <c r="A40" s="19" t="s">
        <v>82</v>
      </c>
      <c r="B40" s="51" t="s">
        <v>172</v>
      </c>
      <c r="C40" s="319">
        <v>3736.3</v>
      </c>
      <c r="D40" s="63">
        <v>1.0026626405394841</v>
      </c>
      <c r="E40" s="63">
        <v>1.0802933383293634</v>
      </c>
      <c r="F40" s="64">
        <v>1.0657371351347042</v>
      </c>
      <c r="G40" s="21">
        <v>36168.800000000003</v>
      </c>
      <c r="H40" s="65">
        <v>0.82657068815336776</v>
      </c>
      <c r="I40" s="64">
        <v>0.77558589346602158</v>
      </c>
      <c r="J40" s="93">
        <v>0.23916644698133646</v>
      </c>
      <c r="K40" s="26">
        <v>1.0384888382201571</v>
      </c>
      <c r="L40" s="16">
        <v>6149.2</v>
      </c>
    </row>
    <row r="41" spans="1:12" x14ac:dyDescent="0.2">
      <c r="A41" s="19" t="s">
        <v>83</v>
      </c>
      <c r="B41" s="51" t="s">
        <v>172</v>
      </c>
      <c r="C41" s="319">
        <v>5883.3</v>
      </c>
      <c r="D41" s="63">
        <v>1.0026626405394841</v>
      </c>
      <c r="E41" s="63">
        <v>1.0509917903217583</v>
      </c>
      <c r="F41" s="64">
        <v>1.0368304051562247</v>
      </c>
      <c r="G41" s="21">
        <v>44007.1</v>
      </c>
      <c r="H41" s="65">
        <v>0.63868894029468026</v>
      </c>
      <c r="I41" s="64">
        <v>0.61600136060674804</v>
      </c>
      <c r="J41" s="93">
        <v>0.39814146486154445</v>
      </c>
      <c r="K41" s="26">
        <v>1.7287770609545492</v>
      </c>
      <c r="L41" s="16">
        <v>16118.9</v>
      </c>
    </row>
    <row r="42" spans="1:12" x14ac:dyDescent="0.2">
      <c r="A42" s="19" t="s">
        <v>211</v>
      </c>
      <c r="B42" s="51" t="s">
        <v>172</v>
      </c>
      <c r="C42" s="319">
        <v>4377.3</v>
      </c>
      <c r="D42" s="63">
        <v>1.0026626405394841</v>
      </c>
      <c r="E42" s="63">
        <v>1.0685353985333426</v>
      </c>
      <c r="F42" s="64">
        <v>1.0541376254194299</v>
      </c>
      <c r="G42" s="21">
        <v>118721.60000000001</v>
      </c>
      <c r="H42" s="65">
        <v>2.3158534265250963</v>
      </c>
      <c r="I42" s="64">
        <v>2.1969175283005797</v>
      </c>
      <c r="J42" s="93">
        <v>0</v>
      </c>
      <c r="K42" s="26">
        <v>0</v>
      </c>
      <c r="L42" s="16">
        <v>0</v>
      </c>
    </row>
    <row r="43" spans="1:12" x14ac:dyDescent="0.2">
      <c r="A43" s="19" t="s">
        <v>86</v>
      </c>
      <c r="B43" s="51" t="s">
        <v>172</v>
      </c>
      <c r="C43" s="319">
        <v>13880</v>
      </c>
      <c r="D43" s="63">
        <v>1.0026626405394841</v>
      </c>
      <c r="E43" s="63">
        <v>1.021613832853026</v>
      </c>
      <c r="F43" s="64">
        <v>1.0078482952810917</v>
      </c>
      <c r="G43" s="21">
        <v>135620.29999999999</v>
      </c>
      <c r="H43" s="65">
        <v>0.83430121242277877</v>
      </c>
      <c r="I43" s="64">
        <v>0.82780435937542551</v>
      </c>
      <c r="J43" s="93">
        <v>0.17354708285831288</v>
      </c>
      <c r="K43" s="26">
        <v>0.75356184251083869</v>
      </c>
      <c r="L43" s="16">
        <v>16576.099999999999</v>
      </c>
    </row>
    <row r="44" spans="1:12" x14ac:dyDescent="0.2">
      <c r="A44" s="19" t="s">
        <v>89</v>
      </c>
      <c r="B44" s="51" t="s">
        <v>173</v>
      </c>
      <c r="C44" s="319">
        <v>19030.7</v>
      </c>
      <c r="D44" s="63">
        <v>0.98491479504209312</v>
      </c>
      <c r="E44" s="63">
        <v>1.0157640023751098</v>
      </c>
      <c r="F44" s="64">
        <v>0.98433980288506373</v>
      </c>
      <c r="G44" s="21">
        <v>141027.79999999999</v>
      </c>
      <c r="H44" s="65">
        <v>0.63275794667711049</v>
      </c>
      <c r="I44" s="64">
        <v>0.64282470831974914</v>
      </c>
      <c r="J44" s="93">
        <v>0.35158185620795329</v>
      </c>
      <c r="K44" s="26">
        <v>1.5266097648771602</v>
      </c>
      <c r="L44" s="16">
        <v>46042.3</v>
      </c>
    </row>
    <row r="45" spans="1:12" x14ac:dyDescent="0.2">
      <c r="A45" s="19" t="s">
        <v>90</v>
      </c>
      <c r="B45" s="51" t="s">
        <v>173</v>
      </c>
      <c r="C45" s="319">
        <v>914.3</v>
      </c>
      <c r="D45" s="63">
        <v>0.98491479504209312</v>
      </c>
      <c r="E45" s="63">
        <v>1.3281198731269823</v>
      </c>
      <c r="F45" s="64">
        <v>1.287032471188885</v>
      </c>
      <c r="G45" s="21">
        <v>5627.2</v>
      </c>
      <c r="H45" s="65">
        <v>0.52552244727665376</v>
      </c>
      <c r="I45" s="64">
        <v>0.40832104786851803</v>
      </c>
      <c r="J45" s="93">
        <v>0.76151002391223133</v>
      </c>
      <c r="K45" s="26">
        <v>3.3065660756641568</v>
      </c>
      <c r="L45" s="16">
        <v>4791.2</v>
      </c>
    </row>
    <row r="46" spans="1:12" x14ac:dyDescent="0.2">
      <c r="A46" s="19" t="s">
        <v>252</v>
      </c>
      <c r="B46" s="51" t="s">
        <v>174</v>
      </c>
      <c r="C46" s="319">
        <v>18639</v>
      </c>
      <c r="D46" s="63">
        <v>1.0206461144269285</v>
      </c>
      <c r="E46" s="63">
        <v>1.0160952840817641</v>
      </c>
      <c r="F46" s="64">
        <v>1.0203829419948831</v>
      </c>
      <c r="G46" s="21">
        <v>449885.8</v>
      </c>
      <c r="H46" s="65">
        <v>2.060949343365984</v>
      </c>
      <c r="I46" s="64">
        <v>2.0197802790947863</v>
      </c>
      <c r="J46" s="93">
        <v>0</v>
      </c>
      <c r="K46" s="26">
        <v>0</v>
      </c>
      <c r="L46" s="16">
        <v>0</v>
      </c>
    </row>
    <row r="47" spans="1:12" x14ac:dyDescent="0.2">
      <c r="A47" s="19" t="s">
        <v>92</v>
      </c>
      <c r="B47" s="51" t="s">
        <v>174</v>
      </c>
      <c r="C47" s="319">
        <v>2508</v>
      </c>
      <c r="D47" s="63">
        <v>1.0206461144269285</v>
      </c>
      <c r="E47" s="63">
        <v>1.1196172248803828</v>
      </c>
      <c r="F47" s="64">
        <v>1.1243417184678726</v>
      </c>
      <c r="G47" s="21">
        <v>25212.3</v>
      </c>
      <c r="H47" s="65">
        <v>0.85836613290765862</v>
      </c>
      <c r="I47" s="64">
        <v>0.76343883608387686</v>
      </c>
      <c r="J47" s="93">
        <v>0.265975585560214</v>
      </c>
      <c r="K47" s="26">
        <v>1.1548972706230283</v>
      </c>
      <c r="L47" s="16">
        <v>4590.3</v>
      </c>
    </row>
    <row r="48" spans="1:12" x14ac:dyDescent="0.2">
      <c r="A48" s="19" t="s">
        <v>253</v>
      </c>
      <c r="B48" s="51" t="s">
        <v>174</v>
      </c>
      <c r="C48" s="319">
        <v>12486.3</v>
      </c>
      <c r="D48" s="63">
        <v>1.0206461144269285</v>
      </c>
      <c r="E48" s="63">
        <v>1.0240263328608155</v>
      </c>
      <c r="F48" s="64">
        <v>1.0283474577377021</v>
      </c>
      <c r="G48" s="21">
        <v>843607.5</v>
      </c>
      <c r="H48" s="65">
        <v>5.7689172177944608</v>
      </c>
      <c r="I48" s="64">
        <v>5.6098910678358713</v>
      </c>
      <c r="J48" s="93">
        <v>0</v>
      </c>
      <c r="K48" s="26">
        <v>0</v>
      </c>
      <c r="L48" s="16">
        <v>0</v>
      </c>
    </row>
    <row r="49" spans="1:12" x14ac:dyDescent="0.2">
      <c r="A49" s="19" t="s">
        <v>98</v>
      </c>
      <c r="B49" s="51" t="s">
        <v>174</v>
      </c>
      <c r="C49" s="319">
        <v>6316</v>
      </c>
      <c r="D49" s="63">
        <v>1.0206461144269285</v>
      </c>
      <c r="E49" s="63">
        <v>1.0474984167194428</v>
      </c>
      <c r="F49" s="64">
        <v>1.0519185876874495</v>
      </c>
      <c r="G49" s="21">
        <v>32364.5</v>
      </c>
      <c r="H49" s="65">
        <v>0.43753663331704529</v>
      </c>
      <c r="I49" s="64">
        <v>0.41594153619714153</v>
      </c>
      <c r="J49" s="93">
        <v>0.61438195437040433</v>
      </c>
      <c r="K49" s="26">
        <v>2.6677186957890457</v>
      </c>
      <c r="L49" s="16">
        <v>26702.799999999999</v>
      </c>
    </row>
    <row r="50" spans="1:12" x14ac:dyDescent="0.2">
      <c r="A50" s="19" t="s">
        <v>109</v>
      </c>
      <c r="B50" s="51" t="s">
        <v>175</v>
      </c>
      <c r="C50" s="319">
        <v>37585.300000000003</v>
      </c>
      <c r="D50" s="63">
        <v>1.011136891702378</v>
      </c>
      <c r="E50" s="63">
        <v>1.007981843965593</v>
      </c>
      <c r="F50" s="64">
        <v>1.0028044052979639</v>
      </c>
      <c r="G50" s="21">
        <v>312087.40000000002</v>
      </c>
      <c r="H50" s="65">
        <v>0.7089993779516871</v>
      </c>
      <c r="I50" s="64">
        <v>0.70701661680576855</v>
      </c>
      <c r="J50" s="93">
        <v>0.29380502734627673</v>
      </c>
      <c r="K50" s="26">
        <v>1.2757359795368213</v>
      </c>
      <c r="L50" s="16">
        <v>75989.399999999994</v>
      </c>
    </row>
    <row r="51" spans="1:12" x14ac:dyDescent="0.2">
      <c r="A51" s="19" t="s">
        <v>116</v>
      </c>
      <c r="B51" s="51" t="s">
        <v>175</v>
      </c>
      <c r="C51" s="319">
        <v>5333</v>
      </c>
      <c r="D51" s="63">
        <v>1.011136891702378</v>
      </c>
      <c r="E51" s="63">
        <v>1.0562535158447404</v>
      </c>
      <c r="F51" s="64">
        <v>1.0508281326114086</v>
      </c>
      <c r="G51" s="21">
        <v>40984</v>
      </c>
      <c r="H51" s="65">
        <v>0.6561911960745227</v>
      </c>
      <c r="I51" s="64">
        <v>0.62445149278961987</v>
      </c>
      <c r="J51" s="93">
        <v>0.39463693653688586</v>
      </c>
      <c r="K51" s="26">
        <v>1.7135599868443656</v>
      </c>
      <c r="L51" s="16">
        <v>14482.6</v>
      </c>
    </row>
    <row r="52" spans="1:12" x14ac:dyDescent="0.2">
      <c r="A52" s="19" t="s">
        <v>119</v>
      </c>
      <c r="B52" s="51" t="s">
        <v>176</v>
      </c>
      <c r="C52" s="319">
        <v>2640.3</v>
      </c>
      <c r="D52" s="63">
        <v>0.96959771201178102</v>
      </c>
      <c r="E52" s="63">
        <v>1.1136234518804682</v>
      </c>
      <c r="F52" s="64">
        <v>1.0623888834805424</v>
      </c>
      <c r="G52" s="21">
        <v>14292.7</v>
      </c>
      <c r="H52" s="65">
        <v>0.46221990340580094</v>
      </c>
      <c r="I52" s="64">
        <v>0.43507599768128263</v>
      </c>
      <c r="J52" s="93">
        <v>0.60016898007474151</v>
      </c>
      <c r="K52" s="26">
        <v>2.6060042899840057</v>
      </c>
      <c r="L52" s="16">
        <v>10904.4</v>
      </c>
    </row>
    <row r="53" spans="1:12" x14ac:dyDescent="0.2">
      <c r="A53" s="19" t="s">
        <v>121</v>
      </c>
      <c r="B53" s="51" t="s">
        <v>176</v>
      </c>
      <c r="C53" s="319">
        <v>2629.3</v>
      </c>
      <c r="D53" s="63">
        <v>0.96959771201178102</v>
      </c>
      <c r="E53" s="63">
        <v>1.1140988095690869</v>
      </c>
      <c r="F53" s="64">
        <v>1.0628423713477502</v>
      </c>
      <c r="G53" s="21">
        <v>15850</v>
      </c>
      <c r="H53" s="65">
        <v>0.51472678130379101</v>
      </c>
      <c r="I53" s="64">
        <v>0.48429268081501631</v>
      </c>
      <c r="J53" s="93">
        <v>0.54811559004395916</v>
      </c>
      <c r="K53" s="26">
        <v>2.3799823491107266</v>
      </c>
      <c r="L53" s="16">
        <v>9917.2000000000007</v>
      </c>
    </row>
    <row r="54" spans="1:12" x14ac:dyDescent="0.2">
      <c r="A54" s="19" t="s">
        <v>122</v>
      </c>
      <c r="B54" s="51" t="s">
        <v>176</v>
      </c>
      <c r="C54" s="319">
        <v>2474.6999999999998</v>
      </c>
      <c r="D54" s="63">
        <v>0.96959771201178102</v>
      </c>
      <c r="E54" s="63">
        <v>1.1212268153715601</v>
      </c>
      <c r="F54" s="64">
        <v>1.0696424383840046</v>
      </c>
      <c r="G54" s="21">
        <v>10079.9</v>
      </c>
      <c r="H54" s="65">
        <v>0.34779337529985244</v>
      </c>
      <c r="I54" s="64">
        <v>0.3251491926828296</v>
      </c>
      <c r="J54" s="93">
        <v>0.7218490630841522</v>
      </c>
      <c r="K54" s="26">
        <v>3.134353519710348</v>
      </c>
      <c r="L54" s="16">
        <v>12292.6</v>
      </c>
    </row>
    <row r="55" spans="1:12" x14ac:dyDescent="0.2">
      <c r="A55" s="19" t="s">
        <v>123</v>
      </c>
      <c r="B55" s="51" t="s">
        <v>176</v>
      </c>
      <c r="C55" s="319">
        <v>15883</v>
      </c>
      <c r="D55" s="63">
        <v>0.96959771201178102</v>
      </c>
      <c r="E55" s="63">
        <v>1.0188881193729145</v>
      </c>
      <c r="F55" s="64">
        <v>0.97201204743339653</v>
      </c>
      <c r="G55" s="21">
        <v>111300</v>
      </c>
      <c r="H55" s="65">
        <v>0.59834307431822731</v>
      </c>
      <c r="I55" s="64">
        <v>0.61557166487612547</v>
      </c>
      <c r="J55" s="93">
        <v>0.37366897311516917</v>
      </c>
      <c r="K55" s="26">
        <v>1.6225146238827268</v>
      </c>
      <c r="L55" s="16">
        <v>40840.9</v>
      </c>
    </row>
    <row r="56" spans="1:12" x14ac:dyDescent="0.2">
      <c r="A56" s="19" t="s">
        <v>127</v>
      </c>
      <c r="B56" s="51" t="s">
        <v>177</v>
      </c>
      <c r="C56" s="319">
        <v>3870</v>
      </c>
      <c r="D56" s="63">
        <v>1.0031096328256561</v>
      </c>
      <c r="E56" s="63">
        <v>1.0775193798449612</v>
      </c>
      <c r="F56" s="64">
        <v>1.0634744450619356</v>
      </c>
      <c r="G56" s="21">
        <v>38785.599999999999</v>
      </c>
      <c r="H56" s="65">
        <v>0.85575055466327998</v>
      </c>
      <c r="I56" s="64">
        <v>0.80467430001427254</v>
      </c>
      <c r="J56" s="93">
        <v>0.20772389039865563</v>
      </c>
      <c r="K56" s="26">
        <v>0.90196155996541172</v>
      </c>
      <c r="L56" s="16">
        <v>5531.9</v>
      </c>
    </row>
    <row r="57" spans="1:12" x14ac:dyDescent="0.2">
      <c r="A57" s="19" t="s">
        <v>133</v>
      </c>
      <c r="B57" s="51" t="s">
        <v>177</v>
      </c>
      <c r="C57" s="319">
        <v>18522.3</v>
      </c>
      <c r="D57" s="63">
        <v>1.0031096328256561</v>
      </c>
      <c r="E57" s="63">
        <v>1.0161966926353638</v>
      </c>
      <c r="F57" s="64">
        <v>1.0029510688983287</v>
      </c>
      <c r="G57" s="21">
        <v>171629.5</v>
      </c>
      <c r="H57" s="65">
        <v>0.79119705730415579</v>
      </c>
      <c r="I57" s="64">
        <v>0.78886905038471133</v>
      </c>
      <c r="J57" s="93">
        <v>0.21175401159417295</v>
      </c>
      <c r="K57" s="26">
        <v>0.91946082012938379</v>
      </c>
      <c r="L57" s="16">
        <v>26990</v>
      </c>
    </row>
    <row r="58" spans="1:12" x14ac:dyDescent="0.2">
      <c r="A58" s="19" t="s">
        <v>142</v>
      </c>
      <c r="B58" s="51" t="s">
        <v>178</v>
      </c>
      <c r="C58" s="319">
        <v>34677.699999999997</v>
      </c>
      <c r="D58" s="63">
        <v>0.98304872407796917</v>
      </c>
      <c r="E58" s="63">
        <v>1.0086510927772026</v>
      </c>
      <c r="F58" s="64">
        <v>0.97559501995004694</v>
      </c>
      <c r="G58" s="21">
        <v>177049.7</v>
      </c>
      <c r="H58" s="65">
        <v>0.4359458524218553</v>
      </c>
      <c r="I58" s="64">
        <v>0.44685124821996003</v>
      </c>
      <c r="J58" s="93">
        <v>0.5396491675281917</v>
      </c>
      <c r="K58" s="26">
        <v>2.3432201469153386</v>
      </c>
      <c r="L58" s="16">
        <v>128776.9</v>
      </c>
    </row>
    <row r="59" spans="1:12" x14ac:dyDescent="0.2">
      <c r="A59" s="19" t="s">
        <v>150</v>
      </c>
      <c r="B59" s="51" t="s">
        <v>179</v>
      </c>
      <c r="C59" s="319">
        <v>56226.7</v>
      </c>
      <c r="D59" s="63">
        <v>1.0135497135229277</v>
      </c>
      <c r="E59" s="63">
        <v>1.0053355434339912</v>
      </c>
      <c r="F59" s="64">
        <v>1.0025583534957119</v>
      </c>
      <c r="G59" s="21">
        <v>533912.9</v>
      </c>
      <c r="H59" s="65">
        <v>0.81080320940145545</v>
      </c>
      <c r="I59" s="64">
        <v>0.80873418148116138</v>
      </c>
      <c r="J59" s="93">
        <v>0.19175514409425648</v>
      </c>
      <c r="K59" s="26">
        <v>0.83262338562366556</v>
      </c>
      <c r="L59" s="16">
        <v>74193.5</v>
      </c>
    </row>
    <row r="60" spans="1:12" x14ac:dyDescent="0.2">
      <c r="A60" s="19" t="s">
        <v>153</v>
      </c>
      <c r="B60" s="51" t="s">
        <v>260</v>
      </c>
      <c r="C60" s="319">
        <v>4419.3</v>
      </c>
      <c r="D60" s="63">
        <v>0.97206036952526764</v>
      </c>
      <c r="E60" s="63">
        <v>1.0678840540357071</v>
      </c>
      <c r="F60" s="64">
        <v>1.021341329898388</v>
      </c>
      <c r="G60" s="21">
        <v>68696.2</v>
      </c>
      <c r="H60" s="65">
        <v>1.3272932022444175</v>
      </c>
      <c r="I60" s="64">
        <v>1.2995588873079955</v>
      </c>
      <c r="J60" s="93">
        <v>0</v>
      </c>
      <c r="K60" s="26">
        <v>0</v>
      </c>
      <c r="L60" s="16">
        <v>0</v>
      </c>
    </row>
    <row r="61" spans="1:12" x14ac:dyDescent="0.2">
      <c r="A61" s="19" t="s">
        <v>155</v>
      </c>
      <c r="B61" s="51" t="s">
        <v>260</v>
      </c>
      <c r="C61" s="319">
        <v>8682.2999999999993</v>
      </c>
      <c r="D61" s="63">
        <v>0.97206036952526764</v>
      </c>
      <c r="E61" s="63">
        <v>1.0345530562178225</v>
      </c>
      <c r="F61" s="64">
        <v>0.98946303233461508</v>
      </c>
      <c r="G61" s="21">
        <v>46596.2</v>
      </c>
      <c r="H61" s="65">
        <v>0.45825092767431141</v>
      </c>
      <c r="I61" s="64">
        <v>0.46313092323730276</v>
      </c>
      <c r="J61" s="93">
        <v>0.53121210466030366</v>
      </c>
      <c r="K61" s="26">
        <v>2.3065854277636713</v>
      </c>
      <c r="L61" s="16">
        <v>31737.9</v>
      </c>
    </row>
    <row r="62" spans="1:12" x14ac:dyDescent="0.2">
      <c r="A62" s="19" t="s">
        <v>122</v>
      </c>
      <c r="B62" s="51" t="s">
        <v>260</v>
      </c>
      <c r="C62" s="319">
        <v>22562</v>
      </c>
      <c r="D62" s="63">
        <v>0.97206036952526764</v>
      </c>
      <c r="E62" s="63">
        <v>1.0132966935555359</v>
      </c>
      <c r="F62" s="64">
        <v>0.96913310828690902</v>
      </c>
      <c r="G62" s="21">
        <v>152737.70000000001</v>
      </c>
      <c r="H62" s="65">
        <v>0.57803786955421688</v>
      </c>
      <c r="I62" s="64">
        <v>0.59644837702014664</v>
      </c>
      <c r="J62" s="93">
        <v>0.39109523873269209</v>
      </c>
      <c r="K62" s="26">
        <v>1.6981815184829943</v>
      </c>
      <c r="L62" s="16">
        <v>60720.6</v>
      </c>
    </row>
    <row r="63" spans="1:12" x14ac:dyDescent="0.2">
      <c r="A63" s="19" t="s">
        <v>157</v>
      </c>
      <c r="B63" s="51" t="s">
        <v>260</v>
      </c>
      <c r="C63" s="319">
        <v>3010.3</v>
      </c>
      <c r="D63" s="63">
        <v>0.97206036952526764</v>
      </c>
      <c r="E63" s="63">
        <v>1.0996578414111551</v>
      </c>
      <c r="F63" s="64">
        <v>1.0517302865751992</v>
      </c>
      <c r="G63" s="21">
        <v>30118.400000000001</v>
      </c>
      <c r="H63" s="65">
        <v>0.85429872524500472</v>
      </c>
      <c r="I63" s="64">
        <v>0.81227928505025704</v>
      </c>
      <c r="J63" s="93">
        <v>0.19743156133019443</v>
      </c>
      <c r="K63" s="26">
        <v>0.8572710567957933</v>
      </c>
      <c r="L63" s="16">
        <v>4089.8</v>
      </c>
    </row>
    <row r="64" spans="1:12" x14ac:dyDescent="0.2">
      <c r="A64" s="19" t="s">
        <v>375</v>
      </c>
      <c r="B64" s="51" t="s">
        <v>260</v>
      </c>
      <c r="C64" s="319">
        <v>26862.7</v>
      </c>
      <c r="D64" s="63">
        <v>0.97206036952526764</v>
      </c>
      <c r="E64" s="63">
        <v>1.0111679019607114</v>
      </c>
      <c r="F64" s="64">
        <v>0.96709709807557775</v>
      </c>
      <c r="G64" s="21">
        <v>235647</v>
      </c>
      <c r="H64" s="65">
        <v>0.74903117451805279</v>
      </c>
      <c r="I64" s="64">
        <v>0.77451496443174794</v>
      </c>
      <c r="J64" s="93">
        <v>0.21806592355752499</v>
      </c>
      <c r="K64" s="26">
        <v>0.94686788414066991</v>
      </c>
      <c r="L64" s="16">
        <v>40310.1</v>
      </c>
    </row>
    <row r="65" spans="1:12" x14ac:dyDescent="0.2">
      <c r="A65" s="19" t="s">
        <v>158</v>
      </c>
      <c r="B65" s="51" t="s">
        <v>260</v>
      </c>
      <c r="C65" s="319">
        <v>35915.699999999997</v>
      </c>
      <c r="D65" s="63">
        <v>0.97206036952526764</v>
      </c>
      <c r="E65" s="63">
        <v>1.0083528930244989</v>
      </c>
      <c r="F65" s="64">
        <v>0.96440477866157226</v>
      </c>
      <c r="G65" s="21">
        <v>398675.20000000001</v>
      </c>
      <c r="H65" s="65">
        <v>0.94781270425665209</v>
      </c>
      <c r="I65" s="64">
        <v>0.98279552862860431</v>
      </c>
      <c r="J65" s="93">
        <v>1.6592074404920217E-2</v>
      </c>
      <c r="K65" s="26">
        <v>7.2044738256167737E-2</v>
      </c>
      <c r="L65" s="16">
        <v>4100.7</v>
      </c>
    </row>
    <row r="66" spans="1:12" x14ac:dyDescent="0.2">
      <c r="A66" s="19" t="s">
        <v>160</v>
      </c>
      <c r="B66" s="51" t="s">
        <v>260</v>
      </c>
      <c r="C66" s="319">
        <v>11316</v>
      </c>
      <c r="D66" s="63">
        <v>0.97206036952526764</v>
      </c>
      <c r="E66" s="63">
        <v>1.0265111346765641</v>
      </c>
      <c r="F66" s="64">
        <v>0.98177161039526961</v>
      </c>
      <c r="G66" s="21">
        <v>71470.3</v>
      </c>
      <c r="H66" s="65">
        <v>0.53928744087221081</v>
      </c>
      <c r="I66" s="64">
        <v>0.5493003007645425</v>
      </c>
      <c r="J66" s="93">
        <v>0.44248416952305875</v>
      </c>
      <c r="K66" s="26">
        <v>1.9213182991955016</v>
      </c>
      <c r="L66" s="16">
        <v>34456.1</v>
      </c>
    </row>
    <row r="67" spans="1:12" x14ac:dyDescent="0.2">
      <c r="A67" s="19" t="s">
        <v>251</v>
      </c>
      <c r="B67" s="51" t="s">
        <v>260</v>
      </c>
      <c r="C67" s="319">
        <v>6178.3</v>
      </c>
      <c r="D67" s="63">
        <v>0.97206036952526764</v>
      </c>
      <c r="E67" s="63">
        <v>1.048557046436722</v>
      </c>
      <c r="F67" s="64">
        <v>1.0028566717845178</v>
      </c>
      <c r="G67" s="21">
        <v>251695.2</v>
      </c>
      <c r="H67" s="65">
        <v>3.4785126006908862</v>
      </c>
      <c r="I67" s="64">
        <v>3.468603937690419</v>
      </c>
      <c r="J67" s="93">
        <v>0</v>
      </c>
      <c r="K67" s="26">
        <v>0</v>
      </c>
      <c r="L67" s="16">
        <v>0</v>
      </c>
    </row>
    <row r="68" spans="1:12" x14ac:dyDescent="0.2">
      <c r="A68" s="19" t="s">
        <v>161</v>
      </c>
      <c r="B68" s="51" t="s">
        <v>260</v>
      </c>
      <c r="C68" s="319">
        <v>4925.7</v>
      </c>
      <c r="D68" s="63">
        <v>0.97206036952526764</v>
      </c>
      <c r="E68" s="63">
        <v>1.0609050490285645</v>
      </c>
      <c r="F68" s="64">
        <v>1.0146664982737139</v>
      </c>
      <c r="G68" s="21">
        <v>47235</v>
      </c>
      <c r="H68" s="65">
        <v>0.8188108752271499</v>
      </c>
      <c r="I68" s="64">
        <v>0.80697537232205874</v>
      </c>
      <c r="J68" s="93">
        <v>0.19585562304656406</v>
      </c>
      <c r="K68" s="26">
        <v>0.85042814744153217</v>
      </c>
      <c r="L68" s="16">
        <v>6638.7</v>
      </c>
    </row>
    <row r="69" spans="1:12" ht="20.45" customHeight="1" x14ac:dyDescent="0.2">
      <c r="A69" s="45" t="s">
        <v>215</v>
      </c>
      <c r="B69" s="52"/>
      <c r="C69" s="21">
        <v>1318060.7000000002</v>
      </c>
      <c r="D69" s="65">
        <v>1</v>
      </c>
      <c r="E69" s="63">
        <v>1</v>
      </c>
      <c r="F69" s="64">
        <v>1</v>
      </c>
      <c r="G69" s="21">
        <v>15436462.099999998</v>
      </c>
      <c r="H69" s="65">
        <v>1</v>
      </c>
      <c r="I69" s="64">
        <v>1</v>
      </c>
      <c r="J69" s="93">
        <v>0</v>
      </c>
      <c r="K69" s="26">
        <v>0</v>
      </c>
      <c r="L69" s="21">
        <v>2088862.6000000003</v>
      </c>
    </row>
    <row r="70" spans="1:12" ht="13.15" customHeight="1" x14ac:dyDescent="0.2">
      <c r="A70" s="66"/>
      <c r="B70" s="67"/>
      <c r="C70" s="138"/>
      <c r="D70" s="68"/>
      <c r="E70" s="68"/>
      <c r="F70" s="69"/>
      <c r="G70" s="18"/>
      <c r="H70" s="39"/>
      <c r="I70" s="39"/>
      <c r="J70" s="39"/>
      <c r="K70" s="39"/>
      <c r="L70" s="37"/>
    </row>
    <row r="71" spans="1:12" x14ac:dyDescent="0.2">
      <c r="A71" s="23"/>
      <c r="B71" s="77"/>
      <c r="C71" s="23"/>
      <c r="D71" s="23"/>
      <c r="E71" s="23"/>
      <c r="G71" s="11"/>
      <c r="H71" s="90"/>
      <c r="L71" s="74"/>
    </row>
    <row r="72" spans="1:12" ht="13.15" customHeight="1" x14ac:dyDescent="0.2">
      <c r="A72" s="46"/>
      <c r="B72" s="428" t="s">
        <v>429</v>
      </c>
      <c r="C72" s="428"/>
      <c r="D72" s="428"/>
      <c r="E72" s="428"/>
      <c r="F72" s="428"/>
      <c r="G72" s="21">
        <v>16007152.300000003</v>
      </c>
      <c r="H72" s="33">
        <v>12144.472784902851</v>
      </c>
      <c r="I72" s="31"/>
      <c r="J72" s="31"/>
      <c r="K72" s="31"/>
      <c r="L72" s="167"/>
    </row>
    <row r="73" spans="1:12" x14ac:dyDescent="0.2">
      <c r="A73" s="23"/>
      <c r="B73" s="428"/>
      <c r="C73" s="428"/>
      <c r="D73" s="428"/>
      <c r="E73" s="428"/>
      <c r="F73" s="428"/>
      <c r="G73" s="58" t="s">
        <v>3</v>
      </c>
      <c r="H73" s="58" t="s">
        <v>207</v>
      </c>
      <c r="I73" s="31"/>
      <c r="J73" s="31"/>
      <c r="K73" s="31"/>
      <c r="L73" s="31"/>
    </row>
    <row r="74" spans="1:12" ht="26.45" customHeight="1" x14ac:dyDescent="0.2">
      <c r="A74" s="23"/>
      <c r="B74" s="418" t="s">
        <v>430</v>
      </c>
      <c r="C74" s="418"/>
      <c r="D74" s="418"/>
      <c r="E74" s="418"/>
      <c r="F74" s="418"/>
      <c r="G74" s="439">
        <v>1584.8</v>
      </c>
      <c r="H74" s="439"/>
    </row>
    <row r="75" spans="1:12" x14ac:dyDescent="0.2">
      <c r="A75" s="23"/>
      <c r="B75" s="77"/>
      <c r="C75" s="46"/>
      <c r="D75" s="56"/>
      <c r="E75" s="23"/>
      <c r="G75" s="18"/>
      <c r="H75" s="40"/>
    </row>
    <row r="76" spans="1:12" x14ac:dyDescent="0.2">
      <c r="A76" s="23"/>
      <c r="B76" s="77"/>
      <c r="C76" s="23"/>
      <c r="D76" s="23"/>
      <c r="E76" s="23"/>
      <c r="G76" s="11"/>
      <c r="H76" s="34"/>
      <c r="L76" s="31"/>
    </row>
    <row r="77" spans="1:12" x14ac:dyDescent="0.2">
      <c r="A77" s="23"/>
      <c r="B77" s="77"/>
      <c r="C77" s="23"/>
      <c r="D77" s="23"/>
      <c r="E77" s="23"/>
      <c r="G77" s="11"/>
      <c r="H77" s="34"/>
      <c r="L77" s="31"/>
    </row>
    <row r="78" spans="1:12" x14ac:dyDescent="0.2">
      <c r="A78" s="23"/>
      <c r="B78" s="77"/>
      <c r="C78" s="23"/>
      <c r="D78" s="23"/>
      <c r="E78" s="23"/>
      <c r="G78" s="11"/>
      <c r="H78" s="34"/>
      <c r="L78" s="31"/>
    </row>
    <row r="79" spans="1:12" x14ac:dyDescent="0.2">
      <c r="A79" s="23"/>
      <c r="B79" s="77"/>
      <c r="C79" s="23"/>
      <c r="D79" s="23"/>
      <c r="E79" s="23"/>
      <c r="G79" s="11"/>
      <c r="H79" s="34"/>
      <c r="L79" s="31"/>
    </row>
    <row r="80" spans="1:12" x14ac:dyDescent="0.2">
      <c r="A80" s="23"/>
      <c r="B80" s="77"/>
      <c r="C80" s="23"/>
      <c r="D80" s="23"/>
      <c r="E80" s="23"/>
      <c r="G80" s="34"/>
      <c r="H80" s="34"/>
      <c r="L80" s="31"/>
    </row>
    <row r="81" spans="1:5" x14ac:dyDescent="0.2">
      <c r="A81" s="23"/>
      <c r="B81" s="77"/>
      <c r="C81" s="23"/>
      <c r="D81" s="23"/>
      <c r="E81" s="23"/>
    </row>
    <row r="82" spans="1:5" x14ac:dyDescent="0.2">
      <c r="A82" s="23"/>
      <c r="B82" s="77"/>
      <c r="C82" s="23"/>
      <c r="D82" s="23"/>
      <c r="E82" s="23"/>
    </row>
    <row r="83" spans="1:5" x14ac:dyDescent="0.2">
      <c r="A83" s="23"/>
      <c r="B83" s="77"/>
      <c r="C83" s="23"/>
      <c r="D83" s="23"/>
      <c r="E83" s="23"/>
    </row>
    <row r="84" spans="1:5" x14ac:dyDescent="0.2">
      <c r="A84" s="23"/>
      <c r="B84" s="77"/>
      <c r="C84" s="23"/>
      <c r="D84" s="23"/>
      <c r="E84" s="23"/>
    </row>
    <row r="85" spans="1:5" x14ac:dyDescent="0.2">
      <c r="A85" s="23"/>
      <c r="B85" s="77"/>
      <c r="C85" s="23"/>
      <c r="D85" s="23"/>
      <c r="E85" s="23"/>
    </row>
    <row r="86" spans="1:5" x14ac:dyDescent="0.2">
      <c r="A86" s="23"/>
      <c r="B86" s="77"/>
      <c r="C86" s="23"/>
      <c r="D86" s="23"/>
      <c r="E86" s="23"/>
    </row>
    <row r="87" spans="1:5" x14ac:dyDescent="0.2">
      <c r="A87" s="23"/>
      <c r="B87" s="77"/>
      <c r="C87" s="23"/>
      <c r="D87" s="23"/>
      <c r="E87" s="23"/>
    </row>
    <row r="88" spans="1:5" x14ac:dyDescent="0.2">
      <c r="A88" s="23"/>
      <c r="B88" s="77"/>
      <c r="C88" s="23"/>
      <c r="D88" s="23"/>
      <c r="E88" s="23"/>
    </row>
    <row r="89" spans="1:5" x14ac:dyDescent="0.2">
      <c r="A89" s="23"/>
      <c r="B89" s="77"/>
      <c r="C89" s="23"/>
      <c r="D89" s="23"/>
      <c r="E89" s="23"/>
    </row>
    <row r="90" spans="1:5" x14ac:dyDescent="0.2">
      <c r="A90" s="23"/>
      <c r="B90" s="77"/>
      <c r="C90" s="23"/>
      <c r="D90" s="23"/>
      <c r="E90" s="23"/>
    </row>
    <row r="91" spans="1:5" x14ac:dyDescent="0.2">
      <c r="A91" s="23"/>
      <c r="B91" s="77"/>
      <c r="C91" s="23"/>
      <c r="D91" s="23"/>
      <c r="E91" s="23"/>
    </row>
    <row r="92" spans="1:5" x14ac:dyDescent="0.2">
      <c r="A92" s="23"/>
      <c r="B92" s="77"/>
      <c r="C92" s="23"/>
      <c r="D92" s="23"/>
      <c r="E92" s="23"/>
    </row>
    <row r="93" spans="1:5" x14ac:dyDescent="0.2">
      <c r="A93" s="23"/>
      <c r="B93" s="77"/>
      <c r="C93" s="23"/>
      <c r="D93" s="23"/>
      <c r="E93" s="23"/>
    </row>
    <row r="94" spans="1:5" x14ac:dyDescent="0.2">
      <c r="A94" s="23"/>
      <c r="B94" s="77"/>
      <c r="C94" s="23"/>
      <c r="D94" s="23"/>
      <c r="E94" s="23"/>
    </row>
    <row r="95" spans="1:5" x14ac:dyDescent="0.2">
      <c r="A95" s="23"/>
      <c r="B95" s="77"/>
      <c r="C95" s="23"/>
      <c r="D95" s="23"/>
      <c r="E95" s="23"/>
    </row>
    <row r="96" spans="1:5" x14ac:dyDescent="0.2">
      <c r="A96" s="23"/>
      <c r="B96" s="77"/>
      <c r="C96" s="23"/>
      <c r="D96" s="23"/>
      <c r="E96" s="23"/>
    </row>
    <row r="97" spans="1:5" x14ac:dyDescent="0.2">
      <c r="A97" s="23"/>
      <c r="B97" s="77"/>
      <c r="C97" s="23"/>
      <c r="D97" s="23"/>
      <c r="E97" s="23"/>
    </row>
    <row r="98" spans="1:5" x14ac:dyDescent="0.2">
      <c r="A98" s="23"/>
      <c r="B98" s="77"/>
      <c r="C98" s="23"/>
      <c r="D98" s="23"/>
      <c r="E98" s="23"/>
    </row>
    <row r="99" spans="1:5" x14ac:dyDescent="0.2">
      <c r="A99" s="23"/>
      <c r="B99" s="77"/>
      <c r="C99" s="23"/>
      <c r="D99" s="23"/>
      <c r="E99" s="23"/>
    </row>
    <row r="100" spans="1:5" x14ac:dyDescent="0.2">
      <c r="A100" s="23"/>
      <c r="B100" s="77"/>
      <c r="C100" s="23"/>
      <c r="D100" s="23"/>
      <c r="E100" s="23"/>
    </row>
    <row r="101" spans="1:5" x14ac:dyDescent="0.2">
      <c r="A101" s="23"/>
      <c r="B101" s="77"/>
      <c r="C101" s="23"/>
      <c r="D101" s="23"/>
      <c r="E101" s="23"/>
    </row>
    <row r="102" spans="1:5" x14ac:dyDescent="0.2">
      <c r="A102" s="23"/>
      <c r="B102" s="77"/>
      <c r="C102" s="23"/>
      <c r="D102" s="23"/>
      <c r="E102" s="23"/>
    </row>
    <row r="103" spans="1:5" x14ac:dyDescent="0.2">
      <c r="A103" s="23"/>
      <c r="B103" s="77"/>
      <c r="C103" s="23"/>
      <c r="D103" s="23"/>
      <c r="E103" s="23"/>
    </row>
    <row r="104" spans="1:5" x14ac:dyDescent="0.2">
      <c r="A104" s="23"/>
      <c r="B104" s="77"/>
      <c r="C104" s="23"/>
      <c r="D104" s="23"/>
      <c r="E104" s="23"/>
    </row>
    <row r="105" spans="1:5" x14ac:dyDescent="0.2">
      <c r="A105" s="23"/>
      <c r="B105" s="77"/>
      <c r="C105" s="23"/>
      <c r="D105" s="23"/>
      <c r="E105" s="23"/>
    </row>
    <row r="106" spans="1:5" x14ac:dyDescent="0.2">
      <c r="A106" s="23"/>
      <c r="B106" s="77"/>
      <c r="C106" s="23"/>
      <c r="D106" s="23"/>
      <c r="E106" s="23"/>
    </row>
    <row r="107" spans="1:5" x14ac:dyDescent="0.2">
      <c r="A107" s="23"/>
      <c r="B107" s="77"/>
      <c r="C107" s="23"/>
      <c r="D107" s="23"/>
      <c r="E107" s="23"/>
    </row>
    <row r="108" spans="1:5" x14ac:dyDescent="0.2">
      <c r="A108" s="23"/>
      <c r="B108" s="77"/>
      <c r="C108" s="23"/>
      <c r="D108" s="23"/>
      <c r="E108" s="23"/>
    </row>
    <row r="109" spans="1:5" x14ac:dyDescent="0.2">
      <c r="A109" s="23"/>
      <c r="B109" s="77"/>
      <c r="C109" s="23"/>
      <c r="D109" s="23"/>
      <c r="E109" s="23"/>
    </row>
    <row r="110" spans="1:5" x14ac:dyDescent="0.2">
      <c r="A110" s="23"/>
      <c r="B110" s="77"/>
      <c r="C110" s="23"/>
      <c r="D110" s="23"/>
      <c r="E110" s="23"/>
    </row>
    <row r="111" spans="1:5" x14ac:dyDescent="0.2">
      <c r="A111" s="23"/>
      <c r="B111" s="77"/>
      <c r="C111" s="23"/>
      <c r="D111" s="23"/>
      <c r="E111" s="23"/>
    </row>
    <row r="112" spans="1:5" x14ac:dyDescent="0.2">
      <c r="A112" s="23"/>
      <c r="B112" s="77"/>
      <c r="C112" s="23"/>
      <c r="D112" s="23"/>
      <c r="E112" s="23"/>
    </row>
    <row r="113" spans="1:5" x14ac:dyDescent="0.2">
      <c r="A113" s="23"/>
      <c r="B113" s="77"/>
      <c r="C113" s="23"/>
      <c r="D113" s="23"/>
      <c r="E113" s="23"/>
    </row>
    <row r="114" spans="1:5" x14ac:dyDescent="0.2">
      <c r="A114" s="23"/>
      <c r="B114" s="77"/>
      <c r="C114" s="23"/>
      <c r="D114" s="23"/>
      <c r="E114" s="23"/>
    </row>
    <row r="115" spans="1:5" x14ac:dyDescent="0.2">
      <c r="A115" s="23"/>
      <c r="B115" s="77"/>
      <c r="C115" s="23"/>
      <c r="D115" s="23"/>
      <c r="E115" s="23"/>
    </row>
    <row r="116" spans="1:5" x14ac:dyDescent="0.2">
      <c r="A116" s="23"/>
      <c r="B116" s="77"/>
      <c r="C116" s="23"/>
      <c r="D116" s="23"/>
      <c r="E116" s="23"/>
    </row>
    <row r="117" spans="1:5" x14ac:dyDescent="0.2">
      <c r="A117" s="23"/>
      <c r="B117" s="77"/>
      <c r="C117" s="23"/>
      <c r="D117" s="23"/>
      <c r="E117" s="23"/>
    </row>
    <row r="118" spans="1:5" x14ac:dyDescent="0.2">
      <c r="A118" s="23"/>
      <c r="B118" s="77"/>
      <c r="C118" s="23"/>
      <c r="D118" s="23"/>
      <c r="E118" s="23"/>
    </row>
    <row r="119" spans="1:5" x14ac:dyDescent="0.2">
      <c r="A119" s="23"/>
      <c r="B119" s="77"/>
      <c r="C119" s="23"/>
      <c r="D119" s="23"/>
      <c r="E119" s="23"/>
    </row>
    <row r="120" spans="1:5" x14ac:dyDescent="0.2">
      <c r="A120" s="23"/>
      <c r="B120" s="77"/>
      <c r="C120" s="23"/>
      <c r="D120" s="23"/>
      <c r="E120" s="23"/>
    </row>
    <row r="121" spans="1:5" x14ac:dyDescent="0.2">
      <c r="A121" s="23"/>
      <c r="B121" s="77"/>
      <c r="C121" s="23"/>
      <c r="D121" s="23"/>
      <c r="E121" s="23"/>
    </row>
    <row r="122" spans="1:5" x14ac:dyDescent="0.2">
      <c r="A122" s="23"/>
      <c r="B122" s="77"/>
      <c r="C122" s="23"/>
      <c r="D122" s="23"/>
      <c r="E122" s="23"/>
    </row>
    <row r="123" spans="1:5" x14ac:dyDescent="0.2">
      <c r="A123" s="23"/>
      <c r="B123" s="77"/>
      <c r="C123" s="23"/>
      <c r="D123" s="23"/>
      <c r="E123" s="23"/>
    </row>
    <row r="124" spans="1:5" x14ac:dyDescent="0.2">
      <c r="A124" s="23"/>
      <c r="B124" s="77"/>
      <c r="C124" s="23"/>
      <c r="D124" s="23"/>
      <c r="E124" s="23"/>
    </row>
    <row r="125" spans="1:5" x14ac:dyDescent="0.2">
      <c r="A125" s="23"/>
      <c r="B125" s="77"/>
      <c r="C125" s="23"/>
      <c r="D125" s="23"/>
      <c r="E125" s="23"/>
    </row>
    <row r="126" spans="1:5" x14ac:dyDescent="0.2">
      <c r="A126" s="23"/>
      <c r="B126" s="77"/>
      <c r="C126" s="23"/>
      <c r="D126" s="23"/>
      <c r="E126" s="23"/>
    </row>
    <row r="127" spans="1:5" x14ac:dyDescent="0.2">
      <c r="A127" s="23"/>
      <c r="B127" s="77"/>
      <c r="C127" s="23"/>
      <c r="D127" s="23"/>
      <c r="E127" s="23"/>
    </row>
    <row r="128" spans="1:5" x14ac:dyDescent="0.2">
      <c r="A128" s="23"/>
      <c r="B128" s="77"/>
      <c r="C128" s="23"/>
      <c r="D128" s="23"/>
      <c r="E128" s="23"/>
    </row>
    <row r="129" spans="1:5" x14ac:dyDescent="0.2">
      <c r="A129" s="23"/>
      <c r="B129" s="77"/>
      <c r="C129" s="23"/>
      <c r="D129" s="23"/>
      <c r="E129" s="23"/>
    </row>
    <row r="130" spans="1:5" x14ac:dyDescent="0.2">
      <c r="A130" s="23"/>
      <c r="B130" s="77"/>
      <c r="C130" s="23"/>
      <c r="D130" s="23"/>
      <c r="E130" s="23"/>
    </row>
    <row r="131" spans="1:5" x14ac:dyDescent="0.2">
      <c r="A131" s="23"/>
      <c r="B131" s="77"/>
      <c r="C131" s="23"/>
      <c r="D131" s="23"/>
      <c r="E131" s="23"/>
    </row>
    <row r="132" spans="1:5" x14ac:dyDescent="0.2">
      <c r="A132" s="23"/>
      <c r="B132" s="77"/>
      <c r="C132" s="23"/>
      <c r="D132" s="23"/>
      <c r="E132" s="23"/>
    </row>
    <row r="133" spans="1:5" x14ac:dyDescent="0.2">
      <c r="A133" s="23"/>
      <c r="B133" s="77"/>
      <c r="C133" s="23"/>
      <c r="D133" s="23"/>
      <c r="E133" s="23"/>
    </row>
    <row r="134" spans="1:5" x14ac:dyDescent="0.2">
      <c r="A134" s="23"/>
      <c r="B134" s="77"/>
      <c r="C134" s="23"/>
      <c r="D134" s="23"/>
      <c r="E134" s="23"/>
    </row>
    <row r="135" spans="1:5" x14ac:dyDescent="0.2">
      <c r="A135" s="23"/>
      <c r="B135" s="77"/>
      <c r="C135" s="23"/>
      <c r="D135" s="23"/>
      <c r="E135" s="23"/>
    </row>
    <row r="136" spans="1:5" x14ac:dyDescent="0.2">
      <c r="A136" s="23"/>
      <c r="B136" s="77"/>
      <c r="C136" s="23"/>
      <c r="D136" s="23"/>
      <c r="E136" s="23"/>
    </row>
    <row r="137" spans="1:5" x14ac:dyDescent="0.2">
      <c r="A137" s="23"/>
      <c r="B137" s="77"/>
      <c r="C137" s="23"/>
      <c r="D137" s="23"/>
      <c r="E137" s="23"/>
    </row>
    <row r="138" spans="1:5" x14ac:dyDescent="0.2">
      <c r="A138" s="23"/>
      <c r="B138" s="77"/>
      <c r="C138" s="23"/>
      <c r="D138" s="23"/>
      <c r="E138" s="23"/>
    </row>
    <row r="139" spans="1:5" x14ac:dyDescent="0.2">
      <c r="A139" s="23"/>
      <c r="B139" s="77"/>
      <c r="C139" s="23"/>
      <c r="D139" s="23"/>
      <c r="E139" s="23"/>
    </row>
    <row r="140" spans="1:5" x14ac:dyDescent="0.2">
      <c r="A140" s="23"/>
      <c r="B140" s="77"/>
      <c r="C140" s="23"/>
      <c r="D140" s="23"/>
      <c r="E140" s="23"/>
    </row>
    <row r="141" spans="1:5" x14ac:dyDescent="0.2">
      <c r="A141" s="23"/>
      <c r="B141" s="77"/>
      <c r="C141" s="23"/>
      <c r="D141" s="23"/>
      <c r="E141" s="23"/>
    </row>
    <row r="142" spans="1:5" x14ac:dyDescent="0.2">
      <c r="A142" s="23"/>
      <c r="B142" s="77"/>
      <c r="C142" s="23"/>
      <c r="D142" s="23"/>
      <c r="E142" s="23"/>
    </row>
    <row r="143" spans="1:5" x14ac:dyDescent="0.2">
      <c r="A143" s="23"/>
      <c r="B143" s="77"/>
      <c r="C143" s="23"/>
      <c r="D143" s="23"/>
      <c r="E143" s="23"/>
    </row>
    <row r="144" spans="1:5" x14ac:dyDescent="0.2">
      <c r="A144" s="23"/>
      <c r="B144" s="77"/>
      <c r="C144" s="23"/>
      <c r="D144" s="23"/>
      <c r="E144" s="23"/>
    </row>
    <row r="145" spans="1:5" x14ac:dyDescent="0.2">
      <c r="A145" s="23"/>
      <c r="B145" s="77"/>
      <c r="C145" s="23"/>
      <c r="D145" s="23"/>
      <c r="E145" s="23"/>
    </row>
    <row r="146" spans="1:5" x14ac:dyDescent="0.2">
      <c r="A146" s="23"/>
      <c r="B146" s="77"/>
      <c r="C146" s="23"/>
      <c r="D146" s="23"/>
      <c r="E146" s="23"/>
    </row>
    <row r="147" spans="1:5" x14ac:dyDescent="0.2">
      <c r="A147" s="23"/>
      <c r="B147" s="77"/>
      <c r="C147" s="23"/>
      <c r="D147" s="23"/>
      <c r="E147" s="23"/>
    </row>
    <row r="148" spans="1:5" x14ac:dyDescent="0.2">
      <c r="A148" s="23"/>
      <c r="B148" s="77"/>
      <c r="C148" s="23"/>
      <c r="D148" s="23"/>
      <c r="E148" s="23"/>
    </row>
    <row r="149" spans="1:5" x14ac:dyDescent="0.2">
      <c r="A149" s="23"/>
      <c r="B149" s="77"/>
      <c r="C149" s="23"/>
      <c r="D149" s="23"/>
      <c r="E149" s="23"/>
    </row>
    <row r="150" spans="1:5" x14ac:dyDescent="0.2">
      <c r="A150" s="23"/>
      <c r="B150" s="77"/>
      <c r="C150" s="23"/>
      <c r="D150" s="23"/>
      <c r="E150" s="23"/>
    </row>
    <row r="151" spans="1:5" x14ac:dyDescent="0.2">
      <c r="A151" s="23"/>
      <c r="B151" s="77"/>
      <c r="C151" s="23"/>
      <c r="D151" s="23"/>
      <c r="E151" s="23"/>
    </row>
    <row r="152" spans="1:5" x14ac:dyDescent="0.2">
      <c r="A152" s="23"/>
      <c r="B152" s="77"/>
      <c r="C152" s="23"/>
      <c r="D152" s="23"/>
      <c r="E152" s="23"/>
    </row>
    <row r="153" spans="1:5" x14ac:dyDescent="0.2">
      <c r="A153" s="23"/>
      <c r="B153" s="77"/>
      <c r="C153" s="23"/>
      <c r="D153" s="23"/>
      <c r="E153" s="23"/>
    </row>
    <row r="154" spans="1:5" x14ac:dyDescent="0.2">
      <c r="A154" s="23"/>
      <c r="B154" s="77"/>
      <c r="C154" s="23"/>
      <c r="D154" s="23"/>
      <c r="E154" s="23"/>
    </row>
    <row r="155" spans="1:5" x14ac:dyDescent="0.2">
      <c r="A155" s="23"/>
      <c r="B155" s="77"/>
      <c r="C155" s="23"/>
      <c r="D155" s="23"/>
      <c r="E155" s="23"/>
    </row>
    <row r="156" spans="1:5" x14ac:dyDescent="0.2">
      <c r="A156" s="23"/>
      <c r="B156" s="77"/>
      <c r="C156" s="23"/>
      <c r="D156" s="23"/>
      <c r="E156" s="23"/>
    </row>
    <row r="157" spans="1:5" x14ac:dyDescent="0.2">
      <c r="A157" s="23"/>
      <c r="B157" s="77"/>
      <c r="C157" s="23"/>
      <c r="D157" s="23"/>
      <c r="E157" s="23"/>
    </row>
    <row r="158" spans="1:5" x14ac:dyDescent="0.2">
      <c r="A158" s="23"/>
      <c r="B158" s="77"/>
      <c r="C158" s="23"/>
      <c r="D158" s="23"/>
      <c r="E158" s="23"/>
    </row>
    <row r="159" spans="1:5" x14ac:dyDescent="0.2">
      <c r="A159" s="23"/>
      <c r="B159" s="77"/>
      <c r="C159" s="23"/>
      <c r="D159" s="23"/>
      <c r="E159" s="23"/>
    </row>
    <row r="160" spans="1:5" x14ac:dyDescent="0.2">
      <c r="A160" s="23"/>
      <c r="B160" s="77"/>
      <c r="C160" s="23"/>
      <c r="D160" s="23"/>
      <c r="E160" s="23"/>
    </row>
    <row r="161" spans="1:5" x14ac:dyDescent="0.2">
      <c r="A161" s="23"/>
      <c r="B161" s="77"/>
      <c r="C161" s="23"/>
      <c r="D161" s="23"/>
      <c r="E161" s="23"/>
    </row>
    <row r="162" spans="1:5" x14ac:dyDescent="0.2">
      <c r="A162" s="23"/>
      <c r="B162" s="77"/>
      <c r="C162" s="23"/>
      <c r="D162" s="23"/>
      <c r="E162" s="23"/>
    </row>
    <row r="163" spans="1:5" x14ac:dyDescent="0.2">
      <c r="A163" s="23"/>
      <c r="B163" s="77"/>
      <c r="C163" s="23"/>
      <c r="D163" s="23"/>
      <c r="E163" s="23"/>
    </row>
    <row r="164" spans="1:5" x14ac:dyDescent="0.2">
      <c r="A164" s="23"/>
      <c r="B164" s="77"/>
      <c r="C164" s="23"/>
      <c r="D164" s="23"/>
      <c r="E164" s="23"/>
    </row>
    <row r="165" spans="1:5" x14ac:dyDescent="0.2">
      <c r="A165" s="23"/>
      <c r="B165" s="77"/>
      <c r="C165" s="23"/>
      <c r="D165" s="23"/>
      <c r="E165" s="23"/>
    </row>
    <row r="166" spans="1:5" x14ac:dyDescent="0.2">
      <c r="A166" s="23"/>
      <c r="B166" s="77"/>
      <c r="C166" s="23"/>
      <c r="D166" s="23"/>
      <c r="E166" s="23"/>
    </row>
    <row r="167" spans="1:5" x14ac:dyDescent="0.2">
      <c r="A167" s="23"/>
      <c r="B167" s="77"/>
      <c r="C167" s="23"/>
      <c r="D167" s="23"/>
      <c r="E167" s="23"/>
    </row>
    <row r="168" spans="1:5" x14ac:dyDescent="0.2">
      <c r="A168" s="23"/>
      <c r="B168" s="77"/>
      <c r="C168" s="23"/>
      <c r="D168" s="23"/>
      <c r="E168" s="23"/>
    </row>
    <row r="169" spans="1:5" x14ac:dyDescent="0.2">
      <c r="A169" s="23"/>
      <c r="B169" s="77"/>
      <c r="C169" s="23"/>
      <c r="D169" s="23"/>
      <c r="E169" s="23"/>
    </row>
    <row r="170" spans="1:5" x14ac:dyDescent="0.2">
      <c r="A170" s="23"/>
      <c r="B170" s="77"/>
      <c r="C170" s="23"/>
      <c r="D170" s="23"/>
      <c r="E170" s="23"/>
    </row>
    <row r="171" spans="1:5" x14ac:dyDescent="0.2">
      <c r="A171" s="23"/>
      <c r="B171" s="77"/>
      <c r="C171" s="23"/>
      <c r="D171" s="23"/>
      <c r="E171" s="23"/>
    </row>
    <row r="172" spans="1:5" x14ac:dyDescent="0.2">
      <c r="A172" s="23"/>
      <c r="B172" s="77"/>
      <c r="C172" s="23"/>
      <c r="D172" s="23"/>
      <c r="E172" s="23"/>
    </row>
    <row r="173" spans="1:5" x14ac:dyDescent="0.2">
      <c r="A173" s="23"/>
      <c r="B173" s="77"/>
      <c r="C173" s="23"/>
      <c r="D173" s="23"/>
      <c r="E173" s="23"/>
    </row>
    <row r="174" spans="1:5" x14ac:dyDescent="0.2">
      <c r="A174" s="23"/>
      <c r="B174" s="77"/>
      <c r="C174" s="23"/>
      <c r="D174" s="23"/>
      <c r="E174" s="23"/>
    </row>
    <row r="175" spans="1:5" x14ac:dyDescent="0.2">
      <c r="A175" s="23"/>
      <c r="B175" s="77"/>
      <c r="C175" s="23"/>
      <c r="D175" s="23"/>
      <c r="E175" s="23"/>
    </row>
    <row r="176" spans="1:5" x14ac:dyDescent="0.2">
      <c r="A176" s="23"/>
      <c r="B176" s="77"/>
      <c r="C176" s="23"/>
      <c r="D176" s="23"/>
      <c r="E176" s="23"/>
    </row>
    <row r="177" spans="1:5" x14ac:dyDescent="0.2">
      <c r="A177" s="23"/>
      <c r="B177" s="77"/>
      <c r="C177" s="23"/>
      <c r="D177" s="23"/>
      <c r="E177" s="23"/>
    </row>
    <row r="178" spans="1:5" x14ac:dyDescent="0.2">
      <c r="A178" s="23"/>
      <c r="B178" s="77"/>
      <c r="C178" s="23"/>
      <c r="D178" s="23"/>
      <c r="E178" s="23"/>
    </row>
    <row r="179" spans="1:5" x14ac:dyDescent="0.2">
      <c r="A179" s="23"/>
      <c r="B179" s="77"/>
      <c r="C179" s="23"/>
      <c r="D179" s="23"/>
      <c r="E179" s="23"/>
    </row>
    <row r="180" spans="1:5" x14ac:dyDescent="0.2">
      <c r="A180" s="23"/>
      <c r="B180" s="77"/>
      <c r="C180" s="23"/>
      <c r="D180" s="23"/>
      <c r="E180" s="23"/>
    </row>
    <row r="181" spans="1:5" x14ac:dyDescent="0.2">
      <c r="A181" s="23"/>
      <c r="B181" s="77"/>
      <c r="C181" s="23"/>
      <c r="D181" s="23"/>
      <c r="E181" s="23"/>
    </row>
    <row r="182" spans="1:5" x14ac:dyDescent="0.2">
      <c r="A182" s="23"/>
      <c r="B182" s="77"/>
      <c r="C182" s="23"/>
      <c r="D182" s="23"/>
      <c r="E182" s="23"/>
    </row>
    <row r="183" spans="1:5" x14ac:dyDescent="0.2">
      <c r="A183" s="23"/>
      <c r="B183" s="77"/>
      <c r="C183" s="23"/>
      <c r="D183" s="23"/>
      <c r="E183" s="23"/>
    </row>
    <row r="184" spans="1:5" x14ac:dyDescent="0.2">
      <c r="A184" s="23"/>
      <c r="B184" s="77"/>
      <c r="C184" s="23"/>
      <c r="D184" s="23"/>
      <c r="E184" s="23"/>
    </row>
    <row r="185" spans="1:5" x14ac:dyDescent="0.2">
      <c r="A185" s="23"/>
      <c r="B185" s="77"/>
      <c r="C185" s="23"/>
      <c r="D185" s="23"/>
      <c r="E185" s="23"/>
    </row>
    <row r="186" spans="1:5" x14ac:dyDescent="0.2">
      <c r="A186" s="23"/>
      <c r="B186" s="77"/>
      <c r="C186" s="23"/>
      <c r="D186" s="23"/>
      <c r="E186" s="23"/>
    </row>
    <row r="187" spans="1:5" x14ac:dyDescent="0.2">
      <c r="A187" s="23"/>
      <c r="B187" s="77"/>
      <c r="C187" s="23"/>
      <c r="D187" s="23"/>
      <c r="E187" s="23"/>
    </row>
    <row r="188" spans="1:5" x14ac:dyDescent="0.2">
      <c r="A188" s="23"/>
      <c r="B188" s="77"/>
      <c r="C188" s="23"/>
      <c r="D188" s="23"/>
      <c r="E188" s="23"/>
    </row>
    <row r="189" spans="1:5" x14ac:dyDescent="0.2">
      <c r="A189" s="23"/>
      <c r="B189" s="77"/>
      <c r="C189" s="23"/>
      <c r="D189" s="23"/>
      <c r="E189" s="23"/>
    </row>
    <row r="190" spans="1:5" x14ac:dyDescent="0.2">
      <c r="A190" s="23"/>
      <c r="B190" s="77"/>
      <c r="C190" s="23"/>
      <c r="D190" s="23"/>
      <c r="E190" s="23"/>
    </row>
    <row r="191" spans="1:5" x14ac:dyDescent="0.2">
      <c r="A191" s="23"/>
      <c r="B191" s="77"/>
      <c r="C191" s="23"/>
      <c r="D191" s="23"/>
      <c r="E191" s="23"/>
    </row>
    <row r="192" spans="1:5" x14ac:dyDescent="0.2">
      <c r="A192" s="23"/>
      <c r="B192" s="77"/>
      <c r="C192" s="23"/>
      <c r="D192" s="23"/>
      <c r="E192" s="23"/>
    </row>
    <row r="193" spans="1:5" x14ac:dyDescent="0.2">
      <c r="A193" s="23"/>
      <c r="B193" s="77"/>
      <c r="C193" s="23"/>
      <c r="D193" s="23"/>
      <c r="E193" s="23"/>
    </row>
    <row r="194" spans="1:5" x14ac:dyDescent="0.2">
      <c r="A194" s="23"/>
      <c r="B194" s="77"/>
      <c r="C194" s="23"/>
      <c r="D194" s="23"/>
      <c r="E194" s="23"/>
    </row>
    <row r="195" spans="1:5" x14ac:dyDescent="0.2">
      <c r="A195" s="23"/>
      <c r="B195" s="77"/>
      <c r="C195" s="23"/>
      <c r="D195" s="23"/>
      <c r="E195" s="23"/>
    </row>
    <row r="196" spans="1:5" x14ac:dyDescent="0.2">
      <c r="A196" s="23"/>
      <c r="B196" s="77"/>
      <c r="C196" s="23"/>
      <c r="D196" s="23"/>
      <c r="E196" s="23"/>
    </row>
    <row r="197" spans="1:5" x14ac:dyDescent="0.2">
      <c r="A197" s="23"/>
      <c r="B197" s="77"/>
      <c r="C197" s="23"/>
      <c r="D197" s="23"/>
      <c r="E197" s="23"/>
    </row>
    <row r="198" spans="1:5" x14ac:dyDescent="0.2">
      <c r="A198" s="23"/>
      <c r="B198" s="77"/>
      <c r="C198" s="23"/>
      <c r="D198" s="23"/>
      <c r="E198" s="23"/>
    </row>
    <row r="199" spans="1:5" x14ac:dyDescent="0.2">
      <c r="A199" s="23"/>
      <c r="B199" s="77"/>
      <c r="C199" s="23"/>
      <c r="D199" s="23"/>
      <c r="E199" s="23"/>
    </row>
    <row r="200" spans="1:5" x14ac:dyDescent="0.2">
      <c r="A200" s="23"/>
      <c r="B200" s="77"/>
      <c r="C200" s="23"/>
      <c r="D200" s="23"/>
      <c r="E200" s="23"/>
    </row>
    <row r="201" spans="1:5" x14ac:dyDescent="0.2">
      <c r="A201" s="23"/>
      <c r="B201" s="77"/>
      <c r="C201" s="23"/>
      <c r="D201" s="23"/>
      <c r="E201" s="23"/>
    </row>
    <row r="202" spans="1:5" x14ac:dyDescent="0.2">
      <c r="A202" s="23"/>
      <c r="B202" s="77"/>
      <c r="C202" s="23"/>
      <c r="D202" s="23"/>
      <c r="E202" s="23"/>
    </row>
    <row r="203" spans="1:5" x14ac:dyDescent="0.2">
      <c r="A203" s="23"/>
      <c r="B203" s="77"/>
      <c r="C203" s="23"/>
      <c r="D203" s="23"/>
      <c r="E203" s="23"/>
    </row>
    <row r="204" spans="1:5" x14ac:dyDescent="0.2">
      <c r="A204" s="23"/>
      <c r="B204" s="77"/>
      <c r="C204" s="23"/>
      <c r="D204" s="23"/>
      <c r="E204" s="23"/>
    </row>
    <row r="205" spans="1:5" x14ac:dyDescent="0.2">
      <c r="A205" s="23"/>
      <c r="B205" s="77"/>
      <c r="C205" s="23"/>
      <c r="D205" s="23"/>
      <c r="E205" s="23"/>
    </row>
    <row r="206" spans="1:5" x14ac:dyDescent="0.2">
      <c r="A206" s="23"/>
      <c r="B206" s="77"/>
      <c r="C206" s="23"/>
      <c r="D206" s="23"/>
      <c r="E206" s="23"/>
    </row>
    <row r="207" spans="1:5" x14ac:dyDescent="0.2">
      <c r="A207" s="23"/>
      <c r="B207" s="77"/>
      <c r="C207" s="23"/>
      <c r="D207" s="23"/>
      <c r="E207" s="23"/>
    </row>
    <row r="208" spans="1:5" x14ac:dyDescent="0.2">
      <c r="A208" s="23"/>
      <c r="B208" s="77"/>
      <c r="C208" s="23"/>
      <c r="D208" s="23"/>
      <c r="E208" s="23"/>
    </row>
    <row r="209" spans="1:5" x14ac:dyDescent="0.2">
      <c r="A209" s="23"/>
      <c r="B209" s="77"/>
      <c r="C209" s="23"/>
      <c r="D209" s="23"/>
      <c r="E209" s="23"/>
    </row>
    <row r="210" spans="1:5" x14ac:dyDescent="0.2">
      <c r="A210" s="23"/>
      <c r="B210" s="77"/>
      <c r="C210" s="23"/>
      <c r="D210" s="23"/>
      <c r="E210" s="23"/>
    </row>
    <row r="211" spans="1:5" x14ac:dyDescent="0.2">
      <c r="A211" s="23"/>
      <c r="B211" s="77"/>
      <c r="C211" s="23"/>
      <c r="D211" s="23"/>
      <c r="E211" s="23"/>
    </row>
    <row r="212" spans="1:5" x14ac:dyDescent="0.2">
      <c r="A212" s="23"/>
      <c r="B212" s="77"/>
      <c r="C212" s="23"/>
      <c r="D212" s="23"/>
      <c r="E212" s="23"/>
    </row>
    <row r="213" spans="1:5" x14ac:dyDescent="0.2">
      <c r="A213" s="23"/>
      <c r="B213" s="77"/>
      <c r="C213" s="23"/>
      <c r="D213" s="23"/>
      <c r="E213" s="23"/>
    </row>
    <row r="214" spans="1:5" x14ac:dyDescent="0.2">
      <c r="A214" s="23"/>
      <c r="B214" s="77"/>
      <c r="C214" s="23"/>
      <c r="D214" s="23"/>
      <c r="E214" s="23"/>
    </row>
    <row r="215" spans="1:5" x14ac:dyDescent="0.2">
      <c r="A215" s="23"/>
      <c r="B215" s="77"/>
      <c r="C215" s="23"/>
      <c r="D215" s="23"/>
      <c r="E215" s="23"/>
    </row>
    <row r="216" spans="1:5" x14ac:dyDescent="0.2">
      <c r="A216" s="23"/>
      <c r="B216" s="77"/>
      <c r="C216" s="23"/>
      <c r="D216" s="23"/>
      <c r="E216" s="23"/>
    </row>
    <row r="217" spans="1:5" x14ac:dyDescent="0.2">
      <c r="A217" s="23"/>
      <c r="B217" s="77"/>
      <c r="C217" s="23"/>
      <c r="D217" s="23"/>
      <c r="E217" s="23"/>
    </row>
    <row r="218" spans="1:5" x14ac:dyDescent="0.2">
      <c r="A218" s="23"/>
      <c r="B218" s="77"/>
      <c r="C218" s="23"/>
      <c r="D218" s="23"/>
      <c r="E218" s="23"/>
    </row>
    <row r="219" spans="1:5" x14ac:dyDescent="0.2">
      <c r="A219" s="23"/>
      <c r="B219" s="77"/>
      <c r="C219" s="23"/>
      <c r="D219" s="23"/>
      <c r="E219" s="23"/>
    </row>
    <row r="220" spans="1:5" x14ac:dyDescent="0.2">
      <c r="A220" s="23"/>
      <c r="B220" s="77"/>
      <c r="C220" s="23"/>
      <c r="D220" s="23"/>
      <c r="E220" s="23"/>
    </row>
    <row r="221" spans="1:5" x14ac:dyDescent="0.2">
      <c r="A221" s="23"/>
      <c r="B221" s="77"/>
      <c r="C221" s="23"/>
      <c r="D221" s="23"/>
      <c r="E221" s="23"/>
    </row>
    <row r="222" spans="1:5" x14ac:dyDescent="0.2">
      <c r="A222" s="23"/>
      <c r="B222" s="77"/>
      <c r="C222" s="23"/>
      <c r="D222" s="23"/>
      <c r="E222" s="23"/>
    </row>
    <row r="223" spans="1:5" x14ac:dyDescent="0.2">
      <c r="A223" s="23"/>
      <c r="B223" s="77"/>
      <c r="C223" s="23"/>
      <c r="D223" s="23"/>
      <c r="E223" s="23"/>
    </row>
    <row r="224" spans="1:5" x14ac:dyDescent="0.2">
      <c r="A224" s="23"/>
      <c r="B224" s="77"/>
      <c r="C224" s="23"/>
      <c r="D224" s="23"/>
      <c r="E224" s="23"/>
    </row>
    <row r="225" spans="1:5" x14ac:dyDescent="0.2">
      <c r="A225" s="23"/>
      <c r="B225" s="77"/>
      <c r="C225" s="23"/>
      <c r="D225" s="23"/>
      <c r="E225" s="23"/>
    </row>
    <row r="226" spans="1:5" x14ac:dyDescent="0.2">
      <c r="A226" s="23"/>
      <c r="B226" s="77"/>
      <c r="C226" s="23"/>
      <c r="D226" s="23"/>
      <c r="E226" s="23"/>
    </row>
    <row r="227" spans="1:5" x14ac:dyDescent="0.2">
      <c r="A227" s="23"/>
      <c r="B227" s="77"/>
      <c r="C227" s="23"/>
      <c r="D227" s="23"/>
      <c r="E227" s="23"/>
    </row>
    <row r="228" spans="1:5" x14ac:dyDescent="0.2">
      <c r="A228" s="23"/>
      <c r="B228" s="77"/>
      <c r="C228" s="23"/>
      <c r="D228" s="23"/>
      <c r="E228" s="23"/>
    </row>
    <row r="229" spans="1:5" x14ac:dyDescent="0.2">
      <c r="A229" s="23"/>
      <c r="B229" s="77"/>
      <c r="C229" s="23"/>
      <c r="D229" s="23"/>
      <c r="E229" s="23"/>
    </row>
    <row r="230" spans="1:5" x14ac:dyDescent="0.2">
      <c r="A230" s="23"/>
      <c r="B230" s="77"/>
      <c r="C230" s="23"/>
      <c r="D230" s="23"/>
      <c r="E230" s="23"/>
    </row>
    <row r="231" spans="1:5" x14ac:dyDescent="0.2">
      <c r="A231" s="23"/>
      <c r="B231" s="77"/>
      <c r="C231" s="23"/>
      <c r="D231" s="23"/>
      <c r="E231" s="23"/>
    </row>
    <row r="232" spans="1:5" x14ac:dyDescent="0.2">
      <c r="A232" s="23"/>
      <c r="B232" s="77"/>
      <c r="C232" s="23"/>
      <c r="D232" s="23"/>
      <c r="E232" s="23"/>
    </row>
    <row r="233" spans="1:5" x14ac:dyDescent="0.2">
      <c r="A233" s="23"/>
      <c r="B233" s="77"/>
      <c r="C233" s="23"/>
      <c r="D233" s="23"/>
      <c r="E233" s="23"/>
    </row>
    <row r="234" spans="1:5" x14ac:dyDescent="0.2">
      <c r="A234" s="23"/>
      <c r="B234" s="77"/>
      <c r="C234" s="23"/>
      <c r="D234" s="23"/>
      <c r="E234" s="23"/>
    </row>
    <row r="235" spans="1:5" x14ac:dyDescent="0.2">
      <c r="A235" s="23"/>
      <c r="B235" s="77"/>
      <c r="C235" s="23"/>
      <c r="D235" s="23"/>
      <c r="E235" s="23"/>
    </row>
    <row r="236" spans="1:5" x14ac:dyDescent="0.2">
      <c r="A236" s="23"/>
      <c r="B236" s="77"/>
      <c r="C236" s="23"/>
      <c r="D236" s="23"/>
      <c r="E236" s="23"/>
    </row>
    <row r="237" spans="1:5" x14ac:dyDescent="0.2">
      <c r="A237" s="23"/>
      <c r="B237" s="77"/>
      <c r="C237" s="23"/>
      <c r="D237" s="23"/>
      <c r="E237" s="23"/>
    </row>
    <row r="238" spans="1:5" x14ac:dyDescent="0.2">
      <c r="A238" s="23"/>
      <c r="B238" s="77"/>
      <c r="C238" s="23"/>
      <c r="D238" s="23"/>
      <c r="E238" s="23"/>
    </row>
    <row r="239" spans="1:5" x14ac:dyDescent="0.2">
      <c r="A239" s="23"/>
      <c r="B239" s="77"/>
      <c r="C239" s="23"/>
      <c r="D239" s="23"/>
      <c r="E239" s="23"/>
    </row>
    <row r="240" spans="1:5" x14ac:dyDescent="0.2">
      <c r="A240" s="23"/>
      <c r="B240" s="77"/>
      <c r="C240" s="23"/>
      <c r="D240" s="23"/>
      <c r="E240" s="23"/>
    </row>
    <row r="241" spans="1:5" x14ac:dyDescent="0.2">
      <c r="A241" s="23"/>
      <c r="B241" s="77"/>
      <c r="C241" s="23"/>
      <c r="D241" s="23"/>
      <c r="E241" s="23"/>
    </row>
    <row r="242" spans="1:5" x14ac:dyDescent="0.2">
      <c r="A242" s="23"/>
      <c r="B242" s="77"/>
      <c r="C242" s="23"/>
      <c r="D242" s="23"/>
      <c r="E242" s="23"/>
    </row>
    <row r="243" spans="1:5" x14ac:dyDescent="0.2">
      <c r="A243" s="23"/>
      <c r="B243" s="77"/>
      <c r="C243" s="23"/>
      <c r="D243" s="23"/>
      <c r="E243" s="23"/>
    </row>
    <row r="244" spans="1:5" x14ac:dyDescent="0.2">
      <c r="A244" s="23"/>
      <c r="B244" s="77"/>
      <c r="C244" s="23"/>
      <c r="D244" s="23"/>
      <c r="E244" s="23"/>
    </row>
    <row r="245" spans="1:5" x14ac:dyDescent="0.2">
      <c r="A245" s="23"/>
      <c r="B245" s="77"/>
      <c r="C245" s="23"/>
      <c r="D245" s="23"/>
      <c r="E245" s="23"/>
    </row>
    <row r="246" spans="1:5" x14ac:dyDescent="0.2">
      <c r="A246" s="23"/>
      <c r="B246" s="77"/>
      <c r="C246" s="23"/>
      <c r="D246" s="23"/>
      <c r="E246" s="23"/>
    </row>
    <row r="247" spans="1:5" x14ac:dyDescent="0.2">
      <c r="A247" s="23"/>
      <c r="B247" s="77"/>
      <c r="C247" s="23"/>
      <c r="D247" s="23"/>
      <c r="E247" s="23"/>
    </row>
    <row r="248" spans="1:5" x14ac:dyDescent="0.2">
      <c r="A248" s="23"/>
      <c r="B248" s="77"/>
      <c r="C248" s="23"/>
      <c r="D248" s="23"/>
      <c r="E248" s="23"/>
    </row>
    <row r="249" spans="1:5" x14ac:dyDescent="0.2">
      <c r="A249" s="23"/>
      <c r="B249" s="77"/>
      <c r="C249" s="23"/>
      <c r="D249" s="23"/>
      <c r="E249" s="23"/>
    </row>
    <row r="250" spans="1:5" x14ac:dyDescent="0.2">
      <c r="A250" s="23"/>
      <c r="B250" s="77"/>
      <c r="C250" s="23"/>
      <c r="D250" s="23"/>
      <c r="E250" s="23"/>
    </row>
    <row r="251" spans="1:5" x14ac:dyDescent="0.2">
      <c r="A251" s="23"/>
      <c r="B251" s="77"/>
      <c r="C251" s="23"/>
      <c r="D251" s="23"/>
      <c r="E251" s="23"/>
    </row>
    <row r="252" spans="1:5" x14ac:dyDescent="0.2">
      <c r="A252" s="23"/>
      <c r="B252" s="77"/>
      <c r="C252" s="23"/>
      <c r="D252" s="23"/>
      <c r="E252" s="23"/>
    </row>
    <row r="253" spans="1:5" x14ac:dyDescent="0.2">
      <c r="A253" s="23"/>
      <c r="B253" s="77"/>
      <c r="C253" s="23"/>
      <c r="D253" s="23"/>
      <c r="E253" s="23"/>
    </row>
    <row r="254" spans="1:5" x14ac:dyDescent="0.2">
      <c r="A254" s="23"/>
      <c r="B254" s="77"/>
      <c r="C254" s="23"/>
      <c r="D254" s="23"/>
      <c r="E254" s="23"/>
    </row>
    <row r="255" spans="1:5" x14ac:dyDescent="0.2">
      <c r="A255" s="23"/>
      <c r="B255" s="77"/>
      <c r="C255" s="23"/>
      <c r="D255" s="23"/>
      <c r="E255" s="23"/>
    </row>
    <row r="256" spans="1:5" x14ac:dyDescent="0.2">
      <c r="A256" s="23"/>
      <c r="B256" s="77"/>
      <c r="C256" s="23"/>
      <c r="D256" s="23"/>
      <c r="E256" s="23"/>
    </row>
    <row r="257" spans="1:5" x14ac:dyDescent="0.2">
      <c r="A257" s="23"/>
      <c r="B257" s="77"/>
      <c r="C257" s="23"/>
      <c r="D257" s="23"/>
      <c r="E257" s="23"/>
    </row>
    <row r="258" spans="1:5" x14ac:dyDescent="0.2">
      <c r="A258" s="23"/>
      <c r="B258" s="77"/>
      <c r="C258" s="23"/>
      <c r="D258" s="23"/>
      <c r="E258" s="23"/>
    </row>
    <row r="259" spans="1:5" x14ac:dyDescent="0.2">
      <c r="A259" s="23"/>
      <c r="B259" s="77"/>
      <c r="C259" s="23"/>
      <c r="D259" s="23"/>
      <c r="E259" s="23"/>
    </row>
    <row r="260" spans="1:5" x14ac:dyDescent="0.2">
      <c r="A260" s="23"/>
      <c r="B260" s="77"/>
      <c r="C260" s="23"/>
      <c r="D260" s="23"/>
      <c r="E260" s="23"/>
    </row>
    <row r="261" spans="1:5" x14ac:dyDescent="0.2">
      <c r="A261" s="23"/>
      <c r="B261" s="77"/>
      <c r="C261" s="23"/>
      <c r="D261" s="23"/>
      <c r="E261" s="23"/>
    </row>
    <row r="262" spans="1:5" x14ac:dyDescent="0.2">
      <c r="A262" s="23"/>
      <c r="B262" s="77"/>
      <c r="C262" s="23"/>
      <c r="D262" s="23"/>
      <c r="E262" s="23"/>
    </row>
    <row r="263" spans="1:5" x14ac:dyDescent="0.2">
      <c r="A263" s="23"/>
      <c r="B263" s="77"/>
      <c r="C263" s="23"/>
      <c r="D263" s="23"/>
      <c r="E263" s="23"/>
    </row>
    <row r="264" spans="1:5" x14ac:dyDescent="0.2">
      <c r="A264" s="23"/>
      <c r="B264" s="77"/>
      <c r="C264" s="23"/>
      <c r="D264" s="23"/>
      <c r="E264" s="23"/>
    </row>
    <row r="265" spans="1:5" x14ac:dyDescent="0.2">
      <c r="A265" s="23"/>
      <c r="B265" s="77"/>
      <c r="C265" s="23"/>
      <c r="D265" s="23"/>
      <c r="E265" s="23"/>
    </row>
    <row r="266" spans="1:5" x14ac:dyDescent="0.2">
      <c r="A266" s="23"/>
      <c r="B266" s="77"/>
      <c r="C266" s="23"/>
      <c r="D266" s="23"/>
      <c r="E266" s="23"/>
    </row>
    <row r="267" spans="1:5" x14ac:dyDescent="0.2">
      <c r="A267" s="23"/>
      <c r="B267" s="77"/>
      <c r="C267" s="23"/>
      <c r="D267" s="23"/>
      <c r="E267" s="23"/>
    </row>
    <row r="268" spans="1:5" x14ac:dyDescent="0.2">
      <c r="A268" s="23"/>
      <c r="B268" s="77"/>
      <c r="C268" s="23"/>
      <c r="D268" s="23"/>
      <c r="E268" s="23"/>
    </row>
    <row r="269" spans="1:5" x14ac:dyDescent="0.2">
      <c r="A269" s="23"/>
      <c r="B269" s="77"/>
      <c r="C269" s="23"/>
      <c r="D269" s="23"/>
      <c r="E269" s="23"/>
    </row>
    <row r="270" spans="1:5" x14ac:dyDescent="0.2">
      <c r="A270" s="23"/>
      <c r="B270" s="77"/>
      <c r="C270" s="23"/>
      <c r="D270" s="23"/>
      <c r="E270" s="23"/>
    </row>
    <row r="271" spans="1:5" x14ac:dyDescent="0.2">
      <c r="A271" s="23"/>
      <c r="B271" s="77"/>
      <c r="C271" s="23"/>
      <c r="D271" s="23"/>
      <c r="E271" s="23"/>
    </row>
    <row r="272" spans="1:5" x14ac:dyDescent="0.2">
      <c r="A272" s="23"/>
      <c r="B272" s="77"/>
      <c r="C272" s="23"/>
      <c r="D272" s="23"/>
      <c r="E272" s="23"/>
    </row>
    <row r="273" spans="1:5" x14ac:dyDescent="0.2">
      <c r="A273" s="23"/>
      <c r="B273" s="77"/>
      <c r="C273" s="23"/>
      <c r="D273" s="23"/>
      <c r="E273" s="23"/>
    </row>
    <row r="274" spans="1:5" x14ac:dyDescent="0.2">
      <c r="A274" s="23"/>
      <c r="B274" s="77"/>
      <c r="C274" s="23"/>
      <c r="D274" s="23"/>
      <c r="E274" s="23"/>
    </row>
    <row r="275" spans="1:5" x14ac:dyDescent="0.2">
      <c r="A275" s="23"/>
      <c r="B275" s="77"/>
      <c r="C275" s="23"/>
      <c r="D275" s="23"/>
      <c r="E275" s="23"/>
    </row>
    <row r="276" spans="1:5" x14ac:dyDescent="0.2">
      <c r="A276" s="23"/>
      <c r="B276" s="77"/>
      <c r="C276" s="23"/>
      <c r="D276" s="23"/>
      <c r="E276" s="23"/>
    </row>
    <row r="277" spans="1:5" x14ac:dyDescent="0.2">
      <c r="A277" s="23"/>
      <c r="B277" s="77"/>
      <c r="C277" s="23"/>
      <c r="D277" s="23"/>
      <c r="E277" s="23"/>
    </row>
    <row r="278" spans="1:5" x14ac:dyDescent="0.2">
      <c r="A278" s="23"/>
      <c r="B278" s="77"/>
      <c r="C278" s="23"/>
      <c r="D278" s="23"/>
      <c r="E278" s="23"/>
    </row>
    <row r="279" spans="1:5" x14ac:dyDescent="0.2">
      <c r="A279" s="23"/>
      <c r="B279" s="77"/>
      <c r="C279" s="23"/>
      <c r="D279" s="23"/>
      <c r="E279" s="23"/>
    </row>
    <row r="280" spans="1:5" x14ac:dyDescent="0.2">
      <c r="A280" s="23"/>
      <c r="B280" s="77"/>
      <c r="C280" s="23"/>
      <c r="D280" s="23"/>
      <c r="E280" s="23"/>
    </row>
    <row r="281" spans="1:5" x14ac:dyDescent="0.2">
      <c r="A281" s="23"/>
      <c r="B281" s="77"/>
      <c r="C281" s="23"/>
      <c r="D281" s="23"/>
      <c r="E281" s="23"/>
    </row>
    <row r="282" spans="1:5" x14ac:dyDescent="0.2">
      <c r="A282" s="23"/>
      <c r="B282" s="77"/>
      <c r="C282" s="23"/>
      <c r="D282" s="23"/>
      <c r="E282" s="23"/>
    </row>
    <row r="283" spans="1:5" x14ac:dyDescent="0.2">
      <c r="A283" s="23"/>
      <c r="B283" s="77"/>
      <c r="C283" s="23"/>
      <c r="D283" s="23"/>
      <c r="E283" s="23"/>
    </row>
    <row r="284" spans="1:5" x14ac:dyDescent="0.2">
      <c r="A284" s="23"/>
      <c r="B284" s="77"/>
      <c r="C284" s="23"/>
      <c r="D284" s="23"/>
      <c r="E284" s="23"/>
    </row>
    <row r="285" spans="1:5" x14ac:dyDescent="0.2">
      <c r="A285" s="23"/>
      <c r="B285" s="77"/>
      <c r="C285" s="23"/>
      <c r="D285" s="23"/>
      <c r="E285" s="23"/>
    </row>
    <row r="286" spans="1:5" x14ac:dyDescent="0.2">
      <c r="A286" s="23"/>
      <c r="B286" s="77"/>
      <c r="C286" s="23"/>
      <c r="D286" s="23"/>
      <c r="E286" s="23"/>
    </row>
    <row r="287" spans="1:5" x14ac:dyDescent="0.2">
      <c r="A287" s="23"/>
      <c r="B287" s="77"/>
      <c r="C287" s="23"/>
      <c r="D287" s="23"/>
      <c r="E287" s="23"/>
    </row>
    <row r="288" spans="1:5" x14ac:dyDescent="0.2">
      <c r="A288" s="23"/>
      <c r="B288" s="77"/>
      <c r="C288" s="23"/>
      <c r="D288" s="23"/>
      <c r="E288" s="23"/>
    </row>
    <row r="289" spans="1:5" x14ac:dyDescent="0.2">
      <c r="A289" s="23"/>
      <c r="B289" s="77"/>
      <c r="C289" s="23"/>
      <c r="D289" s="23"/>
      <c r="E289" s="23"/>
    </row>
    <row r="290" spans="1:5" x14ac:dyDescent="0.2">
      <c r="A290" s="23"/>
      <c r="B290" s="77"/>
      <c r="C290" s="23"/>
      <c r="D290" s="23"/>
      <c r="E290" s="23"/>
    </row>
    <row r="291" spans="1:5" x14ac:dyDescent="0.2">
      <c r="A291" s="23"/>
      <c r="B291" s="77"/>
      <c r="C291" s="23"/>
      <c r="D291" s="23"/>
      <c r="E291" s="23"/>
    </row>
    <row r="292" spans="1:5" x14ac:dyDescent="0.2">
      <c r="A292" s="23"/>
      <c r="B292" s="77"/>
      <c r="C292" s="23"/>
      <c r="D292" s="23"/>
      <c r="E292" s="23"/>
    </row>
    <row r="293" spans="1:5" x14ac:dyDescent="0.2">
      <c r="A293" s="23"/>
      <c r="B293" s="77"/>
      <c r="C293" s="23"/>
      <c r="D293" s="23"/>
      <c r="E293" s="23"/>
    </row>
    <row r="294" spans="1:5" x14ac:dyDescent="0.2">
      <c r="A294" s="23"/>
      <c r="B294" s="77"/>
      <c r="C294" s="23"/>
      <c r="D294" s="23"/>
      <c r="E294" s="23"/>
    </row>
    <row r="295" spans="1:5" x14ac:dyDescent="0.2">
      <c r="A295" s="23"/>
      <c r="B295" s="77"/>
      <c r="C295" s="23"/>
      <c r="D295" s="23"/>
      <c r="E295" s="23"/>
    </row>
    <row r="296" spans="1:5" x14ac:dyDescent="0.2">
      <c r="A296" s="23"/>
      <c r="B296" s="77"/>
      <c r="C296" s="23"/>
      <c r="D296" s="23"/>
      <c r="E296" s="23"/>
    </row>
    <row r="297" spans="1:5" x14ac:dyDescent="0.2">
      <c r="A297" s="23"/>
      <c r="B297" s="77"/>
      <c r="C297" s="23"/>
      <c r="D297" s="23"/>
      <c r="E297" s="23"/>
    </row>
    <row r="298" spans="1:5" x14ac:dyDescent="0.2">
      <c r="A298" s="23"/>
      <c r="B298" s="77"/>
      <c r="C298" s="23"/>
      <c r="D298" s="23"/>
      <c r="E298" s="23"/>
    </row>
    <row r="299" spans="1:5" x14ac:dyDescent="0.2">
      <c r="A299" s="23"/>
      <c r="B299" s="77"/>
      <c r="C299" s="23"/>
      <c r="D299" s="23"/>
      <c r="E299" s="23"/>
    </row>
    <row r="300" spans="1:5" x14ac:dyDescent="0.2">
      <c r="A300" s="23"/>
      <c r="B300" s="77"/>
      <c r="C300" s="23"/>
      <c r="D300" s="23"/>
      <c r="E300" s="23"/>
    </row>
    <row r="301" spans="1:5" x14ac:dyDescent="0.2">
      <c r="A301" s="23"/>
      <c r="B301" s="77"/>
      <c r="C301" s="23"/>
      <c r="D301" s="23"/>
      <c r="E301" s="23"/>
    </row>
    <row r="302" spans="1:5" x14ac:dyDescent="0.2">
      <c r="A302" s="23"/>
      <c r="B302" s="77"/>
      <c r="C302" s="23"/>
      <c r="D302" s="23"/>
      <c r="E302" s="23"/>
    </row>
    <row r="303" spans="1:5" x14ac:dyDescent="0.2">
      <c r="A303" s="23"/>
      <c r="B303" s="77"/>
      <c r="C303" s="23"/>
      <c r="D303" s="23"/>
      <c r="E303" s="23"/>
    </row>
    <row r="304" spans="1:5" x14ac:dyDescent="0.2">
      <c r="A304" s="23"/>
      <c r="B304" s="77"/>
      <c r="C304" s="23"/>
      <c r="D304" s="23"/>
      <c r="E304" s="23"/>
    </row>
    <row r="305" spans="1:5" x14ac:dyDescent="0.2">
      <c r="A305" s="23"/>
      <c r="B305" s="77"/>
      <c r="C305" s="23"/>
      <c r="D305" s="23"/>
      <c r="E305" s="23"/>
    </row>
    <row r="306" spans="1:5" x14ac:dyDescent="0.2">
      <c r="A306" s="23"/>
      <c r="B306" s="77"/>
      <c r="C306" s="23"/>
      <c r="D306" s="23"/>
      <c r="E306" s="23"/>
    </row>
    <row r="307" spans="1:5" x14ac:dyDescent="0.2">
      <c r="A307" s="23"/>
      <c r="B307" s="77"/>
      <c r="C307" s="23"/>
      <c r="D307" s="23"/>
      <c r="E307" s="23"/>
    </row>
    <row r="308" spans="1:5" x14ac:dyDescent="0.2">
      <c r="A308" s="23"/>
      <c r="B308" s="77"/>
      <c r="C308" s="23"/>
      <c r="D308" s="23"/>
      <c r="E308" s="23"/>
    </row>
    <row r="309" spans="1:5" x14ac:dyDescent="0.2">
      <c r="A309" s="23"/>
      <c r="B309" s="77"/>
      <c r="C309" s="23"/>
      <c r="D309" s="23"/>
      <c r="E309" s="23"/>
    </row>
    <row r="310" spans="1:5" x14ac:dyDescent="0.2">
      <c r="A310" s="23"/>
      <c r="B310" s="77"/>
      <c r="C310" s="23"/>
      <c r="D310" s="23"/>
      <c r="E310" s="23"/>
    </row>
    <row r="311" spans="1:5" x14ac:dyDescent="0.2">
      <c r="A311" s="23"/>
      <c r="B311" s="77"/>
      <c r="C311" s="23"/>
      <c r="D311" s="23"/>
      <c r="E311" s="23"/>
    </row>
    <row r="312" spans="1:5" x14ac:dyDescent="0.2">
      <c r="A312" s="23"/>
      <c r="B312" s="77"/>
      <c r="C312" s="23"/>
      <c r="D312" s="23"/>
      <c r="E312" s="23"/>
    </row>
    <row r="313" spans="1:5" x14ac:dyDescent="0.2">
      <c r="A313" s="23"/>
      <c r="B313" s="77"/>
      <c r="C313" s="23"/>
      <c r="D313" s="23"/>
      <c r="E313" s="23"/>
    </row>
    <row r="314" spans="1:5" x14ac:dyDescent="0.2">
      <c r="A314" s="23"/>
      <c r="B314" s="77"/>
      <c r="C314" s="23"/>
      <c r="D314" s="23"/>
      <c r="E314" s="23"/>
    </row>
    <row r="315" spans="1:5" x14ac:dyDescent="0.2">
      <c r="A315" s="23"/>
      <c r="B315" s="77"/>
      <c r="C315" s="23"/>
      <c r="D315" s="23"/>
      <c r="E315" s="23"/>
    </row>
    <row r="316" spans="1:5" x14ac:dyDescent="0.2">
      <c r="A316" s="23"/>
      <c r="B316" s="77"/>
      <c r="C316" s="23"/>
      <c r="D316" s="23"/>
      <c r="E316" s="23"/>
    </row>
    <row r="317" spans="1:5" x14ac:dyDescent="0.2">
      <c r="A317" s="23"/>
      <c r="B317" s="77"/>
      <c r="C317" s="23"/>
      <c r="D317" s="23"/>
      <c r="E317" s="23"/>
    </row>
    <row r="318" spans="1:5" x14ac:dyDescent="0.2">
      <c r="A318" s="23"/>
      <c r="B318" s="77"/>
      <c r="C318" s="23"/>
      <c r="D318" s="23"/>
      <c r="E318" s="23"/>
    </row>
    <row r="319" spans="1:5" x14ac:dyDescent="0.2">
      <c r="A319" s="23"/>
      <c r="B319" s="77"/>
      <c r="C319" s="23"/>
      <c r="D319" s="23"/>
      <c r="E319" s="23"/>
    </row>
    <row r="320" spans="1:5" x14ac:dyDescent="0.2">
      <c r="A320" s="23"/>
      <c r="B320" s="77"/>
      <c r="C320" s="23"/>
      <c r="D320" s="23"/>
      <c r="E320" s="23"/>
    </row>
    <row r="321" spans="1:5" x14ac:dyDescent="0.2">
      <c r="A321" s="23"/>
      <c r="B321" s="77"/>
      <c r="C321" s="23"/>
      <c r="D321" s="23"/>
      <c r="E321" s="23"/>
    </row>
    <row r="322" spans="1:5" x14ac:dyDescent="0.2">
      <c r="A322" s="23"/>
      <c r="B322" s="77"/>
      <c r="C322" s="23"/>
      <c r="D322" s="23"/>
      <c r="E322" s="23"/>
    </row>
    <row r="323" spans="1:5" x14ac:dyDescent="0.2">
      <c r="A323" s="23"/>
      <c r="B323" s="77"/>
      <c r="C323" s="23"/>
      <c r="D323" s="23"/>
      <c r="E323" s="23"/>
    </row>
    <row r="324" spans="1:5" x14ac:dyDescent="0.2">
      <c r="A324" s="23"/>
      <c r="B324" s="77"/>
      <c r="C324" s="23"/>
      <c r="D324" s="23"/>
      <c r="E324" s="23"/>
    </row>
    <row r="325" spans="1:5" x14ac:dyDescent="0.2">
      <c r="A325" s="23"/>
      <c r="B325" s="77"/>
      <c r="C325" s="23"/>
      <c r="D325" s="23"/>
      <c r="E325" s="23"/>
    </row>
    <row r="326" spans="1:5" x14ac:dyDescent="0.2">
      <c r="A326" s="23"/>
      <c r="B326" s="77"/>
      <c r="C326" s="23"/>
      <c r="D326" s="23"/>
      <c r="E326" s="23"/>
    </row>
    <row r="327" spans="1:5" x14ac:dyDescent="0.2">
      <c r="A327" s="23"/>
      <c r="B327" s="77"/>
      <c r="C327" s="23"/>
      <c r="D327" s="23"/>
      <c r="E327" s="23"/>
    </row>
    <row r="328" spans="1:5" x14ac:dyDescent="0.2">
      <c r="A328" s="23"/>
      <c r="B328" s="77"/>
      <c r="C328" s="23"/>
      <c r="D328" s="23"/>
      <c r="E328" s="23"/>
    </row>
    <row r="329" spans="1:5" x14ac:dyDescent="0.2">
      <c r="A329" s="23"/>
      <c r="B329" s="77"/>
      <c r="C329" s="23"/>
      <c r="D329" s="23"/>
      <c r="E329" s="23"/>
    </row>
    <row r="330" spans="1:5" x14ac:dyDescent="0.2">
      <c r="A330" s="23"/>
      <c r="B330" s="77"/>
      <c r="C330" s="23"/>
      <c r="D330" s="23"/>
      <c r="E330" s="23"/>
    </row>
    <row r="331" spans="1:5" x14ac:dyDescent="0.2">
      <c r="A331" s="23"/>
      <c r="B331" s="77"/>
      <c r="C331" s="23"/>
      <c r="D331" s="23"/>
      <c r="E331" s="23"/>
    </row>
    <row r="332" spans="1:5" x14ac:dyDescent="0.2">
      <c r="A332" s="23"/>
      <c r="B332" s="77"/>
      <c r="C332" s="23"/>
      <c r="D332" s="23"/>
      <c r="E332" s="23"/>
    </row>
    <row r="333" spans="1:5" x14ac:dyDescent="0.2">
      <c r="A333" s="23"/>
      <c r="B333" s="77"/>
      <c r="C333" s="23"/>
      <c r="D333" s="23"/>
      <c r="E333" s="23"/>
    </row>
    <row r="334" spans="1:5" x14ac:dyDescent="0.2">
      <c r="A334" s="23"/>
      <c r="B334" s="77"/>
      <c r="C334" s="23"/>
      <c r="D334" s="23"/>
      <c r="E334" s="23"/>
    </row>
    <row r="335" spans="1:5" x14ac:dyDescent="0.2">
      <c r="A335" s="23"/>
      <c r="B335" s="77"/>
      <c r="C335" s="23"/>
      <c r="D335" s="23"/>
      <c r="E335" s="23"/>
    </row>
    <row r="336" spans="1:5" x14ac:dyDescent="0.2">
      <c r="A336" s="23"/>
      <c r="B336" s="77"/>
      <c r="C336" s="23"/>
      <c r="D336" s="23"/>
      <c r="E336" s="23"/>
    </row>
    <row r="337" spans="1:5" x14ac:dyDescent="0.2">
      <c r="A337" s="23"/>
      <c r="B337" s="77"/>
      <c r="C337" s="23"/>
      <c r="D337" s="23"/>
      <c r="E337" s="23"/>
    </row>
    <row r="338" spans="1:5" x14ac:dyDescent="0.2">
      <c r="A338" s="23"/>
      <c r="B338" s="77"/>
      <c r="C338" s="23"/>
      <c r="D338" s="23"/>
      <c r="E338" s="23"/>
    </row>
    <row r="339" spans="1:5" x14ac:dyDescent="0.2">
      <c r="A339" s="23"/>
      <c r="B339" s="77"/>
      <c r="C339" s="23"/>
      <c r="D339" s="23"/>
      <c r="E339" s="23"/>
    </row>
    <row r="340" spans="1:5" x14ac:dyDescent="0.2">
      <c r="A340" s="23"/>
      <c r="B340" s="77"/>
      <c r="C340" s="23"/>
      <c r="D340" s="23"/>
      <c r="E340" s="23"/>
    </row>
    <row r="341" spans="1:5" x14ac:dyDescent="0.2">
      <c r="A341" s="23"/>
      <c r="B341" s="77"/>
      <c r="C341" s="23"/>
      <c r="D341" s="23"/>
      <c r="E341" s="23"/>
    </row>
    <row r="342" spans="1:5" x14ac:dyDescent="0.2">
      <c r="A342" s="23"/>
      <c r="B342" s="77"/>
      <c r="C342" s="23"/>
      <c r="D342" s="23"/>
      <c r="E342" s="23"/>
    </row>
    <row r="343" spans="1:5" x14ac:dyDescent="0.2">
      <c r="A343" s="23"/>
      <c r="B343" s="77"/>
      <c r="C343" s="23"/>
      <c r="D343" s="23"/>
      <c r="E343" s="23"/>
    </row>
    <row r="344" spans="1:5" x14ac:dyDescent="0.2">
      <c r="A344" s="23"/>
      <c r="B344" s="77"/>
      <c r="C344" s="23"/>
      <c r="D344" s="23"/>
      <c r="E344" s="23"/>
    </row>
    <row r="345" spans="1:5" x14ac:dyDescent="0.2">
      <c r="A345" s="23"/>
      <c r="B345" s="77"/>
      <c r="C345" s="23"/>
      <c r="D345" s="23"/>
      <c r="E345" s="23"/>
    </row>
    <row r="346" spans="1:5" x14ac:dyDescent="0.2">
      <c r="A346" s="23"/>
      <c r="B346" s="77"/>
      <c r="C346" s="23"/>
      <c r="D346" s="23"/>
      <c r="E346" s="23"/>
    </row>
    <row r="347" spans="1:5" x14ac:dyDescent="0.2">
      <c r="A347" s="23"/>
      <c r="B347" s="77"/>
      <c r="C347" s="23"/>
      <c r="D347" s="23"/>
      <c r="E347" s="23"/>
    </row>
    <row r="348" spans="1:5" x14ac:dyDescent="0.2">
      <c r="A348" s="23"/>
      <c r="B348" s="77"/>
      <c r="C348" s="23"/>
      <c r="D348" s="23"/>
      <c r="E348" s="23"/>
    </row>
    <row r="349" spans="1:5" x14ac:dyDescent="0.2">
      <c r="A349" s="23"/>
      <c r="B349" s="77"/>
      <c r="C349" s="23"/>
      <c r="D349" s="23"/>
      <c r="E349" s="23"/>
    </row>
    <row r="350" spans="1:5" x14ac:dyDescent="0.2">
      <c r="A350" s="23"/>
      <c r="B350" s="77"/>
      <c r="C350" s="23"/>
      <c r="D350" s="23"/>
      <c r="E350" s="23"/>
    </row>
    <row r="351" spans="1:5" x14ac:dyDescent="0.2">
      <c r="A351" s="23"/>
      <c r="B351" s="77"/>
      <c r="C351" s="23"/>
      <c r="D351" s="23"/>
      <c r="E351" s="23"/>
    </row>
    <row r="352" spans="1:5" x14ac:dyDescent="0.2">
      <c r="A352" s="23"/>
      <c r="B352" s="77"/>
      <c r="C352" s="23"/>
      <c r="D352" s="23"/>
      <c r="E352" s="23"/>
    </row>
    <row r="353" spans="1:5" x14ac:dyDescent="0.2">
      <c r="A353" s="23"/>
      <c r="B353" s="77"/>
      <c r="C353" s="23"/>
      <c r="D353" s="23"/>
      <c r="E353" s="23"/>
    </row>
    <row r="354" spans="1:5" x14ac:dyDescent="0.2">
      <c r="A354" s="23"/>
      <c r="B354" s="77"/>
      <c r="C354" s="23"/>
      <c r="D354" s="23"/>
      <c r="E354" s="23"/>
    </row>
    <row r="355" spans="1:5" x14ac:dyDescent="0.2">
      <c r="A355" s="23"/>
      <c r="B355" s="77"/>
      <c r="C355" s="23"/>
      <c r="D355" s="23"/>
      <c r="E355" s="23"/>
    </row>
    <row r="356" spans="1:5" x14ac:dyDescent="0.2">
      <c r="A356" s="23"/>
      <c r="B356" s="77"/>
      <c r="C356" s="23"/>
      <c r="D356" s="23"/>
      <c r="E356" s="23"/>
    </row>
    <row r="357" spans="1:5" x14ac:dyDescent="0.2">
      <c r="A357" s="23"/>
      <c r="B357" s="77"/>
      <c r="C357" s="23"/>
      <c r="D357" s="23"/>
      <c r="E357" s="23"/>
    </row>
    <row r="358" spans="1:5" x14ac:dyDescent="0.2">
      <c r="A358" s="23"/>
      <c r="B358" s="77"/>
      <c r="C358" s="23"/>
      <c r="D358" s="23"/>
      <c r="E358" s="23"/>
    </row>
    <row r="359" spans="1:5" x14ac:dyDescent="0.2">
      <c r="A359" s="23"/>
      <c r="B359" s="77"/>
      <c r="C359" s="23"/>
      <c r="D359" s="23"/>
      <c r="E359" s="23"/>
    </row>
    <row r="360" spans="1:5" x14ac:dyDescent="0.2">
      <c r="A360" s="23"/>
      <c r="B360" s="77"/>
      <c r="C360" s="23"/>
      <c r="D360" s="23"/>
      <c r="E360" s="23"/>
    </row>
    <row r="361" spans="1:5" x14ac:dyDescent="0.2">
      <c r="A361" s="23"/>
      <c r="B361" s="77"/>
      <c r="C361" s="23"/>
      <c r="D361" s="23"/>
      <c r="E361" s="23"/>
    </row>
    <row r="362" spans="1:5" x14ac:dyDescent="0.2">
      <c r="A362" s="23"/>
      <c r="B362" s="77"/>
      <c r="C362" s="23"/>
      <c r="D362" s="23"/>
      <c r="E362" s="23"/>
    </row>
    <row r="363" spans="1:5" x14ac:dyDescent="0.2">
      <c r="A363" s="23"/>
      <c r="B363" s="77"/>
      <c r="C363" s="23"/>
      <c r="D363" s="23"/>
      <c r="E363" s="23"/>
    </row>
    <row r="364" spans="1:5" x14ac:dyDescent="0.2">
      <c r="A364" s="23"/>
      <c r="B364" s="77"/>
      <c r="C364" s="23"/>
      <c r="D364" s="23"/>
      <c r="E364" s="23"/>
    </row>
    <row r="365" spans="1:5" x14ac:dyDescent="0.2">
      <c r="A365" s="23"/>
      <c r="B365" s="77"/>
      <c r="C365" s="23"/>
      <c r="D365" s="23"/>
      <c r="E365" s="23"/>
    </row>
    <row r="366" spans="1:5" x14ac:dyDescent="0.2">
      <c r="A366" s="23"/>
      <c r="B366" s="77"/>
      <c r="C366" s="23"/>
      <c r="D366" s="23"/>
      <c r="E366" s="23"/>
    </row>
    <row r="367" spans="1:5" x14ac:dyDescent="0.2">
      <c r="A367" s="23"/>
      <c r="B367" s="77"/>
      <c r="C367" s="23"/>
      <c r="D367" s="23"/>
      <c r="E367" s="23"/>
    </row>
    <row r="368" spans="1:5" x14ac:dyDescent="0.2">
      <c r="A368" s="23"/>
      <c r="B368" s="77"/>
      <c r="C368" s="23"/>
      <c r="D368" s="23"/>
      <c r="E368" s="23"/>
    </row>
    <row r="369" spans="1:5" x14ac:dyDescent="0.2">
      <c r="A369" s="23"/>
      <c r="B369" s="77"/>
      <c r="C369" s="23"/>
      <c r="D369" s="23"/>
      <c r="E369" s="23"/>
    </row>
    <row r="370" spans="1:5" x14ac:dyDescent="0.2">
      <c r="A370" s="23"/>
      <c r="B370" s="77"/>
      <c r="C370" s="23"/>
      <c r="D370" s="23"/>
      <c r="E370" s="23"/>
    </row>
    <row r="371" spans="1:5" x14ac:dyDescent="0.2">
      <c r="A371" s="23"/>
      <c r="B371" s="77"/>
      <c r="C371" s="23"/>
      <c r="D371" s="23"/>
      <c r="E371" s="23"/>
    </row>
    <row r="372" spans="1:5" x14ac:dyDescent="0.2">
      <c r="A372" s="23"/>
      <c r="B372" s="77"/>
      <c r="C372" s="23"/>
      <c r="D372" s="23"/>
      <c r="E372" s="23"/>
    </row>
    <row r="373" spans="1:5" x14ac:dyDescent="0.2">
      <c r="A373" s="23"/>
      <c r="B373" s="77"/>
      <c r="C373" s="23"/>
      <c r="D373" s="23"/>
      <c r="E373" s="23"/>
    </row>
    <row r="374" spans="1:5" x14ac:dyDescent="0.2">
      <c r="A374" s="23"/>
      <c r="B374" s="77"/>
      <c r="C374" s="23"/>
      <c r="D374" s="23"/>
      <c r="E374" s="23"/>
    </row>
    <row r="375" spans="1:5" x14ac:dyDescent="0.2">
      <c r="A375" s="23"/>
      <c r="B375" s="77"/>
      <c r="C375" s="23"/>
      <c r="D375" s="23"/>
      <c r="E375" s="23"/>
    </row>
    <row r="376" spans="1:5" x14ac:dyDescent="0.2">
      <c r="A376" s="23"/>
      <c r="B376" s="77"/>
      <c r="C376" s="23"/>
      <c r="D376" s="23"/>
      <c r="E376" s="23"/>
    </row>
    <row r="377" spans="1:5" x14ac:dyDescent="0.2">
      <c r="A377" s="23"/>
      <c r="B377" s="77"/>
      <c r="C377" s="23"/>
      <c r="D377" s="23"/>
      <c r="E377" s="23"/>
    </row>
    <row r="378" spans="1:5" x14ac:dyDescent="0.2">
      <c r="A378" s="23"/>
      <c r="B378" s="77"/>
      <c r="C378" s="23"/>
      <c r="D378" s="23"/>
      <c r="E378" s="23"/>
    </row>
    <row r="379" spans="1:5" x14ac:dyDescent="0.2">
      <c r="A379" s="23"/>
      <c r="B379" s="77"/>
      <c r="C379" s="23"/>
      <c r="D379" s="23"/>
      <c r="E379" s="23"/>
    </row>
    <row r="380" spans="1:5" x14ac:dyDescent="0.2">
      <c r="A380" s="23"/>
      <c r="B380" s="77"/>
      <c r="C380" s="23"/>
      <c r="D380" s="23"/>
      <c r="E380" s="23"/>
    </row>
    <row r="381" spans="1:5" x14ac:dyDescent="0.2">
      <c r="A381" s="23"/>
      <c r="B381" s="77"/>
      <c r="C381" s="23"/>
      <c r="D381" s="23"/>
      <c r="E381" s="23"/>
    </row>
    <row r="382" spans="1:5" x14ac:dyDescent="0.2">
      <c r="A382" s="23"/>
      <c r="B382" s="77"/>
      <c r="C382" s="23"/>
      <c r="D382" s="23"/>
      <c r="E382" s="23"/>
    </row>
    <row r="383" spans="1:5" x14ac:dyDescent="0.2">
      <c r="A383" s="23"/>
      <c r="B383" s="77"/>
      <c r="C383" s="23"/>
      <c r="D383" s="23"/>
      <c r="E383" s="23"/>
    </row>
    <row r="384" spans="1:5" x14ac:dyDescent="0.2">
      <c r="A384" s="23"/>
      <c r="B384" s="77"/>
      <c r="C384" s="23"/>
      <c r="D384" s="23"/>
      <c r="E384" s="23"/>
    </row>
    <row r="385" spans="1:5" x14ac:dyDescent="0.2">
      <c r="A385" s="23"/>
      <c r="B385" s="77"/>
      <c r="C385" s="23"/>
      <c r="D385" s="23"/>
      <c r="E385" s="23"/>
    </row>
    <row r="386" spans="1:5" x14ac:dyDescent="0.2">
      <c r="A386" s="23"/>
      <c r="B386" s="77"/>
      <c r="C386" s="23"/>
      <c r="D386" s="23"/>
      <c r="E386" s="23"/>
    </row>
    <row r="387" spans="1:5" x14ac:dyDescent="0.2">
      <c r="A387" s="23"/>
      <c r="B387" s="77"/>
      <c r="C387" s="23"/>
      <c r="D387" s="23"/>
      <c r="E387" s="23"/>
    </row>
    <row r="388" spans="1:5" x14ac:dyDescent="0.2">
      <c r="A388" s="23"/>
      <c r="B388" s="77"/>
      <c r="C388" s="23"/>
      <c r="D388" s="23"/>
      <c r="E388" s="23"/>
    </row>
    <row r="389" spans="1:5" x14ac:dyDescent="0.2">
      <c r="A389" s="23"/>
      <c r="B389" s="77"/>
      <c r="C389" s="23"/>
      <c r="D389" s="23"/>
      <c r="E389" s="23"/>
    </row>
    <row r="390" spans="1:5" x14ac:dyDescent="0.2">
      <c r="A390" s="23"/>
      <c r="B390" s="77"/>
      <c r="C390" s="23"/>
      <c r="D390" s="23"/>
      <c r="E390" s="23"/>
    </row>
    <row r="391" spans="1:5" x14ac:dyDescent="0.2">
      <c r="A391" s="23"/>
      <c r="B391" s="77"/>
      <c r="C391" s="23"/>
      <c r="D391" s="23"/>
      <c r="E391" s="23"/>
    </row>
    <row r="392" spans="1:5" x14ac:dyDescent="0.2">
      <c r="A392" s="23"/>
      <c r="B392" s="77"/>
      <c r="C392" s="23"/>
      <c r="D392" s="23"/>
      <c r="E392" s="23"/>
    </row>
    <row r="393" spans="1:5" x14ac:dyDescent="0.2">
      <c r="A393" s="23"/>
      <c r="B393" s="77"/>
      <c r="C393" s="23"/>
      <c r="D393" s="23"/>
      <c r="E393" s="23"/>
    </row>
    <row r="394" spans="1:5" x14ac:dyDescent="0.2">
      <c r="A394" s="23"/>
      <c r="B394" s="77"/>
      <c r="C394" s="23"/>
      <c r="D394" s="23"/>
      <c r="E394" s="23"/>
    </row>
    <row r="395" spans="1:5" x14ac:dyDescent="0.2">
      <c r="A395" s="23"/>
      <c r="B395" s="77"/>
      <c r="C395" s="23"/>
      <c r="D395" s="23"/>
      <c r="E395" s="23"/>
    </row>
    <row r="396" spans="1:5" x14ac:dyDescent="0.2">
      <c r="A396" s="23"/>
      <c r="B396" s="77"/>
      <c r="C396" s="23"/>
      <c r="D396" s="23"/>
      <c r="E396" s="23"/>
    </row>
    <row r="397" spans="1:5" x14ac:dyDescent="0.2">
      <c r="A397" s="23"/>
      <c r="B397" s="77"/>
      <c r="C397" s="23"/>
      <c r="D397" s="23"/>
      <c r="E397" s="23"/>
    </row>
    <row r="398" spans="1:5" x14ac:dyDescent="0.2">
      <c r="A398" s="23"/>
      <c r="B398" s="77"/>
      <c r="C398" s="23"/>
      <c r="D398" s="23"/>
      <c r="E398" s="23"/>
    </row>
    <row r="399" spans="1:5" x14ac:dyDescent="0.2">
      <c r="A399" s="23"/>
      <c r="B399" s="77"/>
      <c r="C399" s="23"/>
      <c r="D399" s="23"/>
      <c r="E399" s="23"/>
    </row>
    <row r="400" spans="1:5" x14ac:dyDescent="0.2">
      <c r="A400" s="23"/>
      <c r="B400" s="77"/>
      <c r="C400" s="23"/>
      <c r="D400" s="23"/>
      <c r="E400" s="23"/>
    </row>
    <row r="401" spans="1:5" x14ac:dyDescent="0.2">
      <c r="A401" s="23"/>
      <c r="B401" s="77"/>
      <c r="C401" s="23"/>
      <c r="D401" s="23"/>
      <c r="E401" s="23"/>
    </row>
    <row r="402" spans="1:5" x14ac:dyDescent="0.2">
      <c r="A402" s="23"/>
      <c r="B402" s="77"/>
      <c r="C402" s="23"/>
      <c r="D402" s="23"/>
      <c r="E402" s="23"/>
    </row>
    <row r="403" spans="1:5" x14ac:dyDescent="0.2">
      <c r="A403" s="23"/>
      <c r="B403" s="77"/>
      <c r="C403" s="23"/>
      <c r="D403" s="23"/>
      <c r="E403" s="23"/>
    </row>
    <row r="404" spans="1:5" x14ac:dyDescent="0.2">
      <c r="A404" s="23"/>
      <c r="B404" s="77"/>
      <c r="C404" s="23"/>
      <c r="D404" s="23"/>
      <c r="E404" s="23"/>
    </row>
    <row r="405" spans="1:5" x14ac:dyDescent="0.2">
      <c r="A405" s="23"/>
      <c r="B405" s="77"/>
      <c r="C405" s="23"/>
      <c r="D405" s="23"/>
      <c r="E405" s="23"/>
    </row>
    <row r="406" spans="1:5" x14ac:dyDescent="0.2">
      <c r="A406" s="23"/>
      <c r="B406" s="77"/>
      <c r="C406" s="23"/>
      <c r="D406" s="23"/>
      <c r="E406" s="23"/>
    </row>
    <row r="407" spans="1:5" x14ac:dyDescent="0.2">
      <c r="A407" s="23"/>
      <c r="B407" s="77"/>
      <c r="C407" s="23"/>
      <c r="D407" s="23"/>
      <c r="E407" s="23"/>
    </row>
    <row r="408" spans="1:5" x14ac:dyDescent="0.2">
      <c r="A408" s="23"/>
      <c r="B408" s="77"/>
      <c r="C408" s="23"/>
      <c r="D408" s="23"/>
      <c r="E408" s="23"/>
    </row>
    <row r="409" spans="1:5" x14ac:dyDescent="0.2">
      <c r="A409" s="23"/>
      <c r="B409" s="77"/>
      <c r="C409" s="23"/>
      <c r="D409" s="23"/>
      <c r="E409" s="23"/>
    </row>
    <row r="410" spans="1:5" x14ac:dyDescent="0.2">
      <c r="A410" s="23"/>
      <c r="B410" s="77"/>
      <c r="C410" s="23"/>
      <c r="D410" s="23"/>
      <c r="E410" s="23"/>
    </row>
    <row r="411" spans="1:5" x14ac:dyDescent="0.2">
      <c r="A411" s="23"/>
      <c r="B411" s="77"/>
      <c r="C411" s="23"/>
      <c r="D411" s="23"/>
      <c r="E411" s="23"/>
    </row>
    <row r="412" spans="1:5" x14ac:dyDescent="0.2">
      <c r="A412" s="23"/>
      <c r="B412" s="77"/>
      <c r="C412" s="23"/>
      <c r="D412" s="23"/>
      <c r="E412" s="23"/>
    </row>
    <row r="413" spans="1:5" x14ac:dyDescent="0.2">
      <c r="A413" s="23"/>
      <c r="B413" s="77"/>
      <c r="C413" s="23"/>
      <c r="D413" s="23"/>
      <c r="E413" s="23"/>
    </row>
    <row r="414" spans="1:5" x14ac:dyDescent="0.2">
      <c r="A414" s="23"/>
      <c r="B414" s="77"/>
      <c r="C414" s="23"/>
      <c r="D414" s="23"/>
      <c r="E414" s="23"/>
    </row>
    <row r="415" spans="1:5" x14ac:dyDescent="0.2">
      <c r="A415" s="23"/>
      <c r="B415" s="77"/>
      <c r="C415" s="23"/>
      <c r="D415" s="23"/>
      <c r="E415" s="23"/>
    </row>
    <row r="416" spans="1:5" x14ac:dyDescent="0.2">
      <c r="A416" s="23"/>
      <c r="B416" s="77"/>
      <c r="C416" s="23"/>
      <c r="D416" s="23"/>
      <c r="E416" s="23"/>
    </row>
    <row r="417" spans="1:5" x14ac:dyDescent="0.2">
      <c r="A417" s="23"/>
      <c r="B417" s="77"/>
      <c r="C417" s="23"/>
      <c r="D417" s="23"/>
      <c r="E417" s="23"/>
    </row>
    <row r="418" spans="1:5" x14ac:dyDescent="0.2">
      <c r="A418" s="23"/>
      <c r="B418" s="77"/>
      <c r="C418" s="23"/>
      <c r="D418" s="23"/>
      <c r="E418" s="23"/>
    </row>
    <row r="419" spans="1:5" x14ac:dyDescent="0.2">
      <c r="A419" s="23"/>
      <c r="B419" s="77"/>
      <c r="C419" s="23"/>
      <c r="D419" s="23"/>
      <c r="E419" s="23"/>
    </row>
    <row r="420" spans="1:5" x14ac:dyDescent="0.2">
      <c r="A420" s="23"/>
      <c r="B420" s="77"/>
      <c r="C420" s="23"/>
      <c r="D420" s="23"/>
      <c r="E420" s="23"/>
    </row>
    <row r="421" spans="1:5" x14ac:dyDescent="0.2">
      <c r="A421" s="23"/>
      <c r="B421" s="77"/>
      <c r="C421" s="23"/>
      <c r="D421" s="23"/>
      <c r="E421" s="23"/>
    </row>
    <row r="422" spans="1:5" x14ac:dyDescent="0.2">
      <c r="A422" s="23"/>
      <c r="B422" s="77"/>
      <c r="C422" s="23"/>
      <c r="D422" s="23"/>
      <c r="E422" s="23"/>
    </row>
    <row r="423" spans="1:5" x14ac:dyDescent="0.2">
      <c r="A423" s="23"/>
      <c r="B423" s="77"/>
      <c r="C423" s="23"/>
      <c r="D423" s="23"/>
      <c r="E423" s="23"/>
    </row>
    <row r="424" spans="1:5" x14ac:dyDescent="0.2">
      <c r="A424" s="23"/>
      <c r="B424" s="77"/>
      <c r="C424" s="23"/>
      <c r="D424" s="23"/>
      <c r="E424" s="23"/>
    </row>
    <row r="425" spans="1:5" x14ac:dyDescent="0.2">
      <c r="A425" s="23"/>
      <c r="B425" s="77"/>
      <c r="C425" s="23"/>
      <c r="D425" s="23"/>
      <c r="E425" s="23"/>
    </row>
    <row r="426" spans="1:5" x14ac:dyDescent="0.2">
      <c r="A426" s="23"/>
      <c r="B426" s="77"/>
      <c r="C426" s="23"/>
      <c r="D426" s="23"/>
      <c r="E426" s="23"/>
    </row>
    <row r="427" spans="1:5" x14ac:dyDescent="0.2">
      <c r="A427" s="23"/>
      <c r="B427" s="77"/>
      <c r="C427" s="23"/>
      <c r="D427" s="23"/>
      <c r="E427" s="23"/>
    </row>
    <row r="428" spans="1:5" x14ac:dyDescent="0.2">
      <c r="A428" s="23"/>
      <c r="B428" s="77"/>
      <c r="C428" s="23"/>
      <c r="D428" s="23"/>
      <c r="E428" s="23"/>
    </row>
    <row r="429" spans="1:5" x14ac:dyDescent="0.2">
      <c r="A429" s="23"/>
      <c r="B429" s="77"/>
      <c r="C429" s="23"/>
      <c r="D429" s="23"/>
      <c r="E429" s="23"/>
    </row>
    <row r="430" spans="1:5" x14ac:dyDescent="0.2">
      <c r="A430" s="23"/>
      <c r="B430" s="77"/>
      <c r="C430" s="23"/>
      <c r="D430" s="23"/>
      <c r="E430" s="23"/>
    </row>
    <row r="431" spans="1:5" x14ac:dyDescent="0.2">
      <c r="A431" s="23"/>
      <c r="B431" s="77"/>
      <c r="C431" s="23"/>
      <c r="D431" s="23"/>
      <c r="E431" s="23"/>
    </row>
    <row r="432" spans="1:5" x14ac:dyDescent="0.2">
      <c r="A432" s="23"/>
      <c r="B432" s="77"/>
      <c r="C432" s="23"/>
      <c r="D432" s="23"/>
      <c r="E432" s="23"/>
    </row>
    <row r="433" spans="1:5" x14ac:dyDescent="0.2">
      <c r="A433" s="23"/>
      <c r="B433" s="77"/>
      <c r="C433" s="23"/>
      <c r="D433" s="23"/>
      <c r="E433" s="23"/>
    </row>
    <row r="434" spans="1:5" x14ac:dyDescent="0.2">
      <c r="A434" s="23"/>
      <c r="B434" s="77"/>
      <c r="C434" s="23"/>
      <c r="D434" s="23"/>
      <c r="E434" s="23"/>
    </row>
    <row r="435" spans="1:5" x14ac:dyDescent="0.2">
      <c r="A435" s="23"/>
      <c r="B435" s="77"/>
      <c r="C435" s="23"/>
      <c r="D435" s="23"/>
      <c r="E435" s="23"/>
    </row>
    <row r="436" spans="1:5" x14ac:dyDescent="0.2">
      <c r="A436" s="23"/>
      <c r="B436" s="77"/>
      <c r="C436" s="23"/>
      <c r="D436" s="23"/>
      <c r="E436" s="23"/>
    </row>
    <row r="437" spans="1:5" x14ac:dyDescent="0.2">
      <c r="A437" s="23"/>
      <c r="B437" s="77"/>
      <c r="C437" s="23"/>
      <c r="D437" s="23"/>
      <c r="E437" s="23"/>
    </row>
    <row r="438" spans="1:5" x14ac:dyDescent="0.2">
      <c r="A438" s="23"/>
      <c r="B438" s="77"/>
      <c r="C438" s="23"/>
      <c r="D438" s="23"/>
      <c r="E438" s="23"/>
    </row>
    <row r="439" spans="1:5" x14ac:dyDescent="0.2">
      <c r="A439" s="23"/>
      <c r="B439" s="77"/>
      <c r="C439" s="23"/>
      <c r="D439" s="23"/>
      <c r="E439" s="23"/>
    </row>
    <row r="440" spans="1:5" x14ac:dyDescent="0.2">
      <c r="A440" s="23"/>
      <c r="B440" s="77"/>
      <c r="C440" s="23"/>
      <c r="D440" s="23"/>
      <c r="E440" s="23"/>
    </row>
    <row r="441" spans="1:5" x14ac:dyDescent="0.2">
      <c r="A441" s="23"/>
      <c r="B441" s="77"/>
      <c r="C441" s="23"/>
      <c r="D441" s="23"/>
      <c r="E441" s="23"/>
    </row>
    <row r="442" spans="1:5" x14ac:dyDescent="0.2">
      <c r="A442" s="23"/>
      <c r="B442" s="77"/>
      <c r="C442" s="23"/>
      <c r="D442" s="23"/>
      <c r="E442" s="23"/>
    </row>
    <row r="443" spans="1:5" x14ac:dyDescent="0.2">
      <c r="A443" s="23"/>
      <c r="B443" s="77"/>
      <c r="C443" s="23"/>
      <c r="D443" s="23"/>
      <c r="E443" s="23"/>
    </row>
    <row r="444" spans="1:5" x14ac:dyDescent="0.2">
      <c r="A444" s="23"/>
      <c r="B444" s="77"/>
      <c r="C444" s="23"/>
      <c r="D444" s="23"/>
      <c r="E444" s="23"/>
    </row>
    <row r="445" spans="1:5" x14ac:dyDescent="0.2">
      <c r="A445" s="23"/>
      <c r="B445" s="77"/>
      <c r="C445" s="23"/>
      <c r="D445" s="23"/>
      <c r="E445" s="23"/>
    </row>
    <row r="446" spans="1:5" x14ac:dyDescent="0.2">
      <c r="A446" s="23"/>
      <c r="B446" s="77"/>
      <c r="C446" s="23"/>
      <c r="D446" s="23"/>
      <c r="E446" s="23"/>
    </row>
    <row r="447" spans="1:5" x14ac:dyDescent="0.2">
      <c r="A447" s="23"/>
      <c r="B447" s="77"/>
      <c r="C447" s="23"/>
      <c r="D447" s="23"/>
      <c r="E447" s="23"/>
    </row>
    <row r="448" spans="1:5" x14ac:dyDescent="0.2">
      <c r="A448" s="23"/>
      <c r="B448" s="77"/>
      <c r="C448" s="23"/>
      <c r="D448" s="23"/>
      <c r="E448" s="23"/>
    </row>
    <row r="449" spans="1:5" x14ac:dyDescent="0.2">
      <c r="A449" s="23"/>
      <c r="B449" s="77"/>
      <c r="C449" s="23"/>
      <c r="D449" s="23"/>
      <c r="E449" s="23"/>
    </row>
    <row r="450" spans="1:5" x14ac:dyDescent="0.2">
      <c r="A450" s="23"/>
      <c r="B450" s="77"/>
      <c r="C450" s="23"/>
      <c r="D450" s="23"/>
      <c r="E450" s="23"/>
    </row>
    <row r="451" spans="1:5" x14ac:dyDescent="0.2">
      <c r="A451" s="23"/>
      <c r="B451" s="77"/>
      <c r="C451" s="23"/>
      <c r="D451" s="23"/>
      <c r="E451" s="23"/>
    </row>
    <row r="452" spans="1:5" x14ac:dyDescent="0.2">
      <c r="A452" s="23"/>
      <c r="B452" s="77"/>
      <c r="C452" s="23"/>
      <c r="D452" s="23"/>
      <c r="E452" s="23"/>
    </row>
    <row r="453" spans="1:5" x14ac:dyDescent="0.2">
      <c r="A453" s="23"/>
      <c r="B453" s="77"/>
      <c r="C453" s="23"/>
      <c r="D453" s="23"/>
      <c r="E453" s="23"/>
    </row>
    <row r="454" spans="1:5" x14ac:dyDescent="0.2">
      <c r="A454" s="23"/>
      <c r="B454" s="77"/>
      <c r="C454" s="23"/>
      <c r="D454" s="23"/>
      <c r="E454" s="23"/>
    </row>
    <row r="455" spans="1:5" x14ac:dyDescent="0.2">
      <c r="A455" s="23"/>
      <c r="B455" s="77"/>
      <c r="C455" s="23"/>
      <c r="D455" s="23"/>
      <c r="E455" s="23"/>
    </row>
    <row r="456" spans="1:5" x14ac:dyDescent="0.2">
      <c r="A456" s="23"/>
      <c r="B456" s="77"/>
      <c r="C456" s="23"/>
      <c r="D456" s="23"/>
      <c r="E456" s="23"/>
    </row>
    <row r="457" spans="1:5" x14ac:dyDescent="0.2">
      <c r="A457" s="23"/>
      <c r="B457" s="77"/>
      <c r="C457" s="23"/>
      <c r="D457" s="23"/>
      <c r="E457" s="23"/>
    </row>
    <row r="458" spans="1:5" x14ac:dyDescent="0.2">
      <c r="A458" s="23"/>
      <c r="B458" s="77"/>
      <c r="C458" s="23"/>
      <c r="D458" s="23"/>
      <c r="E458" s="23"/>
    </row>
    <row r="459" spans="1:5" x14ac:dyDescent="0.2">
      <c r="A459" s="23"/>
      <c r="B459" s="77"/>
      <c r="C459" s="23"/>
      <c r="D459" s="23"/>
      <c r="E459" s="23"/>
    </row>
    <row r="460" spans="1:5" x14ac:dyDescent="0.2">
      <c r="A460" s="23"/>
      <c r="B460" s="77"/>
      <c r="C460" s="23"/>
      <c r="D460" s="23"/>
      <c r="E460" s="23"/>
    </row>
    <row r="461" spans="1:5" x14ac:dyDescent="0.2">
      <c r="A461" s="23"/>
      <c r="B461" s="77"/>
      <c r="C461" s="23"/>
      <c r="D461" s="23"/>
      <c r="E461" s="23"/>
    </row>
    <row r="462" spans="1:5" x14ac:dyDescent="0.2">
      <c r="A462" s="23"/>
      <c r="B462" s="77"/>
      <c r="C462" s="23"/>
      <c r="D462" s="23"/>
      <c r="E462" s="23"/>
    </row>
    <row r="463" spans="1:5" x14ac:dyDescent="0.2">
      <c r="A463" s="23"/>
      <c r="B463" s="77"/>
      <c r="C463" s="23"/>
      <c r="D463" s="23"/>
      <c r="E463" s="23"/>
    </row>
    <row r="464" spans="1:5" x14ac:dyDescent="0.2">
      <c r="A464" s="23"/>
      <c r="B464" s="77"/>
      <c r="C464" s="23"/>
      <c r="D464" s="23"/>
      <c r="E464" s="23"/>
    </row>
    <row r="465" spans="1:5" x14ac:dyDescent="0.2">
      <c r="A465" s="23"/>
      <c r="B465" s="77"/>
      <c r="C465" s="23"/>
      <c r="D465" s="23"/>
      <c r="E465" s="23"/>
    </row>
    <row r="466" spans="1:5" x14ac:dyDescent="0.2">
      <c r="A466" s="23"/>
      <c r="B466" s="77"/>
      <c r="C466" s="23"/>
      <c r="D466" s="23"/>
      <c r="E466" s="23"/>
    </row>
    <row r="467" spans="1:5" x14ac:dyDescent="0.2">
      <c r="A467" s="23"/>
      <c r="B467" s="77"/>
      <c r="C467" s="23"/>
      <c r="D467" s="23"/>
      <c r="E467" s="23"/>
    </row>
    <row r="468" spans="1:5" x14ac:dyDescent="0.2">
      <c r="A468" s="23"/>
      <c r="B468" s="77"/>
      <c r="C468" s="23"/>
      <c r="D468" s="23"/>
      <c r="E468" s="23"/>
    </row>
    <row r="469" spans="1:5" x14ac:dyDescent="0.2">
      <c r="A469" s="23"/>
      <c r="B469" s="77"/>
      <c r="C469" s="23"/>
      <c r="D469" s="23"/>
      <c r="E469" s="23"/>
    </row>
    <row r="470" spans="1:5" x14ac:dyDescent="0.2">
      <c r="A470" s="23"/>
      <c r="B470" s="77"/>
      <c r="C470" s="23"/>
      <c r="D470" s="23"/>
      <c r="E470" s="23"/>
    </row>
    <row r="471" spans="1:5" x14ac:dyDescent="0.2">
      <c r="A471" s="23"/>
      <c r="B471" s="77"/>
      <c r="C471" s="23"/>
      <c r="D471" s="23"/>
      <c r="E471" s="23"/>
    </row>
    <row r="472" spans="1:5" x14ac:dyDescent="0.2">
      <c r="A472" s="23"/>
      <c r="B472" s="77"/>
      <c r="C472" s="23"/>
      <c r="D472" s="23"/>
      <c r="E472" s="23"/>
    </row>
    <row r="473" spans="1:5" x14ac:dyDescent="0.2">
      <c r="A473" s="23"/>
      <c r="B473" s="77"/>
      <c r="C473" s="23"/>
      <c r="D473" s="23"/>
      <c r="E473" s="23"/>
    </row>
    <row r="474" spans="1:5" x14ac:dyDescent="0.2">
      <c r="A474" s="23"/>
      <c r="B474" s="77"/>
      <c r="C474" s="23"/>
      <c r="D474" s="23"/>
      <c r="E474" s="23"/>
    </row>
    <row r="475" spans="1:5" x14ac:dyDescent="0.2">
      <c r="A475" s="23"/>
      <c r="B475" s="77"/>
      <c r="C475" s="23"/>
      <c r="D475" s="23"/>
      <c r="E475" s="23"/>
    </row>
    <row r="476" spans="1:5" x14ac:dyDescent="0.2">
      <c r="A476" s="23"/>
      <c r="B476" s="77"/>
      <c r="C476" s="23"/>
      <c r="D476" s="23"/>
      <c r="E476" s="23"/>
    </row>
    <row r="477" spans="1:5" x14ac:dyDescent="0.2">
      <c r="A477" s="23"/>
      <c r="B477" s="77"/>
      <c r="C477" s="23"/>
      <c r="D477" s="23"/>
      <c r="E477" s="23"/>
    </row>
    <row r="478" spans="1:5" x14ac:dyDescent="0.2">
      <c r="A478" s="23"/>
      <c r="B478" s="77"/>
      <c r="C478" s="23"/>
      <c r="D478" s="23"/>
      <c r="E478" s="23"/>
    </row>
    <row r="479" spans="1:5" x14ac:dyDescent="0.2">
      <c r="A479" s="23"/>
      <c r="B479" s="77"/>
      <c r="C479" s="23"/>
      <c r="D479" s="23"/>
      <c r="E479" s="23"/>
    </row>
    <row r="480" spans="1:5" x14ac:dyDescent="0.2">
      <c r="A480" s="23"/>
      <c r="B480" s="77"/>
      <c r="C480" s="23"/>
      <c r="D480" s="23"/>
      <c r="E480" s="23"/>
    </row>
    <row r="481" spans="1:5" x14ac:dyDescent="0.2">
      <c r="A481" s="23"/>
      <c r="B481" s="77"/>
      <c r="C481" s="23"/>
      <c r="D481" s="23"/>
      <c r="E481" s="23"/>
    </row>
    <row r="482" spans="1:5" x14ac:dyDescent="0.2">
      <c r="A482" s="23"/>
      <c r="B482" s="77"/>
      <c r="C482" s="23"/>
      <c r="D482" s="23"/>
      <c r="E482" s="23"/>
    </row>
    <row r="483" spans="1:5" x14ac:dyDescent="0.2">
      <c r="A483" s="23"/>
      <c r="B483" s="77"/>
      <c r="C483" s="23"/>
      <c r="D483" s="23"/>
      <c r="E483" s="23"/>
    </row>
    <row r="484" spans="1:5" x14ac:dyDescent="0.2">
      <c r="A484" s="23"/>
      <c r="B484" s="77"/>
      <c r="C484" s="23"/>
      <c r="D484" s="23"/>
      <c r="E484" s="23"/>
    </row>
    <row r="485" spans="1:5" x14ac:dyDescent="0.2">
      <c r="A485" s="23"/>
      <c r="B485" s="77"/>
      <c r="C485" s="23"/>
      <c r="D485" s="23"/>
      <c r="E485" s="23"/>
    </row>
    <row r="486" spans="1:5" x14ac:dyDescent="0.2">
      <c r="A486" s="23"/>
      <c r="B486" s="77"/>
      <c r="C486" s="23"/>
      <c r="D486" s="23"/>
      <c r="E486" s="23"/>
    </row>
    <row r="487" spans="1:5" x14ac:dyDescent="0.2">
      <c r="A487" s="23"/>
      <c r="B487" s="77"/>
      <c r="C487" s="23"/>
      <c r="D487" s="23"/>
      <c r="E487" s="23"/>
    </row>
    <row r="488" spans="1:5" x14ac:dyDescent="0.2">
      <c r="A488" s="23"/>
      <c r="B488" s="77"/>
      <c r="C488" s="23"/>
      <c r="D488" s="23"/>
      <c r="E488" s="23"/>
    </row>
    <row r="489" spans="1:5" x14ac:dyDescent="0.2">
      <c r="A489" s="23"/>
      <c r="B489" s="77"/>
      <c r="C489" s="23"/>
      <c r="D489" s="23"/>
      <c r="E489" s="23"/>
    </row>
    <row r="490" spans="1:5" x14ac:dyDescent="0.2">
      <c r="A490" s="23"/>
      <c r="B490" s="77"/>
      <c r="C490" s="23"/>
      <c r="D490" s="23"/>
      <c r="E490" s="23"/>
    </row>
    <row r="491" spans="1:5" x14ac:dyDescent="0.2">
      <c r="A491" s="23"/>
      <c r="B491" s="77"/>
      <c r="C491" s="23"/>
      <c r="D491" s="23"/>
      <c r="E491" s="23"/>
    </row>
    <row r="492" spans="1:5" x14ac:dyDescent="0.2">
      <c r="A492" s="23"/>
      <c r="B492" s="77"/>
      <c r="C492" s="23"/>
      <c r="D492" s="23"/>
      <c r="E492" s="23"/>
    </row>
    <row r="493" spans="1:5" x14ac:dyDescent="0.2">
      <c r="A493" s="23"/>
      <c r="B493" s="77"/>
      <c r="C493" s="23"/>
      <c r="D493" s="23"/>
      <c r="E493" s="23"/>
    </row>
    <row r="494" spans="1:5" x14ac:dyDescent="0.2">
      <c r="A494" s="23"/>
      <c r="B494" s="77"/>
      <c r="C494" s="23"/>
      <c r="D494" s="23"/>
      <c r="E494" s="23"/>
    </row>
    <row r="495" spans="1:5" x14ac:dyDescent="0.2">
      <c r="A495" s="23"/>
      <c r="B495" s="77"/>
      <c r="C495" s="23"/>
      <c r="D495" s="23"/>
      <c r="E495" s="23"/>
    </row>
    <row r="496" spans="1:5" x14ac:dyDescent="0.2">
      <c r="A496" s="23"/>
      <c r="B496" s="77"/>
      <c r="C496" s="23"/>
      <c r="D496" s="23"/>
      <c r="E496" s="23"/>
    </row>
    <row r="497" spans="1:5" x14ac:dyDescent="0.2">
      <c r="A497" s="23"/>
      <c r="B497" s="77"/>
      <c r="C497" s="23"/>
      <c r="D497" s="23"/>
      <c r="E497" s="23"/>
    </row>
    <row r="498" spans="1:5" x14ac:dyDescent="0.2">
      <c r="A498" s="23"/>
      <c r="B498" s="77"/>
      <c r="C498" s="23"/>
      <c r="D498" s="23"/>
      <c r="E498" s="23"/>
    </row>
    <row r="499" spans="1:5" x14ac:dyDescent="0.2">
      <c r="A499" s="23"/>
      <c r="B499" s="77"/>
      <c r="C499" s="23"/>
      <c r="D499" s="23"/>
      <c r="E499" s="23"/>
    </row>
    <row r="500" spans="1:5" x14ac:dyDescent="0.2">
      <c r="A500" s="23"/>
      <c r="B500" s="77"/>
      <c r="C500" s="23"/>
      <c r="D500" s="23"/>
      <c r="E500" s="23"/>
    </row>
    <row r="501" spans="1:5" x14ac:dyDescent="0.2">
      <c r="A501" s="23"/>
      <c r="B501" s="77"/>
      <c r="C501" s="23"/>
      <c r="D501" s="23"/>
      <c r="E501" s="23"/>
    </row>
    <row r="502" spans="1:5" x14ac:dyDescent="0.2">
      <c r="A502" s="23"/>
      <c r="B502" s="77"/>
      <c r="C502" s="23"/>
      <c r="D502" s="23"/>
      <c r="E502" s="23"/>
    </row>
    <row r="503" spans="1:5" x14ac:dyDescent="0.2">
      <c r="A503" s="23"/>
      <c r="B503" s="77"/>
      <c r="C503" s="23"/>
      <c r="D503" s="23"/>
      <c r="E503" s="23"/>
    </row>
    <row r="504" spans="1:5" x14ac:dyDescent="0.2">
      <c r="A504" s="23"/>
      <c r="B504" s="77"/>
      <c r="C504" s="23"/>
      <c r="D504" s="23"/>
      <c r="E504" s="23"/>
    </row>
    <row r="505" spans="1:5" x14ac:dyDescent="0.2">
      <c r="A505" s="23"/>
      <c r="B505" s="77"/>
      <c r="C505" s="23"/>
      <c r="D505" s="23"/>
      <c r="E505" s="23"/>
    </row>
    <row r="506" spans="1:5" x14ac:dyDescent="0.2">
      <c r="A506" s="23"/>
      <c r="B506" s="77"/>
      <c r="C506" s="23"/>
      <c r="D506" s="23"/>
      <c r="E506" s="23"/>
    </row>
    <row r="507" spans="1:5" x14ac:dyDescent="0.2">
      <c r="A507" s="23"/>
      <c r="B507" s="77"/>
      <c r="C507" s="23"/>
      <c r="D507" s="23"/>
      <c r="E507" s="23"/>
    </row>
    <row r="508" spans="1:5" x14ac:dyDescent="0.2">
      <c r="A508" s="23"/>
      <c r="B508" s="77"/>
      <c r="C508" s="23"/>
      <c r="D508" s="23"/>
      <c r="E508" s="23"/>
    </row>
    <row r="509" spans="1:5" x14ac:dyDescent="0.2">
      <c r="A509" s="23"/>
      <c r="B509" s="77"/>
      <c r="C509" s="23"/>
      <c r="D509" s="23"/>
      <c r="E509" s="23"/>
    </row>
    <row r="510" spans="1:5" x14ac:dyDescent="0.2">
      <c r="A510" s="23"/>
      <c r="B510" s="77"/>
      <c r="C510" s="23"/>
      <c r="D510" s="23"/>
      <c r="E510" s="23"/>
    </row>
    <row r="511" spans="1:5" x14ac:dyDescent="0.2">
      <c r="A511" s="23"/>
      <c r="B511" s="77"/>
      <c r="C511" s="23"/>
      <c r="D511" s="23"/>
      <c r="E511" s="23"/>
    </row>
    <row r="512" spans="1:5" x14ac:dyDescent="0.2">
      <c r="A512" s="23"/>
      <c r="B512" s="77"/>
      <c r="C512" s="23"/>
      <c r="D512" s="23"/>
      <c r="E512" s="23"/>
    </row>
    <row r="513" spans="1:5" x14ac:dyDescent="0.2">
      <c r="A513" s="23"/>
      <c r="B513" s="77"/>
      <c r="C513" s="23"/>
      <c r="D513" s="23"/>
      <c r="E513" s="23"/>
    </row>
    <row r="514" spans="1:5" x14ac:dyDescent="0.2">
      <c r="A514" s="23"/>
      <c r="B514" s="77"/>
      <c r="C514" s="23"/>
      <c r="D514" s="23"/>
      <c r="E514" s="23"/>
    </row>
    <row r="515" spans="1:5" x14ac:dyDescent="0.2">
      <c r="A515" s="23"/>
      <c r="B515" s="77"/>
      <c r="C515" s="23"/>
      <c r="D515" s="23"/>
      <c r="E515" s="23"/>
    </row>
    <row r="516" spans="1:5" x14ac:dyDescent="0.2">
      <c r="A516" s="23"/>
      <c r="B516" s="77"/>
      <c r="C516" s="23"/>
      <c r="D516" s="23"/>
      <c r="E516" s="23"/>
    </row>
    <row r="517" spans="1:5" x14ac:dyDescent="0.2">
      <c r="A517" s="23"/>
      <c r="B517" s="77"/>
      <c r="C517" s="23"/>
      <c r="D517" s="23"/>
      <c r="E517" s="23"/>
    </row>
    <row r="518" spans="1:5" x14ac:dyDescent="0.2">
      <c r="A518" s="23"/>
      <c r="B518" s="77"/>
      <c r="C518" s="23"/>
      <c r="D518" s="23"/>
      <c r="E518" s="23"/>
    </row>
    <row r="519" spans="1:5" x14ac:dyDescent="0.2">
      <c r="A519" s="23"/>
      <c r="B519" s="77"/>
      <c r="C519" s="23"/>
      <c r="D519" s="23"/>
      <c r="E519" s="23"/>
    </row>
    <row r="520" spans="1:5" x14ac:dyDescent="0.2">
      <c r="A520" s="23"/>
      <c r="B520" s="77"/>
      <c r="C520" s="23"/>
      <c r="D520" s="23"/>
      <c r="E520" s="23"/>
    </row>
    <row r="521" spans="1:5" x14ac:dyDescent="0.2">
      <c r="A521" s="23"/>
      <c r="B521" s="77"/>
      <c r="C521" s="23"/>
      <c r="D521" s="23"/>
      <c r="E521" s="23"/>
    </row>
    <row r="522" spans="1:5" x14ac:dyDescent="0.2">
      <c r="A522" s="23"/>
      <c r="B522" s="77"/>
      <c r="C522" s="23"/>
      <c r="D522" s="23"/>
      <c r="E522" s="23"/>
    </row>
    <row r="523" spans="1:5" x14ac:dyDescent="0.2">
      <c r="A523" s="23"/>
      <c r="B523" s="77"/>
      <c r="C523" s="23"/>
      <c r="D523" s="23"/>
      <c r="E523" s="23"/>
    </row>
    <row r="524" spans="1:5" x14ac:dyDescent="0.2">
      <c r="A524" s="23"/>
      <c r="B524" s="77"/>
      <c r="C524" s="23"/>
      <c r="D524" s="23"/>
      <c r="E524" s="23"/>
    </row>
    <row r="525" spans="1:5" x14ac:dyDescent="0.2">
      <c r="A525" s="23"/>
      <c r="B525" s="77"/>
      <c r="C525" s="23"/>
      <c r="D525" s="23"/>
      <c r="E525" s="23"/>
    </row>
    <row r="526" spans="1:5" x14ac:dyDescent="0.2">
      <c r="A526" s="23"/>
      <c r="B526" s="77"/>
      <c r="C526" s="23"/>
      <c r="D526" s="23"/>
      <c r="E526" s="23"/>
    </row>
    <row r="527" spans="1:5" x14ac:dyDescent="0.2">
      <c r="A527" s="23"/>
      <c r="B527" s="77"/>
      <c r="C527" s="23"/>
      <c r="D527" s="23"/>
      <c r="E527" s="23"/>
    </row>
    <row r="528" spans="1:5" x14ac:dyDescent="0.2">
      <c r="A528" s="23"/>
      <c r="B528" s="77"/>
      <c r="C528" s="23"/>
      <c r="D528" s="23"/>
      <c r="E528" s="23"/>
    </row>
    <row r="529" spans="1:5" x14ac:dyDescent="0.2">
      <c r="A529" s="23"/>
      <c r="B529" s="77"/>
      <c r="C529" s="23"/>
      <c r="D529" s="23"/>
      <c r="E529" s="23"/>
    </row>
    <row r="530" spans="1:5" x14ac:dyDescent="0.2">
      <c r="A530" s="23"/>
      <c r="B530" s="77"/>
      <c r="C530" s="23"/>
      <c r="D530" s="23"/>
      <c r="E530" s="23"/>
    </row>
    <row r="531" spans="1:5" x14ac:dyDescent="0.2">
      <c r="A531" s="23"/>
      <c r="B531" s="77"/>
      <c r="C531" s="23"/>
      <c r="D531" s="23"/>
      <c r="E531" s="23"/>
    </row>
    <row r="532" spans="1:5" x14ac:dyDescent="0.2">
      <c r="A532" s="23"/>
      <c r="B532" s="77"/>
      <c r="C532" s="23"/>
      <c r="D532" s="23"/>
      <c r="E532" s="23"/>
    </row>
    <row r="533" spans="1:5" x14ac:dyDescent="0.2">
      <c r="A533" s="23"/>
      <c r="B533" s="77"/>
      <c r="C533" s="23"/>
      <c r="D533" s="23"/>
      <c r="E533" s="23"/>
    </row>
    <row r="534" spans="1:5" x14ac:dyDescent="0.2">
      <c r="A534" s="23"/>
      <c r="B534" s="77"/>
      <c r="C534" s="23"/>
      <c r="D534" s="23"/>
      <c r="E534" s="23"/>
    </row>
    <row r="535" spans="1:5" x14ac:dyDescent="0.2">
      <c r="A535" s="23"/>
      <c r="B535" s="77"/>
      <c r="C535" s="23"/>
      <c r="D535" s="23"/>
      <c r="E535" s="23"/>
    </row>
    <row r="536" spans="1:5" x14ac:dyDescent="0.2">
      <c r="A536" s="23"/>
      <c r="B536" s="77"/>
      <c r="C536" s="23"/>
      <c r="D536" s="23"/>
      <c r="E536" s="23"/>
    </row>
    <row r="537" spans="1:5" x14ac:dyDescent="0.2">
      <c r="A537" s="23"/>
      <c r="B537" s="77"/>
      <c r="C537" s="23"/>
      <c r="D537" s="23"/>
      <c r="E537" s="23"/>
    </row>
    <row r="538" spans="1:5" x14ac:dyDescent="0.2">
      <c r="A538" s="23"/>
      <c r="B538" s="77"/>
      <c r="C538" s="23"/>
      <c r="D538" s="23"/>
      <c r="E538" s="23"/>
    </row>
    <row r="539" spans="1:5" x14ac:dyDescent="0.2">
      <c r="A539" s="23"/>
      <c r="B539" s="77"/>
      <c r="C539" s="23"/>
      <c r="D539" s="23"/>
      <c r="E539" s="23"/>
    </row>
    <row r="540" spans="1:5" x14ac:dyDescent="0.2">
      <c r="A540" s="23"/>
      <c r="B540" s="77"/>
      <c r="C540" s="23"/>
      <c r="D540" s="23"/>
      <c r="E540" s="23"/>
    </row>
    <row r="541" spans="1:5" x14ac:dyDescent="0.2">
      <c r="A541" s="23"/>
      <c r="B541" s="77"/>
      <c r="C541" s="23"/>
      <c r="D541" s="23"/>
      <c r="E541" s="23"/>
    </row>
    <row r="542" spans="1:5" x14ac:dyDescent="0.2">
      <c r="A542" s="23"/>
      <c r="B542" s="77"/>
      <c r="C542" s="23"/>
      <c r="D542" s="23"/>
      <c r="E542" s="23"/>
    </row>
    <row r="543" spans="1:5" x14ac:dyDescent="0.2">
      <c r="A543" s="23"/>
      <c r="B543" s="77"/>
      <c r="C543" s="23"/>
      <c r="D543" s="23"/>
      <c r="E543" s="23"/>
    </row>
    <row r="544" spans="1:5" x14ac:dyDescent="0.2">
      <c r="A544" s="23"/>
      <c r="B544" s="77"/>
      <c r="C544" s="23"/>
      <c r="D544" s="23"/>
      <c r="E544" s="23"/>
    </row>
    <row r="545" spans="1:5" x14ac:dyDescent="0.2">
      <c r="A545" s="23"/>
      <c r="B545" s="77"/>
      <c r="C545" s="23"/>
      <c r="D545" s="23"/>
      <c r="E545" s="23"/>
    </row>
    <row r="546" spans="1:5" x14ac:dyDescent="0.2">
      <c r="A546" s="23"/>
      <c r="B546" s="77"/>
      <c r="C546" s="23"/>
      <c r="D546" s="23"/>
      <c r="E546" s="23"/>
    </row>
    <row r="547" spans="1:5" x14ac:dyDescent="0.2">
      <c r="A547" s="23"/>
      <c r="B547" s="77"/>
      <c r="C547" s="23"/>
      <c r="D547" s="23"/>
      <c r="E547" s="23"/>
    </row>
    <row r="548" spans="1:5" x14ac:dyDescent="0.2">
      <c r="A548" s="23"/>
      <c r="B548" s="77"/>
      <c r="C548" s="23"/>
      <c r="D548" s="23"/>
      <c r="E548" s="23"/>
    </row>
    <row r="549" spans="1:5" x14ac:dyDescent="0.2">
      <c r="A549" s="23"/>
      <c r="B549" s="77"/>
      <c r="C549" s="23"/>
      <c r="D549" s="23"/>
      <c r="E549" s="23"/>
    </row>
    <row r="550" spans="1:5" x14ac:dyDescent="0.2">
      <c r="A550" s="23"/>
      <c r="B550" s="77"/>
      <c r="C550" s="23"/>
      <c r="D550" s="23"/>
      <c r="E550" s="23"/>
    </row>
    <row r="551" spans="1:5" x14ac:dyDescent="0.2">
      <c r="A551" s="23"/>
      <c r="B551" s="77"/>
      <c r="C551" s="23"/>
      <c r="D551" s="23"/>
      <c r="E551" s="23"/>
    </row>
    <row r="552" spans="1:5" x14ac:dyDescent="0.2">
      <c r="A552" s="23"/>
      <c r="B552" s="77"/>
      <c r="C552" s="23"/>
      <c r="D552" s="23"/>
      <c r="E552" s="23"/>
    </row>
    <row r="553" spans="1:5" x14ac:dyDescent="0.2">
      <c r="A553" s="23"/>
      <c r="B553" s="77"/>
      <c r="C553" s="23"/>
      <c r="D553" s="23"/>
      <c r="E553" s="23"/>
    </row>
    <row r="554" spans="1:5" x14ac:dyDescent="0.2">
      <c r="A554" s="23"/>
      <c r="B554" s="77"/>
      <c r="C554" s="23"/>
      <c r="D554" s="23"/>
      <c r="E554" s="23"/>
    </row>
    <row r="555" spans="1:5" x14ac:dyDescent="0.2">
      <c r="A555" s="23"/>
      <c r="B555" s="77"/>
      <c r="C555" s="23"/>
      <c r="D555" s="23"/>
      <c r="E555" s="23"/>
    </row>
    <row r="556" spans="1:5" x14ac:dyDescent="0.2">
      <c r="A556" s="23"/>
      <c r="B556" s="77"/>
      <c r="C556" s="23"/>
      <c r="D556" s="23"/>
      <c r="E556" s="23"/>
    </row>
    <row r="557" spans="1:5" x14ac:dyDescent="0.2">
      <c r="A557" s="23"/>
      <c r="B557" s="77"/>
      <c r="C557" s="23"/>
      <c r="D557" s="23"/>
      <c r="E557" s="23"/>
    </row>
    <row r="558" spans="1:5" x14ac:dyDescent="0.2">
      <c r="A558" s="23"/>
      <c r="B558" s="77"/>
      <c r="C558" s="23"/>
      <c r="D558" s="23"/>
      <c r="E558" s="23"/>
    </row>
    <row r="559" spans="1:5" x14ac:dyDescent="0.2">
      <c r="A559" s="23"/>
      <c r="B559" s="77"/>
      <c r="C559" s="23"/>
      <c r="D559" s="23"/>
      <c r="E559" s="23"/>
    </row>
    <row r="560" spans="1:5" x14ac:dyDescent="0.2">
      <c r="A560" s="23"/>
      <c r="B560" s="77"/>
      <c r="C560" s="23"/>
      <c r="D560" s="23"/>
      <c r="E560" s="23"/>
    </row>
    <row r="561" spans="1:5" x14ac:dyDescent="0.2">
      <c r="A561" s="23"/>
      <c r="B561" s="77"/>
      <c r="C561" s="23"/>
      <c r="D561" s="23"/>
      <c r="E561" s="23"/>
    </row>
    <row r="562" spans="1:5" x14ac:dyDescent="0.2">
      <c r="A562" s="23"/>
      <c r="B562" s="77"/>
      <c r="C562" s="23"/>
      <c r="D562" s="23"/>
      <c r="E562" s="23"/>
    </row>
    <row r="563" spans="1:5" x14ac:dyDescent="0.2">
      <c r="A563" s="23"/>
      <c r="B563" s="77"/>
      <c r="C563" s="23"/>
      <c r="D563" s="23"/>
      <c r="E563" s="23"/>
    </row>
    <row r="564" spans="1:5" x14ac:dyDescent="0.2">
      <c r="A564" s="23"/>
      <c r="B564" s="77"/>
      <c r="C564" s="23"/>
      <c r="D564" s="23"/>
      <c r="E564" s="23"/>
    </row>
    <row r="565" spans="1:5" x14ac:dyDescent="0.2">
      <c r="A565" s="23"/>
      <c r="B565" s="77"/>
      <c r="C565" s="23"/>
      <c r="D565" s="23"/>
      <c r="E565" s="23"/>
    </row>
    <row r="566" spans="1:5" x14ac:dyDescent="0.2">
      <c r="A566" s="23"/>
      <c r="B566" s="77"/>
      <c r="C566" s="23"/>
      <c r="D566" s="23"/>
      <c r="E566" s="23"/>
    </row>
    <row r="567" spans="1:5" x14ac:dyDescent="0.2">
      <c r="A567" s="23"/>
      <c r="B567" s="77"/>
      <c r="C567" s="23"/>
      <c r="D567" s="23"/>
      <c r="E567" s="23"/>
    </row>
    <row r="568" spans="1:5" x14ac:dyDescent="0.2">
      <c r="A568" s="23"/>
      <c r="B568" s="77"/>
      <c r="C568" s="23"/>
      <c r="D568" s="23"/>
      <c r="E568" s="23"/>
    </row>
    <row r="569" spans="1:5" x14ac:dyDescent="0.2">
      <c r="A569" s="23"/>
      <c r="B569" s="77"/>
      <c r="C569" s="23"/>
      <c r="D569" s="23"/>
      <c r="E569" s="23"/>
    </row>
    <row r="570" spans="1:5" x14ac:dyDescent="0.2">
      <c r="A570" s="23"/>
      <c r="B570" s="77"/>
      <c r="C570" s="23"/>
      <c r="D570" s="23"/>
      <c r="E570" s="23"/>
    </row>
    <row r="571" spans="1:5" x14ac:dyDescent="0.2">
      <c r="A571" s="23"/>
      <c r="B571" s="77"/>
      <c r="C571" s="23"/>
      <c r="D571" s="23"/>
      <c r="E571" s="23"/>
    </row>
    <row r="572" spans="1:5" x14ac:dyDescent="0.2">
      <c r="A572" s="23"/>
      <c r="B572" s="77"/>
      <c r="C572" s="23"/>
      <c r="D572" s="23"/>
      <c r="E572" s="23"/>
    </row>
    <row r="573" spans="1:5" x14ac:dyDescent="0.2">
      <c r="A573" s="23"/>
      <c r="B573" s="77"/>
      <c r="C573" s="23"/>
      <c r="D573" s="23"/>
      <c r="E573" s="23"/>
    </row>
    <row r="574" spans="1:5" x14ac:dyDescent="0.2">
      <c r="A574" s="23"/>
      <c r="B574" s="77"/>
      <c r="C574" s="23"/>
      <c r="D574" s="23"/>
      <c r="E574" s="23"/>
    </row>
    <row r="575" spans="1:5" x14ac:dyDescent="0.2">
      <c r="A575" s="23"/>
      <c r="B575" s="77"/>
      <c r="C575" s="23"/>
      <c r="D575" s="23"/>
      <c r="E575" s="23"/>
    </row>
    <row r="576" spans="1:5" x14ac:dyDescent="0.2">
      <c r="A576" s="23"/>
      <c r="B576" s="77"/>
      <c r="C576" s="23"/>
      <c r="D576" s="23"/>
      <c r="E576" s="23"/>
    </row>
    <row r="577" spans="1:5" x14ac:dyDescent="0.2">
      <c r="A577" s="23"/>
      <c r="B577" s="77"/>
      <c r="C577" s="23"/>
      <c r="D577" s="23"/>
      <c r="E577" s="23"/>
    </row>
    <row r="578" spans="1:5" x14ac:dyDescent="0.2">
      <c r="A578" s="23"/>
      <c r="B578" s="77"/>
      <c r="C578" s="23"/>
      <c r="D578" s="23"/>
      <c r="E578" s="23"/>
    </row>
    <row r="579" spans="1:5" x14ac:dyDescent="0.2">
      <c r="A579" s="23"/>
      <c r="B579" s="77"/>
      <c r="C579" s="23"/>
      <c r="D579" s="23"/>
      <c r="E579" s="23"/>
    </row>
    <row r="580" spans="1:5" x14ac:dyDescent="0.2">
      <c r="A580" s="23"/>
      <c r="B580" s="77"/>
      <c r="C580" s="23"/>
      <c r="D580" s="23"/>
      <c r="E580" s="23"/>
    </row>
    <row r="581" spans="1:5" x14ac:dyDescent="0.2">
      <c r="A581" s="23"/>
      <c r="B581" s="77"/>
      <c r="C581" s="23"/>
      <c r="D581" s="23"/>
      <c r="E581" s="23"/>
    </row>
    <row r="582" spans="1:5" x14ac:dyDescent="0.2">
      <c r="A582" s="23"/>
      <c r="B582" s="77"/>
      <c r="C582" s="23"/>
      <c r="D582" s="23"/>
      <c r="E582" s="23"/>
    </row>
    <row r="583" spans="1:5" x14ac:dyDescent="0.2">
      <c r="A583" s="23"/>
      <c r="B583" s="77"/>
      <c r="C583" s="23"/>
      <c r="D583" s="23"/>
      <c r="E583" s="23"/>
    </row>
    <row r="584" spans="1:5" x14ac:dyDescent="0.2">
      <c r="A584" s="23"/>
      <c r="B584" s="77"/>
      <c r="C584" s="23"/>
      <c r="D584" s="23"/>
      <c r="E584" s="23"/>
    </row>
    <row r="585" spans="1:5" x14ac:dyDescent="0.2">
      <c r="A585" s="23"/>
      <c r="B585" s="77"/>
      <c r="C585" s="23"/>
      <c r="D585" s="23"/>
      <c r="E585" s="23"/>
    </row>
    <row r="586" spans="1:5" x14ac:dyDescent="0.2">
      <c r="A586" s="23"/>
      <c r="B586" s="77"/>
      <c r="C586" s="23"/>
      <c r="D586" s="23"/>
      <c r="E586" s="23"/>
    </row>
    <row r="587" spans="1:5" x14ac:dyDescent="0.2">
      <c r="A587" s="23"/>
      <c r="B587" s="77"/>
      <c r="C587" s="23"/>
      <c r="D587" s="23"/>
      <c r="E587" s="23"/>
    </row>
    <row r="588" spans="1:5" x14ac:dyDescent="0.2">
      <c r="A588" s="23"/>
      <c r="B588" s="77"/>
      <c r="C588" s="23"/>
      <c r="D588" s="23"/>
      <c r="E588" s="23"/>
    </row>
    <row r="589" spans="1:5" x14ac:dyDescent="0.2">
      <c r="A589" s="23"/>
      <c r="B589" s="77"/>
      <c r="C589" s="23"/>
      <c r="D589" s="23"/>
      <c r="E589" s="23"/>
    </row>
    <row r="590" spans="1:5" x14ac:dyDescent="0.2">
      <c r="A590" s="23"/>
      <c r="B590" s="77"/>
      <c r="C590" s="23"/>
      <c r="D590" s="23"/>
      <c r="E590" s="23"/>
    </row>
    <row r="591" spans="1:5" x14ac:dyDescent="0.2">
      <c r="A591" s="23"/>
      <c r="B591" s="77"/>
      <c r="C591" s="23"/>
      <c r="D591" s="23"/>
      <c r="E591" s="23"/>
    </row>
    <row r="592" spans="1:5" x14ac:dyDescent="0.2">
      <c r="A592" s="23"/>
      <c r="B592" s="77"/>
      <c r="C592" s="23"/>
      <c r="D592" s="23"/>
      <c r="E592" s="23"/>
    </row>
    <row r="593" spans="1:5" x14ac:dyDescent="0.2">
      <c r="A593" s="23"/>
      <c r="B593" s="77"/>
      <c r="C593" s="23"/>
      <c r="D593" s="23"/>
      <c r="E593" s="23"/>
    </row>
    <row r="594" spans="1:5" x14ac:dyDescent="0.2">
      <c r="A594" s="23"/>
      <c r="B594" s="77"/>
      <c r="C594" s="23"/>
      <c r="D594" s="23"/>
      <c r="E594" s="23"/>
    </row>
    <row r="595" spans="1:5" x14ac:dyDescent="0.2">
      <c r="A595" s="23"/>
      <c r="B595" s="77"/>
      <c r="C595" s="23"/>
      <c r="D595" s="23"/>
      <c r="E595" s="23"/>
    </row>
    <row r="596" spans="1:5" x14ac:dyDescent="0.2">
      <c r="A596" s="23"/>
      <c r="B596" s="77"/>
      <c r="C596" s="23"/>
      <c r="D596" s="23"/>
      <c r="E596" s="23"/>
    </row>
    <row r="597" spans="1:5" x14ac:dyDescent="0.2">
      <c r="A597" s="23"/>
      <c r="B597" s="77"/>
      <c r="C597" s="23"/>
      <c r="D597" s="23"/>
      <c r="E597" s="23"/>
    </row>
    <row r="598" spans="1:5" x14ac:dyDescent="0.2">
      <c r="A598" s="23"/>
      <c r="B598" s="77"/>
      <c r="C598" s="23"/>
      <c r="D598" s="23"/>
      <c r="E598" s="23"/>
    </row>
    <row r="599" spans="1:5" x14ac:dyDescent="0.2">
      <c r="A599" s="23"/>
      <c r="B599" s="77"/>
      <c r="C599" s="23"/>
      <c r="D599" s="23"/>
      <c r="E599" s="23"/>
    </row>
    <row r="600" spans="1:5" x14ac:dyDescent="0.2">
      <c r="A600" s="23"/>
      <c r="B600" s="77"/>
      <c r="C600" s="23"/>
      <c r="D600" s="23"/>
      <c r="E600" s="23"/>
    </row>
    <row r="601" spans="1:5" x14ac:dyDescent="0.2">
      <c r="A601" s="23"/>
      <c r="B601" s="77"/>
      <c r="C601" s="23"/>
      <c r="D601" s="23"/>
      <c r="E601" s="23"/>
    </row>
    <row r="602" spans="1:5" x14ac:dyDescent="0.2">
      <c r="A602" s="23"/>
      <c r="B602" s="77"/>
      <c r="C602" s="23"/>
      <c r="D602" s="23"/>
      <c r="E602" s="23"/>
    </row>
    <row r="603" spans="1:5" x14ac:dyDescent="0.2">
      <c r="A603" s="23"/>
      <c r="B603" s="77"/>
      <c r="C603" s="23"/>
      <c r="D603" s="23"/>
      <c r="E603" s="23"/>
    </row>
    <row r="604" spans="1:5" x14ac:dyDescent="0.2">
      <c r="A604" s="23"/>
      <c r="B604" s="77"/>
      <c r="C604" s="23"/>
      <c r="D604" s="23"/>
      <c r="E604" s="23"/>
    </row>
    <row r="605" spans="1:5" x14ac:dyDescent="0.2">
      <c r="A605" s="23"/>
      <c r="B605" s="77"/>
      <c r="C605" s="23"/>
      <c r="D605" s="23"/>
      <c r="E605" s="23"/>
    </row>
    <row r="606" spans="1:5" x14ac:dyDescent="0.2">
      <c r="A606" s="23"/>
      <c r="B606" s="77"/>
      <c r="C606" s="23"/>
      <c r="D606" s="23"/>
      <c r="E606" s="23"/>
    </row>
    <row r="607" spans="1:5" x14ac:dyDescent="0.2">
      <c r="A607" s="23"/>
      <c r="B607" s="77"/>
      <c r="C607" s="23"/>
      <c r="D607" s="23"/>
      <c r="E607" s="23"/>
    </row>
    <row r="608" spans="1:5" x14ac:dyDescent="0.2">
      <c r="A608" s="23"/>
      <c r="B608" s="77"/>
      <c r="C608" s="23"/>
      <c r="D608" s="23"/>
      <c r="E608" s="23"/>
    </row>
    <row r="609" spans="1:5" x14ac:dyDescent="0.2">
      <c r="A609" s="23"/>
      <c r="B609" s="77"/>
      <c r="C609" s="23"/>
      <c r="D609" s="23"/>
      <c r="E609" s="23"/>
    </row>
    <row r="610" spans="1:5" x14ac:dyDescent="0.2">
      <c r="A610" s="23"/>
      <c r="B610" s="77"/>
      <c r="C610" s="23"/>
      <c r="D610" s="23"/>
      <c r="E610" s="23"/>
    </row>
    <row r="611" spans="1:5" x14ac:dyDescent="0.2">
      <c r="A611" s="23"/>
      <c r="B611" s="77"/>
      <c r="C611" s="23"/>
      <c r="D611" s="23"/>
      <c r="E611" s="23"/>
    </row>
    <row r="612" spans="1:5" x14ac:dyDescent="0.2">
      <c r="A612" s="23"/>
      <c r="B612" s="77"/>
      <c r="C612" s="23"/>
      <c r="D612" s="23"/>
      <c r="E612" s="23"/>
    </row>
    <row r="613" spans="1:5" x14ac:dyDescent="0.2">
      <c r="A613" s="23"/>
      <c r="B613" s="77"/>
      <c r="C613" s="23"/>
      <c r="D613" s="23"/>
      <c r="E613" s="23"/>
    </row>
    <row r="614" spans="1:5" x14ac:dyDescent="0.2">
      <c r="A614" s="23"/>
      <c r="B614" s="77"/>
      <c r="C614" s="23"/>
      <c r="D614" s="23"/>
      <c r="E614" s="23"/>
    </row>
    <row r="615" spans="1:5" x14ac:dyDescent="0.2">
      <c r="A615" s="23"/>
      <c r="B615" s="77"/>
      <c r="C615" s="23"/>
      <c r="D615" s="23"/>
      <c r="E615" s="23"/>
    </row>
    <row r="616" spans="1:5" x14ac:dyDescent="0.2">
      <c r="A616" s="23"/>
      <c r="B616" s="77"/>
      <c r="C616" s="23"/>
      <c r="D616" s="23"/>
      <c r="E616" s="23"/>
    </row>
    <row r="617" spans="1:5" x14ac:dyDescent="0.2">
      <c r="A617" s="23"/>
      <c r="B617" s="77"/>
      <c r="C617" s="23"/>
      <c r="D617" s="23"/>
      <c r="E617" s="23"/>
    </row>
    <row r="618" spans="1:5" x14ac:dyDescent="0.2">
      <c r="A618" s="23"/>
      <c r="B618" s="77"/>
      <c r="C618" s="23"/>
      <c r="D618" s="23"/>
      <c r="E618" s="23"/>
    </row>
    <row r="619" spans="1:5" x14ac:dyDescent="0.2">
      <c r="A619" s="23"/>
      <c r="B619" s="77"/>
      <c r="C619" s="23"/>
      <c r="D619" s="23"/>
      <c r="E619" s="23"/>
    </row>
    <row r="620" spans="1:5" x14ac:dyDescent="0.2">
      <c r="A620" s="23"/>
      <c r="B620" s="77"/>
      <c r="C620" s="23"/>
      <c r="D620" s="23"/>
      <c r="E620" s="23"/>
    </row>
    <row r="621" spans="1:5" x14ac:dyDescent="0.2">
      <c r="A621" s="23"/>
      <c r="B621" s="77"/>
      <c r="C621" s="23"/>
      <c r="D621" s="23"/>
      <c r="E621" s="23"/>
    </row>
    <row r="622" spans="1:5" x14ac:dyDescent="0.2">
      <c r="A622" s="23"/>
      <c r="B622" s="77"/>
      <c r="C622" s="23"/>
      <c r="D622" s="23"/>
      <c r="E622" s="23"/>
    </row>
    <row r="623" spans="1:5" x14ac:dyDescent="0.2">
      <c r="A623" s="23"/>
      <c r="B623" s="77"/>
      <c r="C623" s="23"/>
      <c r="D623" s="23"/>
      <c r="E623" s="23"/>
    </row>
    <row r="624" spans="1:5" x14ac:dyDescent="0.2">
      <c r="A624" s="23"/>
      <c r="B624" s="77"/>
      <c r="C624" s="23"/>
      <c r="D624" s="23"/>
      <c r="E624" s="23"/>
    </row>
    <row r="625" spans="1:5" x14ac:dyDescent="0.2">
      <c r="A625" s="23"/>
      <c r="B625" s="77"/>
      <c r="C625" s="23"/>
      <c r="D625" s="23"/>
      <c r="E625" s="23"/>
    </row>
    <row r="626" spans="1:5" x14ac:dyDescent="0.2">
      <c r="A626" s="23"/>
      <c r="B626" s="77"/>
      <c r="C626" s="23"/>
      <c r="D626" s="23"/>
      <c r="E626" s="23"/>
    </row>
    <row r="627" spans="1:5" x14ac:dyDescent="0.2">
      <c r="A627" s="23"/>
      <c r="B627" s="77"/>
      <c r="C627" s="23"/>
      <c r="D627" s="23"/>
      <c r="E627" s="23"/>
    </row>
    <row r="628" spans="1:5" x14ac:dyDescent="0.2">
      <c r="A628" s="23"/>
      <c r="B628" s="77"/>
      <c r="C628" s="23"/>
      <c r="D628" s="23"/>
      <c r="E628" s="23"/>
    </row>
    <row r="629" spans="1:5" x14ac:dyDescent="0.2">
      <c r="A629" s="23"/>
      <c r="B629" s="77"/>
      <c r="C629" s="23"/>
      <c r="D629" s="23"/>
      <c r="E629" s="23"/>
    </row>
    <row r="630" spans="1:5" x14ac:dyDescent="0.2">
      <c r="A630" s="23"/>
      <c r="B630" s="77"/>
      <c r="C630" s="23"/>
      <c r="D630" s="23"/>
      <c r="E630" s="23"/>
    </row>
    <row r="631" spans="1:5" x14ac:dyDescent="0.2">
      <c r="A631" s="23"/>
      <c r="B631" s="77"/>
      <c r="C631" s="23"/>
      <c r="D631" s="23"/>
      <c r="E631" s="23"/>
    </row>
    <row r="632" spans="1:5" x14ac:dyDescent="0.2">
      <c r="A632" s="23"/>
      <c r="B632" s="77"/>
      <c r="C632" s="23"/>
      <c r="D632" s="23"/>
      <c r="E632" s="23"/>
    </row>
    <row r="633" spans="1:5" x14ac:dyDescent="0.2">
      <c r="A633" s="23"/>
      <c r="B633" s="77"/>
      <c r="C633" s="23"/>
      <c r="D633" s="23"/>
      <c r="E633" s="23"/>
    </row>
    <row r="634" spans="1:5" x14ac:dyDescent="0.2">
      <c r="A634" s="23"/>
      <c r="B634" s="77"/>
      <c r="C634" s="23"/>
      <c r="D634" s="23"/>
      <c r="E634" s="23"/>
    </row>
    <row r="635" spans="1:5" x14ac:dyDescent="0.2">
      <c r="A635" s="23"/>
      <c r="B635" s="77"/>
      <c r="C635" s="23"/>
      <c r="D635" s="23"/>
      <c r="E635" s="23"/>
    </row>
    <row r="636" spans="1:5" x14ac:dyDescent="0.2">
      <c r="A636" s="23"/>
      <c r="B636" s="77"/>
      <c r="C636" s="23"/>
      <c r="D636" s="23"/>
      <c r="E636" s="23"/>
    </row>
    <row r="637" spans="1:5" x14ac:dyDescent="0.2">
      <c r="A637" s="23"/>
      <c r="B637" s="77"/>
      <c r="C637" s="23"/>
      <c r="D637" s="23"/>
      <c r="E637" s="23"/>
    </row>
    <row r="638" spans="1:5" x14ac:dyDescent="0.2">
      <c r="A638" s="23"/>
      <c r="B638" s="77"/>
      <c r="C638" s="23"/>
      <c r="D638" s="23"/>
      <c r="E638" s="23"/>
    </row>
    <row r="639" spans="1:5" x14ac:dyDescent="0.2">
      <c r="A639" s="23"/>
      <c r="B639" s="77"/>
      <c r="C639" s="23"/>
      <c r="D639" s="23"/>
      <c r="E639" s="23"/>
    </row>
    <row r="640" spans="1:5" x14ac:dyDescent="0.2">
      <c r="A640" s="23"/>
      <c r="B640" s="77"/>
      <c r="C640" s="23"/>
      <c r="D640" s="23"/>
      <c r="E640" s="23"/>
    </row>
    <row r="641" spans="1:5" x14ac:dyDescent="0.2">
      <c r="A641" s="23"/>
      <c r="B641" s="77"/>
      <c r="C641" s="23"/>
      <c r="D641" s="23"/>
      <c r="E641" s="23"/>
    </row>
    <row r="642" spans="1:5" x14ac:dyDescent="0.2">
      <c r="A642" s="23"/>
      <c r="B642" s="77"/>
      <c r="C642" s="23"/>
      <c r="D642" s="23"/>
      <c r="E642" s="23"/>
    </row>
    <row r="643" spans="1:5" x14ac:dyDescent="0.2">
      <c r="A643" s="23"/>
      <c r="B643" s="77"/>
      <c r="C643" s="23"/>
      <c r="D643" s="23"/>
      <c r="E643" s="23"/>
    </row>
    <row r="644" spans="1:5" x14ac:dyDescent="0.2">
      <c r="A644" s="23"/>
      <c r="B644" s="77"/>
      <c r="C644" s="23"/>
      <c r="D644" s="23"/>
      <c r="E644" s="23"/>
    </row>
    <row r="645" spans="1:5" x14ac:dyDescent="0.2">
      <c r="A645" s="23"/>
      <c r="B645" s="77"/>
      <c r="C645" s="23"/>
      <c r="D645" s="23"/>
      <c r="E645" s="23"/>
    </row>
    <row r="646" spans="1:5" x14ac:dyDescent="0.2">
      <c r="A646" s="23"/>
      <c r="B646" s="77"/>
      <c r="C646" s="23"/>
      <c r="D646" s="23"/>
      <c r="E646" s="23"/>
    </row>
    <row r="647" spans="1:5" x14ac:dyDescent="0.2">
      <c r="A647" s="23"/>
      <c r="B647" s="77"/>
      <c r="C647" s="23"/>
      <c r="D647" s="23"/>
      <c r="E647" s="23"/>
    </row>
    <row r="648" spans="1:5" x14ac:dyDescent="0.2">
      <c r="A648" s="23"/>
      <c r="B648" s="77"/>
      <c r="C648" s="23"/>
      <c r="D648" s="23"/>
      <c r="E648" s="23"/>
    </row>
    <row r="649" spans="1:5" x14ac:dyDescent="0.2">
      <c r="A649" s="23"/>
      <c r="B649" s="77"/>
      <c r="C649" s="23"/>
      <c r="D649" s="23"/>
      <c r="E649" s="23"/>
    </row>
    <row r="650" spans="1:5" x14ac:dyDescent="0.2">
      <c r="A650" s="23"/>
      <c r="B650" s="77"/>
      <c r="C650" s="23"/>
      <c r="D650" s="23"/>
      <c r="E650" s="23"/>
    </row>
    <row r="651" spans="1:5" x14ac:dyDescent="0.2">
      <c r="A651" s="23"/>
      <c r="B651" s="77"/>
      <c r="C651" s="23"/>
      <c r="D651" s="23"/>
      <c r="E651" s="23"/>
    </row>
    <row r="652" spans="1:5" x14ac:dyDescent="0.2">
      <c r="A652" s="23"/>
      <c r="B652" s="77"/>
      <c r="C652" s="23"/>
      <c r="D652" s="23"/>
      <c r="E652" s="23"/>
    </row>
    <row r="653" spans="1:5" x14ac:dyDescent="0.2">
      <c r="A653" s="23"/>
      <c r="B653" s="77"/>
      <c r="C653" s="23"/>
      <c r="D653" s="23"/>
      <c r="E653" s="23"/>
    </row>
    <row r="654" spans="1:5" x14ac:dyDescent="0.2">
      <c r="A654" s="23"/>
      <c r="B654" s="77"/>
      <c r="C654" s="23"/>
      <c r="D654" s="23"/>
      <c r="E654" s="23"/>
    </row>
    <row r="655" spans="1:5" x14ac:dyDescent="0.2">
      <c r="A655" s="23"/>
      <c r="B655" s="77"/>
      <c r="C655" s="23"/>
      <c r="D655" s="23"/>
      <c r="E655" s="23"/>
    </row>
    <row r="656" spans="1:5" x14ac:dyDescent="0.2">
      <c r="A656" s="23"/>
      <c r="B656" s="77"/>
      <c r="C656" s="23"/>
      <c r="D656" s="23"/>
      <c r="E656" s="23"/>
    </row>
    <row r="657" spans="1:5" x14ac:dyDescent="0.2">
      <c r="A657" s="23"/>
      <c r="B657" s="77"/>
      <c r="C657" s="23"/>
      <c r="D657" s="23"/>
      <c r="E657" s="23"/>
    </row>
    <row r="658" spans="1:5" x14ac:dyDescent="0.2">
      <c r="A658" s="23"/>
      <c r="B658" s="77"/>
      <c r="C658" s="23"/>
      <c r="D658" s="23"/>
      <c r="E658" s="23"/>
    </row>
    <row r="659" spans="1:5" x14ac:dyDescent="0.2">
      <c r="A659" s="23"/>
      <c r="B659" s="77"/>
      <c r="C659" s="23"/>
      <c r="D659" s="23"/>
      <c r="E659" s="23"/>
    </row>
    <row r="660" spans="1:5" x14ac:dyDescent="0.2">
      <c r="A660" s="23"/>
      <c r="B660" s="77"/>
      <c r="C660" s="23"/>
      <c r="D660" s="23"/>
      <c r="E660" s="23"/>
    </row>
    <row r="661" spans="1:5" x14ac:dyDescent="0.2">
      <c r="A661" s="23"/>
      <c r="B661" s="77"/>
      <c r="C661" s="23"/>
      <c r="D661" s="23"/>
      <c r="E661" s="23"/>
    </row>
    <row r="662" spans="1:5" x14ac:dyDescent="0.2">
      <c r="A662" s="23"/>
      <c r="B662" s="77"/>
      <c r="C662" s="23"/>
      <c r="D662" s="23"/>
      <c r="E662" s="23"/>
    </row>
    <row r="663" spans="1:5" x14ac:dyDescent="0.2">
      <c r="A663" s="23"/>
      <c r="B663" s="77"/>
      <c r="C663" s="23"/>
      <c r="D663" s="23"/>
      <c r="E663" s="23"/>
    </row>
    <row r="664" spans="1:5" x14ac:dyDescent="0.2">
      <c r="A664" s="23"/>
      <c r="B664" s="77"/>
      <c r="C664" s="23"/>
      <c r="D664" s="23"/>
      <c r="E664" s="23"/>
    </row>
    <row r="665" spans="1:5" x14ac:dyDescent="0.2">
      <c r="A665" s="23"/>
      <c r="B665" s="77"/>
      <c r="C665" s="23"/>
      <c r="D665" s="23"/>
      <c r="E665" s="23"/>
    </row>
    <row r="666" spans="1:5" x14ac:dyDescent="0.2">
      <c r="A666" s="23"/>
      <c r="B666" s="77"/>
      <c r="C666" s="23"/>
      <c r="D666" s="23"/>
      <c r="E666" s="23"/>
    </row>
    <row r="667" spans="1:5" x14ac:dyDescent="0.2">
      <c r="A667" s="23"/>
      <c r="B667" s="77"/>
      <c r="C667" s="23"/>
      <c r="D667" s="23"/>
      <c r="E667" s="23"/>
    </row>
    <row r="668" spans="1:5" x14ac:dyDescent="0.2">
      <c r="A668" s="23"/>
      <c r="B668" s="77"/>
      <c r="C668" s="23"/>
      <c r="D668" s="23"/>
      <c r="E668" s="23"/>
    </row>
    <row r="669" spans="1:5" x14ac:dyDescent="0.2">
      <c r="A669" s="23"/>
      <c r="B669" s="77"/>
      <c r="C669" s="23"/>
      <c r="D669" s="23"/>
      <c r="E669" s="23"/>
    </row>
    <row r="670" spans="1:5" x14ac:dyDescent="0.2">
      <c r="A670" s="23"/>
      <c r="B670" s="77"/>
      <c r="C670" s="23"/>
      <c r="D670" s="23"/>
      <c r="E670" s="23"/>
    </row>
    <row r="671" spans="1:5" x14ac:dyDescent="0.2">
      <c r="A671" s="23"/>
      <c r="B671" s="77"/>
      <c r="C671" s="23"/>
      <c r="D671" s="23"/>
      <c r="E671" s="23"/>
    </row>
    <row r="672" spans="1:5" x14ac:dyDescent="0.2">
      <c r="A672" s="23"/>
      <c r="B672" s="77"/>
      <c r="C672" s="23"/>
      <c r="D672" s="23"/>
      <c r="E672" s="23"/>
    </row>
    <row r="673" spans="1:5" x14ac:dyDescent="0.2">
      <c r="A673" s="23"/>
      <c r="B673" s="77"/>
      <c r="C673" s="23"/>
      <c r="D673" s="23"/>
      <c r="E673" s="23"/>
    </row>
    <row r="674" spans="1:5" x14ac:dyDescent="0.2">
      <c r="A674" s="23"/>
      <c r="B674" s="77"/>
      <c r="C674" s="23"/>
      <c r="D674" s="23"/>
      <c r="E674" s="23"/>
    </row>
    <row r="675" spans="1:5" x14ac:dyDescent="0.2">
      <c r="A675" s="23"/>
      <c r="B675" s="77"/>
      <c r="C675" s="23"/>
      <c r="D675" s="23"/>
      <c r="E675" s="23"/>
    </row>
    <row r="676" spans="1:5" x14ac:dyDescent="0.2">
      <c r="A676" s="23"/>
      <c r="B676" s="77"/>
      <c r="C676" s="23"/>
      <c r="D676" s="23"/>
      <c r="E676" s="23"/>
    </row>
    <row r="677" spans="1:5" x14ac:dyDescent="0.2">
      <c r="A677" s="23"/>
      <c r="B677" s="77"/>
      <c r="C677" s="23"/>
      <c r="D677" s="23"/>
      <c r="E677" s="23"/>
    </row>
    <row r="678" spans="1:5" x14ac:dyDescent="0.2">
      <c r="A678" s="23"/>
      <c r="B678" s="77"/>
      <c r="C678" s="23"/>
      <c r="D678" s="23"/>
      <c r="E678" s="23"/>
    </row>
    <row r="679" spans="1:5" x14ac:dyDescent="0.2">
      <c r="A679" s="23"/>
      <c r="B679" s="77"/>
      <c r="C679" s="23"/>
      <c r="D679" s="23"/>
      <c r="E679" s="23"/>
    </row>
    <row r="680" spans="1:5" x14ac:dyDescent="0.2">
      <c r="A680" s="23"/>
      <c r="B680" s="77"/>
      <c r="C680" s="23"/>
      <c r="D680" s="23"/>
      <c r="E680" s="23"/>
    </row>
    <row r="681" spans="1:5" x14ac:dyDescent="0.2">
      <c r="A681" s="23"/>
      <c r="B681" s="77"/>
      <c r="C681" s="23"/>
      <c r="D681" s="23"/>
      <c r="E681" s="23"/>
    </row>
    <row r="682" spans="1:5" x14ac:dyDescent="0.2">
      <c r="A682" s="23"/>
      <c r="B682" s="77"/>
      <c r="C682" s="23"/>
      <c r="D682" s="23"/>
      <c r="E682" s="23"/>
    </row>
    <row r="683" spans="1:5" x14ac:dyDescent="0.2">
      <c r="A683" s="23"/>
      <c r="B683" s="77"/>
      <c r="C683" s="23"/>
      <c r="D683" s="23"/>
      <c r="E683" s="23"/>
    </row>
    <row r="684" spans="1:5" x14ac:dyDescent="0.2">
      <c r="A684" s="23"/>
      <c r="B684" s="77"/>
      <c r="C684" s="23"/>
      <c r="D684" s="23"/>
      <c r="E684" s="23"/>
    </row>
    <row r="685" spans="1:5" x14ac:dyDescent="0.2">
      <c r="A685" s="23"/>
      <c r="B685" s="77"/>
      <c r="C685" s="23"/>
      <c r="D685" s="23"/>
      <c r="E685" s="23"/>
    </row>
    <row r="686" spans="1:5" x14ac:dyDescent="0.2">
      <c r="A686" s="23"/>
      <c r="B686" s="77"/>
      <c r="C686" s="23"/>
      <c r="D686" s="23"/>
      <c r="E686" s="23"/>
    </row>
    <row r="687" spans="1:5" x14ac:dyDescent="0.2">
      <c r="A687" s="23"/>
      <c r="B687" s="77"/>
      <c r="C687" s="23"/>
      <c r="D687" s="23"/>
      <c r="E687" s="23"/>
    </row>
    <row r="688" spans="1:5" x14ac:dyDescent="0.2">
      <c r="A688" s="23"/>
      <c r="B688" s="77"/>
      <c r="C688" s="23"/>
      <c r="D688" s="23"/>
      <c r="E688" s="23"/>
    </row>
    <row r="689" spans="1:5" x14ac:dyDescent="0.2">
      <c r="A689" s="23"/>
      <c r="B689" s="77"/>
      <c r="C689" s="23"/>
      <c r="D689" s="23"/>
      <c r="E689" s="23"/>
    </row>
    <row r="690" spans="1:5" x14ac:dyDescent="0.2">
      <c r="A690" s="23"/>
      <c r="B690" s="77"/>
      <c r="C690" s="23"/>
      <c r="D690" s="23"/>
      <c r="E690" s="23"/>
    </row>
    <row r="691" spans="1:5" x14ac:dyDescent="0.2">
      <c r="A691" s="23"/>
      <c r="B691" s="77"/>
      <c r="C691" s="23"/>
      <c r="D691" s="23"/>
      <c r="E691" s="23"/>
    </row>
    <row r="692" spans="1:5" x14ac:dyDescent="0.2">
      <c r="A692" s="23"/>
      <c r="B692" s="77"/>
      <c r="C692" s="23"/>
      <c r="D692" s="23"/>
      <c r="E692" s="23"/>
    </row>
    <row r="693" spans="1:5" x14ac:dyDescent="0.2">
      <c r="A693" s="23"/>
      <c r="B693" s="77"/>
      <c r="C693" s="23"/>
      <c r="D693" s="23"/>
      <c r="E693" s="23"/>
    </row>
    <row r="694" spans="1:5" x14ac:dyDescent="0.2">
      <c r="A694" s="23"/>
      <c r="B694" s="77"/>
      <c r="C694" s="23"/>
      <c r="D694" s="23"/>
      <c r="E694" s="23"/>
    </row>
    <row r="695" spans="1:5" x14ac:dyDescent="0.2">
      <c r="A695" s="23"/>
      <c r="B695" s="77"/>
      <c r="C695" s="23"/>
      <c r="D695" s="23"/>
      <c r="E695" s="23"/>
    </row>
    <row r="696" spans="1:5" x14ac:dyDescent="0.2">
      <c r="A696" s="23"/>
      <c r="B696" s="77"/>
      <c r="C696" s="23"/>
      <c r="D696" s="23"/>
      <c r="E696" s="23"/>
    </row>
    <row r="697" spans="1:5" x14ac:dyDescent="0.2">
      <c r="A697" s="23"/>
      <c r="B697" s="77"/>
      <c r="C697" s="23"/>
      <c r="D697" s="23"/>
      <c r="E697" s="23"/>
    </row>
    <row r="698" spans="1:5" x14ac:dyDescent="0.2">
      <c r="A698" s="23"/>
      <c r="B698" s="77"/>
      <c r="C698" s="23"/>
      <c r="D698" s="23"/>
      <c r="E698" s="23"/>
    </row>
    <row r="699" spans="1:5" x14ac:dyDescent="0.2">
      <c r="A699" s="23"/>
      <c r="B699" s="77"/>
      <c r="C699" s="23"/>
      <c r="D699" s="23"/>
      <c r="E699" s="23"/>
    </row>
    <row r="700" spans="1:5" x14ac:dyDescent="0.2">
      <c r="A700" s="23"/>
      <c r="B700" s="77"/>
      <c r="C700" s="23"/>
      <c r="D700" s="23"/>
      <c r="E700" s="23"/>
    </row>
    <row r="701" spans="1:5" x14ac:dyDescent="0.2">
      <c r="A701" s="23"/>
      <c r="B701" s="77"/>
      <c r="C701" s="23"/>
      <c r="D701" s="23"/>
      <c r="E701" s="23"/>
    </row>
    <row r="702" spans="1:5" x14ac:dyDescent="0.2">
      <c r="A702" s="23"/>
      <c r="B702" s="77"/>
      <c r="C702" s="23"/>
      <c r="D702" s="23"/>
      <c r="E702" s="23"/>
    </row>
    <row r="703" spans="1:5" x14ac:dyDescent="0.2">
      <c r="A703" s="23"/>
      <c r="B703" s="77"/>
      <c r="C703" s="23"/>
      <c r="D703" s="23"/>
      <c r="E703" s="23"/>
    </row>
    <row r="704" spans="1:5" x14ac:dyDescent="0.2">
      <c r="A704" s="23"/>
      <c r="B704" s="77"/>
      <c r="C704" s="23"/>
      <c r="D704" s="23"/>
      <c r="E704" s="23"/>
    </row>
    <row r="705" spans="1:5" x14ac:dyDescent="0.2">
      <c r="A705" s="23"/>
      <c r="B705" s="77"/>
      <c r="C705" s="23"/>
      <c r="D705" s="23"/>
      <c r="E705" s="23"/>
    </row>
    <row r="706" spans="1:5" x14ac:dyDescent="0.2">
      <c r="A706" s="23"/>
      <c r="B706" s="77"/>
      <c r="C706" s="23"/>
      <c r="D706" s="23"/>
      <c r="E706" s="23"/>
    </row>
    <row r="707" spans="1:5" x14ac:dyDescent="0.2">
      <c r="A707" s="23"/>
      <c r="B707" s="77"/>
      <c r="C707" s="23"/>
      <c r="D707" s="23"/>
      <c r="E707" s="23"/>
    </row>
    <row r="708" spans="1:5" x14ac:dyDescent="0.2">
      <c r="A708" s="23"/>
      <c r="B708" s="77"/>
      <c r="C708" s="23"/>
      <c r="D708" s="23"/>
      <c r="E708" s="23"/>
    </row>
    <row r="709" spans="1:5" x14ac:dyDescent="0.2">
      <c r="A709" s="23"/>
      <c r="B709" s="77"/>
      <c r="C709" s="23"/>
      <c r="D709" s="23"/>
      <c r="E709" s="23"/>
    </row>
    <row r="710" spans="1:5" x14ac:dyDescent="0.2">
      <c r="A710" s="23"/>
      <c r="B710" s="77"/>
      <c r="C710" s="23"/>
      <c r="D710" s="23"/>
      <c r="E710" s="23"/>
    </row>
    <row r="711" spans="1:5" x14ac:dyDescent="0.2">
      <c r="A711" s="23"/>
      <c r="B711" s="77"/>
      <c r="C711" s="23"/>
      <c r="D711" s="23"/>
      <c r="E711" s="23"/>
    </row>
    <row r="712" spans="1:5" x14ac:dyDescent="0.2">
      <c r="A712" s="23"/>
      <c r="B712" s="77"/>
      <c r="C712" s="23"/>
      <c r="D712" s="23"/>
      <c r="E712" s="23"/>
    </row>
    <row r="713" spans="1:5" x14ac:dyDescent="0.2">
      <c r="A713" s="23"/>
      <c r="B713" s="77"/>
      <c r="C713" s="23"/>
      <c r="D713" s="23"/>
      <c r="E713" s="23"/>
    </row>
    <row r="714" spans="1:5" x14ac:dyDescent="0.2">
      <c r="A714" s="23"/>
      <c r="B714" s="77"/>
      <c r="C714" s="23"/>
      <c r="D714" s="23"/>
      <c r="E714" s="23"/>
    </row>
    <row r="715" spans="1:5" x14ac:dyDescent="0.2">
      <c r="A715" s="23"/>
      <c r="B715" s="77"/>
      <c r="C715" s="23"/>
      <c r="D715" s="23"/>
      <c r="E715" s="23"/>
    </row>
    <row r="716" spans="1:5" x14ac:dyDescent="0.2">
      <c r="A716" s="23"/>
      <c r="B716" s="77"/>
      <c r="C716" s="23"/>
      <c r="D716" s="23"/>
      <c r="E716" s="23"/>
    </row>
    <row r="717" spans="1:5" x14ac:dyDescent="0.2">
      <c r="A717" s="23"/>
      <c r="B717" s="77"/>
      <c r="C717" s="23"/>
      <c r="D717" s="23"/>
      <c r="E717" s="23"/>
    </row>
    <row r="718" spans="1:5" x14ac:dyDescent="0.2">
      <c r="A718" s="23"/>
      <c r="B718" s="77"/>
      <c r="C718" s="23"/>
      <c r="D718" s="23"/>
      <c r="E718" s="23"/>
    </row>
    <row r="719" spans="1:5" x14ac:dyDescent="0.2">
      <c r="A719" s="23"/>
      <c r="B719" s="77"/>
      <c r="C719" s="23"/>
      <c r="D719" s="23"/>
      <c r="E719" s="23"/>
    </row>
    <row r="720" spans="1:5" x14ac:dyDescent="0.2">
      <c r="A720" s="23"/>
      <c r="B720" s="77"/>
      <c r="C720" s="23"/>
      <c r="D720" s="23"/>
      <c r="E720" s="23"/>
    </row>
    <row r="721" spans="1:5" x14ac:dyDescent="0.2">
      <c r="A721" s="23"/>
      <c r="B721" s="77"/>
      <c r="C721" s="23"/>
      <c r="D721" s="23"/>
      <c r="E721" s="23"/>
    </row>
    <row r="722" spans="1:5" x14ac:dyDescent="0.2">
      <c r="A722" s="23"/>
      <c r="B722" s="77"/>
      <c r="C722" s="23"/>
      <c r="D722" s="23"/>
      <c r="E722" s="23"/>
    </row>
    <row r="723" spans="1:5" x14ac:dyDescent="0.2">
      <c r="A723" s="23"/>
      <c r="B723" s="77"/>
      <c r="C723" s="23"/>
      <c r="D723" s="23"/>
      <c r="E723" s="23"/>
    </row>
    <row r="724" spans="1:5" x14ac:dyDescent="0.2">
      <c r="A724" s="23"/>
      <c r="B724" s="77"/>
      <c r="C724" s="23"/>
      <c r="D724" s="23"/>
      <c r="E724" s="23"/>
    </row>
    <row r="725" spans="1:5" x14ac:dyDescent="0.2">
      <c r="A725" s="23"/>
      <c r="B725" s="77"/>
      <c r="C725" s="23"/>
      <c r="D725" s="23"/>
      <c r="E725" s="23"/>
    </row>
    <row r="726" spans="1:5" x14ac:dyDescent="0.2">
      <c r="A726" s="23"/>
      <c r="B726" s="77"/>
      <c r="C726" s="23"/>
      <c r="D726" s="23"/>
      <c r="E726" s="23"/>
    </row>
    <row r="727" spans="1:5" x14ac:dyDescent="0.2">
      <c r="A727" s="23"/>
      <c r="B727" s="77"/>
      <c r="C727" s="23"/>
      <c r="D727" s="23"/>
      <c r="E727" s="23"/>
    </row>
    <row r="728" spans="1:5" x14ac:dyDescent="0.2">
      <c r="A728" s="23"/>
      <c r="B728" s="77"/>
      <c r="C728" s="23"/>
      <c r="D728" s="23"/>
      <c r="E728" s="23"/>
    </row>
    <row r="729" spans="1:5" x14ac:dyDescent="0.2">
      <c r="A729" s="23"/>
      <c r="B729" s="77"/>
      <c r="C729" s="23"/>
      <c r="D729" s="23"/>
      <c r="E729" s="23"/>
    </row>
    <row r="730" spans="1:5" x14ac:dyDescent="0.2">
      <c r="A730" s="23"/>
      <c r="B730" s="77"/>
      <c r="C730" s="23"/>
      <c r="D730" s="23"/>
      <c r="E730" s="23"/>
    </row>
    <row r="731" spans="1:5" x14ac:dyDescent="0.2">
      <c r="A731" s="23"/>
      <c r="B731" s="77"/>
      <c r="C731" s="23"/>
      <c r="D731" s="23"/>
      <c r="E731" s="23"/>
    </row>
    <row r="732" spans="1:5" x14ac:dyDescent="0.2">
      <c r="A732" s="23"/>
      <c r="B732" s="77"/>
      <c r="C732" s="23"/>
      <c r="D732" s="23"/>
      <c r="E732" s="23"/>
    </row>
    <row r="733" spans="1:5" x14ac:dyDescent="0.2">
      <c r="A733" s="23"/>
      <c r="B733" s="77"/>
      <c r="C733" s="23"/>
      <c r="D733" s="23"/>
      <c r="E733" s="23"/>
    </row>
    <row r="734" spans="1:5" x14ac:dyDescent="0.2">
      <c r="A734" s="23"/>
      <c r="B734" s="77"/>
      <c r="C734" s="23"/>
      <c r="D734" s="23"/>
      <c r="E734" s="23"/>
    </row>
    <row r="735" spans="1:5" x14ac:dyDescent="0.2">
      <c r="A735" s="23"/>
      <c r="B735" s="77"/>
      <c r="C735" s="23"/>
      <c r="D735" s="23"/>
      <c r="E735" s="23"/>
    </row>
    <row r="736" spans="1:5" x14ac:dyDescent="0.2">
      <c r="A736" s="23"/>
      <c r="B736" s="77"/>
      <c r="C736" s="23"/>
      <c r="D736" s="23"/>
      <c r="E736" s="23"/>
    </row>
    <row r="737" spans="1:5" x14ac:dyDescent="0.2">
      <c r="A737" s="23"/>
      <c r="B737" s="77"/>
      <c r="C737" s="23"/>
      <c r="D737" s="23"/>
      <c r="E737" s="23"/>
    </row>
    <row r="738" spans="1:5" x14ac:dyDescent="0.2">
      <c r="A738" s="23"/>
      <c r="B738" s="77"/>
      <c r="C738" s="23"/>
      <c r="D738" s="23"/>
      <c r="E738" s="23"/>
    </row>
    <row r="739" spans="1:5" x14ac:dyDescent="0.2">
      <c r="A739" s="23"/>
      <c r="B739" s="77"/>
      <c r="C739" s="23"/>
      <c r="D739" s="23"/>
      <c r="E739" s="23"/>
    </row>
    <row r="740" spans="1:5" x14ac:dyDescent="0.2">
      <c r="A740" s="23"/>
      <c r="B740" s="77"/>
      <c r="C740" s="23"/>
      <c r="D740" s="23"/>
      <c r="E740" s="23"/>
    </row>
    <row r="741" spans="1:5" x14ac:dyDescent="0.2">
      <c r="A741" s="23"/>
      <c r="B741" s="77"/>
      <c r="C741" s="23"/>
      <c r="D741" s="23"/>
      <c r="E741" s="23"/>
    </row>
    <row r="742" spans="1:5" x14ac:dyDescent="0.2">
      <c r="A742" s="23"/>
      <c r="B742" s="77"/>
      <c r="C742" s="23"/>
      <c r="D742" s="23"/>
      <c r="E742" s="23"/>
    </row>
    <row r="743" spans="1:5" x14ac:dyDescent="0.2">
      <c r="A743" s="23"/>
      <c r="B743" s="77"/>
      <c r="C743" s="23"/>
      <c r="D743" s="23"/>
      <c r="E743" s="23"/>
    </row>
    <row r="744" spans="1:5" x14ac:dyDescent="0.2">
      <c r="A744" s="23"/>
      <c r="B744" s="77"/>
      <c r="C744" s="23"/>
      <c r="D744" s="23"/>
      <c r="E744" s="23"/>
    </row>
    <row r="745" spans="1:5" x14ac:dyDescent="0.2">
      <c r="A745" s="23"/>
      <c r="B745" s="77"/>
      <c r="C745" s="23"/>
      <c r="D745" s="23"/>
      <c r="E745" s="23"/>
    </row>
    <row r="746" spans="1:5" x14ac:dyDescent="0.2">
      <c r="A746" s="23"/>
      <c r="B746" s="77"/>
      <c r="C746" s="23"/>
      <c r="D746" s="23"/>
      <c r="E746" s="23"/>
    </row>
    <row r="747" spans="1:5" x14ac:dyDescent="0.2">
      <c r="A747" s="23"/>
      <c r="B747" s="77"/>
      <c r="C747" s="23"/>
      <c r="D747" s="23"/>
      <c r="E747" s="23"/>
    </row>
    <row r="748" spans="1:5" x14ac:dyDescent="0.2">
      <c r="A748" s="23"/>
      <c r="B748" s="77"/>
      <c r="C748" s="23"/>
      <c r="D748" s="23"/>
      <c r="E748" s="23"/>
    </row>
    <row r="749" spans="1:5" x14ac:dyDescent="0.2">
      <c r="A749" s="23"/>
      <c r="B749" s="77"/>
      <c r="C749" s="23"/>
      <c r="D749" s="23"/>
      <c r="E749" s="23"/>
    </row>
    <row r="750" spans="1:5" x14ac:dyDescent="0.2">
      <c r="A750" s="23"/>
      <c r="B750" s="77"/>
      <c r="C750" s="23"/>
      <c r="D750" s="23"/>
      <c r="E750" s="23"/>
    </row>
    <row r="751" spans="1:5" x14ac:dyDescent="0.2">
      <c r="A751" s="23"/>
      <c r="B751" s="77"/>
      <c r="C751" s="23"/>
      <c r="D751" s="23"/>
      <c r="E751" s="23"/>
    </row>
    <row r="752" spans="1:5" x14ac:dyDescent="0.2">
      <c r="A752" s="23"/>
      <c r="B752" s="77"/>
      <c r="C752" s="23"/>
      <c r="D752" s="23"/>
      <c r="E752" s="23"/>
    </row>
    <row r="753" spans="1:5" x14ac:dyDescent="0.2">
      <c r="A753" s="23"/>
      <c r="B753" s="77"/>
      <c r="C753" s="23"/>
      <c r="D753" s="23"/>
      <c r="E753" s="23"/>
    </row>
    <row r="754" spans="1:5" x14ac:dyDescent="0.2">
      <c r="A754" s="23"/>
      <c r="B754" s="77"/>
      <c r="C754" s="23"/>
      <c r="D754" s="23"/>
      <c r="E754" s="23"/>
    </row>
    <row r="755" spans="1:5" x14ac:dyDescent="0.2">
      <c r="A755" s="23"/>
      <c r="B755" s="77"/>
      <c r="C755" s="23"/>
      <c r="D755" s="23"/>
      <c r="E755" s="23"/>
    </row>
    <row r="756" spans="1:5" x14ac:dyDescent="0.2">
      <c r="A756" s="23"/>
      <c r="B756" s="77"/>
      <c r="C756" s="23"/>
      <c r="D756" s="23"/>
      <c r="E756" s="23"/>
    </row>
    <row r="757" spans="1:5" x14ac:dyDescent="0.2">
      <c r="A757" s="23"/>
      <c r="B757" s="77"/>
      <c r="C757" s="23"/>
      <c r="D757" s="23"/>
      <c r="E757" s="23"/>
    </row>
    <row r="758" spans="1:5" x14ac:dyDescent="0.2">
      <c r="A758" s="23"/>
      <c r="B758" s="77"/>
      <c r="C758" s="23"/>
      <c r="D758" s="23"/>
      <c r="E758" s="23"/>
    </row>
    <row r="759" spans="1:5" x14ac:dyDescent="0.2">
      <c r="A759" s="23"/>
      <c r="B759" s="77"/>
      <c r="C759" s="23"/>
      <c r="D759" s="23"/>
      <c r="E759" s="23"/>
    </row>
    <row r="760" spans="1:5" x14ac:dyDescent="0.2">
      <c r="A760" s="23"/>
      <c r="B760" s="77"/>
      <c r="C760" s="23"/>
      <c r="D760" s="23"/>
      <c r="E760" s="23"/>
    </row>
    <row r="761" spans="1:5" x14ac:dyDescent="0.2">
      <c r="A761" s="23"/>
      <c r="B761" s="77"/>
      <c r="C761" s="23"/>
      <c r="D761" s="23"/>
      <c r="E761" s="23"/>
    </row>
    <row r="762" spans="1:5" x14ac:dyDescent="0.2">
      <c r="A762" s="23"/>
      <c r="B762" s="77"/>
      <c r="C762" s="23"/>
      <c r="D762" s="23"/>
      <c r="E762" s="23"/>
    </row>
    <row r="763" spans="1:5" x14ac:dyDescent="0.2">
      <c r="A763" s="23"/>
      <c r="B763" s="77"/>
      <c r="C763" s="23"/>
      <c r="D763" s="23"/>
      <c r="E763" s="23"/>
    </row>
    <row r="764" spans="1:5" x14ac:dyDescent="0.2">
      <c r="A764" s="23"/>
      <c r="B764" s="77"/>
      <c r="C764" s="23"/>
      <c r="D764" s="23"/>
      <c r="E764" s="23"/>
    </row>
    <row r="765" spans="1:5" x14ac:dyDescent="0.2">
      <c r="A765" s="23"/>
      <c r="B765" s="77"/>
      <c r="C765" s="23"/>
      <c r="D765" s="23"/>
      <c r="E765" s="23"/>
    </row>
    <row r="766" spans="1:5" x14ac:dyDescent="0.2">
      <c r="A766" s="23"/>
      <c r="B766" s="77"/>
      <c r="C766" s="23"/>
      <c r="D766" s="23"/>
      <c r="E766" s="23"/>
    </row>
    <row r="767" spans="1:5" x14ac:dyDescent="0.2">
      <c r="A767" s="23"/>
      <c r="B767" s="77"/>
      <c r="C767" s="23"/>
      <c r="D767" s="23"/>
      <c r="E767" s="23"/>
    </row>
    <row r="768" spans="1:5" x14ac:dyDescent="0.2">
      <c r="A768" s="23"/>
      <c r="B768" s="77"/>
      <c r="C768" s="23"/>
      <c r="D768" s="23"/>
      <c r="E768" s="23"/>
    </row>
    <row r="769" spans="1:5" x14ac:dyDescent="0.2">
      <c r="A769" s="23"/>
      <c r="B769" s="77"/>
      <c r="C769" s="23"/>
      <c r="D769" s="23"/>
      <c r="E769" s="23"/>
    </row>
    <row r="770" spans="1:5" x14ac:dyDescent="0.2">
      <c r="A770" s="23"/>
      <c r="B770" s="77"/>
      <c r="C770" s="23"/>
      <c r="D770" s="23"/>
      <c r="E770" s="23"/>
    </row>
    <row r="771" spans="1:5" x14ac:dyDescent="0.2">
      <c r="A771" s="23"/>
      <c r="B771" s="77"/>
      <c r="C771" s="23"/>
      <c r="D771" s="23"/>
      <c r="E771" s="23"/>
    </row>
    <row r="772" spans="1:5" x14ac:dyDescent="0.2">
      <c r="A772" s="23"/>
      <c r="B772" s="77"/>
      <c r="C772" s="23"/>
      <c r="D772" s="23"/>
      <c r="E772" s="23"/>
    </row>
    <row r="773" spans="1:5" x14ac:dyDescent="0.2">
      <c r="A773" s="23"/>
      <c r="B773" s="77"/>
      <c r="C773" s="23"/>
      <c r="D773" s="23"/>
      <c r="E773" s="23"/>
    </row>
    <row r="774" spans="1:5" x14ac:dyDescent="0.2">
      <c r="A774" s="23"/>
      <c r="B774" s="77"/>
      <c r="C774" s="23"/>
      <c r="D774" s="23"/>
      <c r="E774" s="23"/>
    </row>
    <row r="775" spans="1:5" x14ac:dyDescent="0.2">
      <c r="A775" s="23"/>
      <c r="B775" s="77"/>
      <c r="C775" s="23"/>
      <c r="D775" s="23"/>
      <c r="E775" s="23"/>
    </row>
    <row r="776" spans="1:5" x14ac:dyDescent="0.2">
      <c r="A776" s="23"/>
      <c r="B776" s="77"/>
      <c r="C776" s="23"/>
      <c r="D776" s="23"/>
      <c r="E776" s="23"/>
    </row>
    <row r="777" spans="1:5" x14ac:dyDescent="0.2">
      <c r="A777" s="23"/>
      <c r="B777" s="77"/>
      <c r="C777" s="23"/>
      <c r="D777" s="23"/>
      <c r="E777" s="23"/>
    </row>
    <row r="778" spans="1:5" x14ac:dyDescent="0.2">
      <c r="A778" s="23"/>
      <c r="B778" s="77"/>
      <c r="C778" s="23"/>
      <c r="D778" s="23"/>
      <c r="E778" s="23"/>
    </row>
    <row r="779" spans="1:5" x14ac:dyDescent="0.2">
      <c r="A779" s="23"/>
      <c r="B779" s="77"/>
      <c r="C779" s="23"/>
      <c r="D779" s="23"/>
      <c r="E779" s="23"/>
    </row>
    <row r="780" spans="1:5" x14ac:dyDescent="0.2">
      <c r="A780" s="23"/>
      <c r="B780" s="77"/>
      <c r="C780" s="23"/>
      <c r="D780" s="23"/>
      <c r="E780" s="23"/>
    </row>
    <row r="781" spans="1:5" x14ac:dyDescent="0.2">
      <c r="A781" s="23"/>
      <c r="B781" s="77"/>
      <c r="C781" s="23"/>
      <c r="D781" s="23"/>
      <c r="E781" s="23"/>
    </row>
    <row r="782" spans="1:5" x14ac:dyDescent="0.2">
      <c r="A782" s="23"/>
      <c r="B782" s="77"/>
      <c r="C782" s="23"/>
      <c r="D782" s="23"/>
      <c r="E782" s="23"/>
    </row>
    <row r="783" spans="1:5" x14ac:dyDescent="0.2">
      <c r="A783" s="23"/>
      <c r="B783" s="77"/>
      <c r="C783" s="23"/>
      <c r="D783" s="23"/>
      <c r="E783" s="23"/>
    </row>
    <row r="784" spans="1:5" x14ac:dyDescent="0.2">
      <c r="A784" s="23"/>
      <c r="B784" s="77"/>
      <c r="C784" s="23"/>
      <c r="D784" s="23"/>
      <c r="E784" s="23"/>
    </row>
    <row r="785" spans="1:5" x14ac:dyDescent="0.2">
      <c r="A785" s="23"/>
      <c r="B785" s="77"/>
      <c r="C785" s="23"/>
      <c r="D785" s="23"/>
      <c r="E785" s="23"/>
    </row>
    <row r="786" spans="1:5" x14ac:dyDescent="0.2">
      <c r="A786" s="23"/>
      <c r="B786" s="77"/>
      <c r="C786" s="23"/>
      <c r="D786" s="23"/>
      <c r="E786" s="23"/>
    </row>
    <row r="787" spans="1:5" x14ac:dyDescent="0.2">
      <c r="A787" s="23"/>
      <c r="B787" s="77"/>
      <c r="C787" s="23"/>
      <c r="D787" s="23"/>
      <c r="E787" s="23"/>
    </row>
    <row r="788" spans="1:5" x14ac:dyDescent="0.2">
      <c r="A788" s="23"/>
      <c r="B788" s="77"/>
      <c r="C788" s="23"/>
      <c r="D788" s="23"/>
      <c r="E788" s="23"/>
    </row>
    <row r="789" spans="1:5" x14ac:dyDescent="0.2">
      <c r="A789" s="23"/>
      <c r="B789" s="77"/>
      <c r="C789" s="23"/>
      <c r="D789" s="23"/>
      <c r="E789" s="23"/>
    </row>
    <row r="790" spans="1:5" x14ac:dyDescent="0.2">
      <c r="A790" s="23"/>
      <c r="B790" s="77"/>
      <c r="C790" s="23"/>
      <c r="D790" s="23"/>
      <c r="E790" s="23"/>
    </row>
    <row r="791" spans="1:5" x14ac:dyDescent="0.2">
      <c r="A791" s="23"/>
      <c r="B791" s="77"/>
      <c r="C791" s="23"/>
      <c r="D791" s="23"/>
      <c r="E791" s="23"/>
    </row>
    <row r="792" spans="1:5" x14ac:dyDescent="0.2">
      <c r="A792" s="23"/>
      <c r="B792" s="77"/>
      <c r="C792" s="23"/>
      <c r="D792" s="23"/>
      <c r="E792" s="23"/>
    </row>
    <row r="793" spans="1:5" x14ac:dyDescent="0.2">
      <c r="A793" s="23"/>
      <c r="B793" s="77"/>
      <c r="C793" s="23"/>
      <c r="D793" s="23"/>
      <c r="E793" s="23"/>
    </row>
    <row r="794" spans="1:5" x14ac:dyDescent="0.2">
      <c r="A794" s="23"/>
      <c r="B794" s="77"/>
      <c r="C794" s="23"/>
      <c r="D794" s="23"/>
      <c r="E794" s="23"/>
    </row>
    <row r="795" spans="1:5" x14ac:dyDescent="0.2">
      <c r="A795" s="23"/>
      <c r="B795" s="77"/>
      <c r="C795" s="23"/>
      <c r="D795" s="23"/>
      <c r="E795" s="23"/>
    </row>
    <row r="796" spans="1:5" x14ac:dyDescent="0.2">
      <c r="A796" s="23"/>
      <c r="B796" s="77"/>
      <c r="C796" s="23"/>
      <c r="D796" s="23"/>
      <c r="E796" s="23"/>
    </row>
    <row r="797" spans="1:5" x14ac:dyDescent="0.2">
      <c r="A797" s="23"/>
      <c r="B797" s="77"/>
      <c r="C797" s="23"/>
      <c r="D797" s="23"/>
      <c r="E797" s="23"/>
    </row>
    <row r="798" spans="1:5" x14ac:dyDescent="0.2">
      <c r="A798" s="23"/>
      <c r="B798" s="77"/>
      <c r="C798" s="23"/>
      <c r="D798" s="23"/>
      <c r="E798" s="23"/>
    </row>
    <row r="799" spans="1:5" x14ac:dyDescent="0.2">
      <c r="A799" s="23"/>
      <c r="B799" s="77"/>
      <c r="C799" s="23"/>
      <c r="D799" s="23"/>
      <c r="E799" s="23"/>
    </row>
    <row r="800" spans="1:5" x14ac:dyDescent="0.2">
      <c r="A800" s="23"/>
      <c r="B800" s="77"/>
      <c r="C800" s="23"/>
      <c r="D800" s="23"/>
      <c r="E800" s="23"/>
    </row>
    <row r="801" spans="1:5" x14ac:dyDescent="0.2">
      <c r="A801" s="23"/>
      <c r="B801" s="77"/>
      <c r="C801" s="23"/>
      <c r="D801" s="23"/>
      <c r="E801" s="23"/>
    </row>
    <row r="802" spans="1:5" x14ac:dyDescent="0.2">
      <c r="A802" s="23"/>
      <c r="B802" s="77"/>
      <c r="C802" s="23"/>
      <c r="D802" s="23"/>
      <c r="E802" s="23"/>
    </row>
    <row r="803" spans="1:5" x14ac:dyDescent="0.2">
      <c r="A803" s="23"/>
      <c r="B803" s="77"/>
      <c r="C803" s="23"/>
      <c r="D803" s="23"/>
      <c r="E803" s="23"/>
    </row>
    <row r="804" spans="1:5" x14ac:dyDescent="0.2">
      <c r="A804" s="23"/>
      <c r="B804" s="77"/>
      <c r="C804" s="23"/>
      <c r="D804" s="23"/>
      <c r="E804" s="23"/>
    </row>
    <row r="805" spans="1:5" x14ac:dyDescent="0.2">
      <c r="A805" s="23"/>
      <c r="B805" s="77"/>
      <c r="C805" s="23"/>
      <c r="D805" s="23"/>
      <c r="E805" s="23"/>
    </row>
    <row r="806" spans="1:5" x14ac:dyDescent="0.2">
      <c r="A806" s="23"/>
      <c r="B806" s="77"/>
      <c r="C806" s="23"/>
      <c r="D806" s="23"/>
      <c r="E806" s="23"/>
    </row>
    <row r="807" spans="1:5" x14ac:dyDescent="0.2">
      <c r="A807" s="23"/>
      <c r="B807" s="77"/>
      <c r="C807" s="23"/>
      <c r="D807" s="23"/>
      <c r="E807" s="23"/>
    </row>
    <row r="808" spans="1:5" x14ac:dyDescent="0.2">
      <c r="A808" s="23"/>
      <c r="B808" s="77"/>
      <c r="C808" s="23"/>
      <c r="D808" s="23"/>
      <c r="E808" s="23"/>
    </row>
    <row r="809" spans="1:5" x14ac:dyDescent="0.2">
      <c r="A809" s="23"/>
      <c r="B809" s="77"/>
      <c r="C809" s="23"/>
      <c r="D809" s="23"/>
      <c r="E809" s="23"/>
    </row>
    <row r="810" spans="1:5" x14ac:dyDescent="0.2">
      <c r="A810" s="23"/>
      <c r="B810" s="77"/>
      <c r="C810" s="23"/>
      <c r="D810" s="23"/>
      <c r="E810" s="23"/>
    </row>
    <row r="811" spans="1:5" x14ac:dyDescent="0.2">
      <c r="A811" s="23"/>
      <c r="B811" s="77"/>
      <c r="C811" s="23"/>
      <c r="D811" s="23"/>
      <c r="E811" s="23"/>
    </row>
    <row r="812" spans="1:5" x14ac:dyDescent="0.2">
      <c r="A812" s="23"/>
      <c r="B812" s="77"/>
      <c r="C812" s="23"/>
      <c r="D812" s="23"/>
      <c r="E812" s="23"/>
    </row>
    <row r="813" spans="1:5" x14ac:dyDescent="0.2">
      <c r="A813" s="23"/>
      <c r="B813" s="77"/>
      <c r="C813" s="23"/>
      <c r="D813" s="23"/>
      <c r="E813" s="23"/>
    </row>
    <row r="814" spans="1:5" x14ac:dyDescent="0.2">
      <c r="A814" s="23"/>
      <c r="B814" s="77"/>
      <c r="C814" s="23"/>
      <c r="D814" s="23"/>
      <c r="E814" s="23"/>
    </row>
    <row r="815" spans="1:5" x14ac:dyDescent="0.2">
      <c r="A815" s="23"/>
      <c r="B815" s="77"/>
      <c r="C815" s="23"/>
      <c r="D815" s="23"/>
      <c r="E815" s="23"/>
    </row>
    <row r="816" spans="1:5" x14ac:dyDescent="0.2">
      <c r="A816" s="23"/>
      <c r="B816" s="77"/>
      <c r="C816" s="23"/>
      <c r="D816" s="23"/>
      <c r="E816" s="23"/>
    </row>
    <row r="817" spans="1:5" x14ac:dyDescent="0.2">
      <c r="A817" s="23"/>
      <c r="B817" s="77"/>
      <c r="C817" s="23"/>
      <c r="D817" s="23"/>
      <c r="E817" s="23"/>
    </row>
    <row r="818" spans="1:5" x14ac:dyDescent="0.2">
      <c r="A818" s="23"/>
      <c r="B818" s="77"/>
      <c r="C818" s="23"/>
      <c r="D818" s="23"/>
      <c r="E818" s="23"/>
    </row>
    <row r="819" spans="1:5" x14ac:dyDescent="0.2">
      <c r="A819" s="23"/>
      <c r="B819" s="77"/>
      <c r="C819" s="23"/>
      <c r="D819" s="23"/>
      <c r="E819" s="23"/>
    </row>
    <row r="820" spans="1:5" x14ac:dyDescent="0.2">
      <c r="A820" s="23"/>
      <c r="B820" s="77"/>
      <c r="C820" s="23"/>
      <c r="D820" s="23"/>
      <c r="E820" s="23"/>
    </row>
    <row r="821" spans="1:5" x14ac:dyDescent="0.2">
      <c r="A821" s="23"/>
      <c r="B821" s="77"/>
      <c r="C821" s="23"/>
      <c r="D821" s="23"/>
      <c r="E821" s="23"/>
    </row>
    <row r="822" spans="1:5" x14ac:dyDescent="0.2">
      <c r="A822" s="23"/>
      <c r="B822" s="77"/>
      <c r="C822" s="23"/>
      <c r="D822" s="23"/>
      <c r="E822" s="23"/>
    </row>
    <row r="823" spans="1:5" x14ac:dyDescent="0.2">
      <c r="A823" s="23"/>
      <c r="B823" s="77"/>
      <c r="C823" s="23"/>
      <c r="D823" s="23"/>
      <c r="E823" s="23"/>
    </row>
    <row r="824" spans="1:5" x14ac:dyDescent="0.2">
      <c r="A824" s="23"/>
      <c r="B824" s="77"/>
      <c r="C824" s="23"/>
      <c r="D824" s="23"/>
      <c r="E824" s="23"/>
    </row>
    <row r="825" spans="1:5" x14ac:dyDescent="0.2">
      <c r="A825" s="23"/>
      <c r="B825" s="77"/>
      <c r="C825" s="23"/>
      <c r="D825" s="23"/>
      <c r="E825" s="23"/>
    </row>
    <row r="826" spans="1:5" x14ac:dyDescent="0.2">
      <c r="A826" s="23"/>
      <c r="B826" s="77"/>
      <c r="C826" s="23"/>
      <c r="D826" s="23"/>
      <c r="E826" s="23"/>
    </row>
    <row r="827" spans="1:5" x14ac:dyDescent="0.2">
      <c r="A827" s="23"/>
      <c r="B827" s="77"/>
      <c r="C827" s="23"/>
      <c r="D827" s="23"/>
      <c r="E827" s="23"/>
    </row>
    <row r="828" spans="1:5" x14ac:dyDescent="0.2">
      <c r="A828" s="23"/>
      <c r="B828" s="77"/>
      <c r="C828" s="23"/>
      <c r="D828" s="23"/>
      <c r="E828" s="23"/>
    </row>
    <row r="829" spans="1:5" x14ac:dyDescent="0.2">
      <c r="A829" s="23"/>
      <c r="B829" s="77"/>
      <c r="C829" s="23"/>
      <c r="D829" s="23"/>
      <c r="E829" s="23"/>
    </row>
    <row r="830" spans="1:5" x14ac:dyDescent="0.2">
      <c r="A830" s="23"/>
      <c r="B830" s="77"/>
      <c r="C830" s="23"/>
      <c r="D830" s="23"/>
      <c r="E830" s="23"/>
    </row>
    <row r="831" spans="1:5" x14ac:dyDescent="0.2">
      <c r="A831" s="23"/>
      <c r="B831" s="77"/>
      <c r="C831" s="23"/>
      <c r="D831" s="23"/>
      <c r="E831" s="23"/>
    </row>
    <row r="832" spans="1:5" x14ac:dyDescent="0.2">
      <c r="A832" s="23"/>
      <c r="B832" s="77"/>
      <c r="C832" s="23"/>
      <c r="D832" s="23"/>
      <c r="E832" s="23"/>
    </row>
    <row r="833" spans="1:5" x14ac:dyDescent="0.2">
      <c r="A833" s="23"/>
      <c r="B833" s="77"/>
      <c r="C833" s="23"/>
      <c r="D833" s="23"/>
      <c r="E833" s="23"/>
    </row>
    <row r="834" spans="1:5" x14ac:dyDescent="0.2">
      <c r="A834" s="23"/>
      <c r="B834" s="77"/>
      <c r="C834" s="23"/>
      <c r="D834" s="23"/>
      <c r="E834" s="23"/>
    </row>
    <row r="835" spans="1:5" x14ac:dyDescent="0.2">
      <c r="A835" s="23"/>
      <c r="B835" s="77"/>
      <c r="C835" s="23"/>
      <c r="D835" s="23"/>
      <c r="E835" s="23"/>
    </row>
    <row r="836" spans="1:5" x14ac:dyDescent="0.2">
      <c r="A836" s="23"/>
      <c r="B836" s="77"/>
      <c r="C836" s="23"/>
      <c r="D836" s="23"/>
      <c r="E836" s="23"/>
    </row>
    <row r="837" spans="1:5" x14ac:dyDescent="0.2">
      <c r="A837" s="23"/>
      <c r="B837" s="77"/>
      <c r="C837" s="23"/>
      <c r="D837" s="23"/>
      <c r="E837" s="23"/>
    </row>
    <row r="838" spans="1:5" x14ac:dyDescent="0.2">
      <c r="A838" s="23"/>
      <c r="B838" s="77"/>
      <c r="C838" s="23"/>
      <c r="D838" s="23"/>
      <c r="E838" s="23"/>
    </row>
    <row r="839" spans="1:5" x14ac:dyDescent="0.2">
      <c r="A839" s="23"/>
      <c r="B839" s="77"/>
      <c r="C839" s="23"/>
      <c r="D839" s="23"/>
      <c r="E839" s="23"/>
    </row>
    <row r="840" spans="1:5" x14ac:dyDescent="0.2">
      <c r="A840" s="23"/>
      <c r="B840" s="77"/>
      <c r="C840" s="23"/>
      <c r="D840" s="23"/>
      <c r="E840" s="23"/>
    </row>
    <row r="841" spans="1:5" x14ac:dyDescent="0.2">
      <c r="A841" s="23"/>
      <c r="B841" s="77"/>
      <c r="C841" s="23"/>
      <c r="D841" s="23"/>
      <c r="E841" s="23"/>
    </row>
    <row r="842" spans="1:5" x14ac:dyDescent="0.2">
      <c r="A842" s="23"/>
      <c r="B842" s="77"/>
      <c r="C842" s="23"/>
      <c r="D842" s="23"/>
      <c r="E842" s="23"/>
    </row>
    <row r="843" spans="1:5" x14ac:dyDescent="0.2">
      <c r="A843" s="23"/>
      <c r="B843" s="77"/>
      <c r="C843" s="23"/>
      <c r="D843" s="23"/>
      <c r="E843" s="23"/>
    </row>
    <row r="844" spans="1:5" x14ac:dyDescent="0.2">
      <c r="A844" s="23"/>
      <c r="B844" s="77"/>
      <c r="C844" s="23"/>
      <c r="D844" s="23"/>
      <c r="E844" s="23"/>
    </row>
    <row r="845" spans="1:5" x14ac:dyDescent="0.2">
      <c r="A845" s="23"/>
      <c r="B845" s="77"/>
      <c r="C845" s="23"/>
      <c r="D845" s="23"/>
      <c r="E845" s="23"/>
    </row>
    <row r="846" spans="1:5" x14ac:dyDescent="0.2">
      <c r="A846" s="23"/>
      <c r="B846" s="77"/>
      <c r="C846" s="23"/>
      <c r="D846" s="23"/>
      <c r="E846" s="23"/>
    </row>
    <row r="847" spans="1:5" x14ac:dyDescent="0.2">
      <c r="A847" s="23"/>
      <c r="B847" s="77"/>
      <c r="C847" s="23"/>
      <c r="D847" s="23"/>
      <c r="E847" s="23"/>
    </row>
    <row r="848" spans="1:5" x14ac:dyDescent="0.2">
      <c r="A848" s="23"/>
      <c r="B848" s="77"/>
      <c r="C848" s="23"/>
      <c r="D848" s="23"/>
      <c r="E848" s="23"/>
    </row>
    <row r="849" spans="1:5" x14ac:dyDescent="0.2">
      <c r="A849" s="23"/>
      <c r="B849" s="77"/>
      <c r="C849" s="23"/>
      <c r="D849" s="23"/>
      <c r="E849" s="23"/>
    </row>
    <row r="850" spans="1:5" x14ac:dyDescent="0.2">
      <c r="A850" s="23"/>
      <c r="B850" s="77"/>
      <c r="C850" s="23"/>
      <c r="D850" s="23"/>
      <c r="E850" s="23"/>
    </row>
    <row r="851" spans="1:5" x14ac:dyDescent="0.2">
      <c r="A851" s="23"/>
      <c r="B851" s="77"/>
      <c r="C851" s="23"/>
      <c r="D851" s="23"/>
      <c r="E851" s="23"/>
    </row>
    <row r="852" spans="1:5" x14ac:dyDescent="0.2">
      <c r="A852" s="23"/>
      <c r="B852" s="77"/>
      <c r="C852" s="23"/>
      <c r="D852" s="23"/>
      <c r="E852" s="23"/>
    </row>
    <row r="853" spans="1:5" x14ac:dyDescent="0.2">
      <c r="A853" s="23"/>
      <c r="B853" s="77"/>
      <c r="C853" s="23"/>
      <c r="D853" s="23"/>
      <c r="E853" s="23"/>
    </row>
    <row r="854" spans="1:5" x14ac:dyDescent="0.2">
      <c r="A854" s="23"/>
      <c r="B854" s="77"/>
      <c r="C854" s="23"/>
      <c r="D854" s="23"/>
      <c r="E854" s="23"/>
    </row>
    <row r="855" spans="1:5" x14ac:dyDescent="0.2">
      <c r="A855" s="23"/>
      <c r="B855" s="77"/>
      <c r="C855" s="23"/>
      <c r="D855" s="23"/>
      <c r="E855" s="23"/>
    </row>
    <row r="856" spans="1:5" x14ac:dyDescent="0.2">
      <c r="A856" s="23"/>
      <c r="B856" s="77"/>
      <c r="C856" s="23"/>
      <c r="D856" s="23"/>
      <c r="E856" s="23"/>
    </row>
    <row r="857" spans="1:5" x14ac:dyDescent="0.2">
      <c r="A857" s="23"/>
      <c r="B857" s="77"/>
      <c r="C857" s="23"/>
      <c r="D857" s="23"/>
      <c r="E857" s="23"/>
    </row>
    <row r="858" spans="1:5" x14ac:dyDescent="0.2">
      <c r="A858" s="23"/>
      <c r="B858" s="77"/>
      <c r="C858" s="23"/>
      <c r="D858" s="23"/>
      <c r="E858" s="23"/>
    </row>
    <row r="859" spans="1:5" x14ac:dyDescent="0.2">
      <c r="A859" s="23"/>
      <c r="B859" s="77"/>
      <c r="C859" s="23"/>
      <c r="D859" s="23"/>
      <c r="E859" s="23"/>
    </row>
    <row r="860" spans="1:5" x14ac:dyDescent="0.2">
      <c r="A860" s="23"/>
      <c r="B860" s="77"/>
      <c r="C860" s="23"/>
      <c r="D860" s="23"/>
      <c r="E860" s="23"/>
    </row>
    <row r="861" spans="1:5" x14ac:dyDescent="0.2">
      <c r="A861" s="23"/>
      <c r="B861" s="77"/>
      <c r="C861" s="23"/>
      <c r="D861" s="23"/>
      <c r="E861" s="23"/>
    </row>
    <row r="862" spans="1:5" x14ac:dyDescent="0.2">
      <c r="A862" s="23"/>
      <c r="B862" s="77"/>
      <c r="C862" s="23"/>
      <c r="D862" s="23"/>
      <c r="E862" s="23"/>
    </row>
    <row r="863" spans="1:5" x14ac:dyDescent="0.2">
      <c r="A863" s="23"/>
      <c r="B863" s="77"/>
      <c r="C863" s="23"/>
      <c r="D863" s="23"/>
      <c r="E863" s="23"/>
    </row>
    <row r="864" spans="1:5" x14ac:dyDescent="0.2">
      <c r="A864" s="23"/>
      <c r="B864" s="77"/>
      <c r="C864" s="23"/>
      <c r="D864" s="23"/>
      <c r="E864" s="23"/>
    </row>
    <row r="865" spans="1:5" x14ac:dyDescent="0.2">
      <c r="A865" s="23"/>
      <c r="B865" s="77"/>
      <c r="C865" s="23"/>
      <c r="D865" s="23"/>
      <c r="E865" s="23"/>
    </row>
    <row r="866" spans="1:5" x14ac:dyDescent="0.2">
      <c r="A866" s="23"/>
      <c r="B866" s="77"/>
      <c r="C866" s="23"/>
      <c r="D866" s="23"/>
      <c r="E866" s="23"/>
    </row>
    <row r="867" spans="1:5" x14ac:dyDescent="0.2">
      <c r="A867" s="23"/>
      <c r="B867" s="77"/>
      <c r="C867" s="23"/>
      <c r="D867" s="23"/>
      <c r="E867" s="23"/>
    </row>
    <row r="868" spans="1:5" x14ac:dyDescent="0.2">
      <c r="A868" s="23"/>
      <c r="B868" s="77"/>
      <c r="C868" s="23"/>
      <c r="D868" s="23"/>
      <c r="E868" s="23"/>
    </row>
    <row r="869" spans="1:5" x14ac:dyDescent="0.2">
      <c r="A869" s="23"/>
      <c r="B869" s="77"/>
      <c r="C869" s="23"/>
      <c r="D869" s="23"/>
      <c r="E869" s="23"/>
    </row>
    <row r="870" spans="1:5" x14ac:dyDescent="0.2">
      <c r="A870" s="23"/>
      <c r="B870" s="77"/>
      <c r="C870" s="23"/>
      <c r="D870" s="23"/>
      <c r="E870" s="23"/>
    </row>
    <row r="871" spans="1:5" x14ac:dyDescent="0.2">
      <c r="A871" s="23"/>
      <c r="B871" s="77"/>
      <c r="C871" s="23"/>
      <c r="D871" s="23"/>
      <c r="E871" s="23"/>
    </row>
    <row r="872" spans="1:5" x14ac:dyDescent="0.2">
      <c r="A872" s="23"/>
      <c r="B872" s="77"/>
      <c r="C872" s="23"/>
      <c r="D872" s="23"/>
      <c r="E872" s="23"/>
    </row>
    <row r="873" spans="1:5" x14ac:dyDescent="0.2">
      <c r="A873" s="23"/>
      <c r="B873" s="77"/>
      <c r="C873" s="23"/>
      <c r="D873" s="23"/>
      <c r="E873" s="23"/>
    </row>
    <row r="874" spans="1:5" x14ac:dyDescent="0.2">
      <c r="A874" s="23"/>
      <c r="B874" s="77"/>
      <c r="C874" s="23"/>
      <c r="D874" s="23"/>
      <c r="E874" s="23"/>
    </row>
    <row r="875" spans="1:5" x14ac:dyDescent="0.2">
      <c r="A875" s="23"/>
      <c r="B875" s="77"/>
      <c r="C875" s="23"/>
      <c r="D875" s="23"/>
      <c r="E875" s="23"/>
    </row>
    <row r="876" spans="1:5" x14ac:dyDescent="0.2">
      <c r="A876" s="23"/>
      <c r="B876" s="77"/>
      <c r="C876" s="23"/>
      <c r="D876" s="23"/>
      <c r="E876" s="23"/>
    </row>
    <row r="877" spans="1:5" x14ac:dyDescent="0.2">
      <c r="A877" s="23"/>
      <c r="B877" s="77"/>
      <c r="C877" s="23"/>
      <c r="D877" s="23"/>
      <c r="E877" s="23"/>
    </row>
    <row r="878" spans="1:5" x14ac:dyDescent="0.2">
      <c r="A878" s="23"/>
      <c r="B878" s="77"/>
      <c r="C878" s="23"/>
      <c r="D878" s="23"/>
      <c r="E878" s="23"/>
    </row>
    <row r="879" spans="1:5" x14ac:dyDescent="0.2">
      <c r="A879" s="23"/>
      <c r="B879" s="77"/>
      <c r="C879" s="23"/>
      <c r="D879" s="23"/>
      <c r="E879" s="23"/>
    </row>
    <row r="880" spans="1:5" x14ac:dyDescent="0.2">
      <c r="A880" s="23"/>
      <c r="B880" s="77"/>
      <c r="C880" s="23"/>
      <c r="D880" s="23"/>
      <c r="E880" s="23"/>
    </row>
    <row r="881" spans="1:5" x14ac:dyDescent="0.2">
      <c r="A881" s="23"/>
      <c r="B881" s="77"/>
      <c r="C881" s="23"/>
      <c r="D881" s="23"/>
      <c r="E881" s="23"/>
    </row>
    <row r="882" spans="1:5" x14ac:dyDescent="0.2">
      <c r="A882" s="23"/>
      <c r="B882" s="77"/>
      <c r="C882" s="23"/>
      <c r="D882" s="23"/>
      <c r="E882" s="23"/>
    </row>
    <row r="883" spans="1:5" x14ac:dyDescent="0.2">
      <c r="A883" s="23"/>
      <c r="B883" s="77"/>
      <c r="C883" s="23"/>
      <c r="D883" s="23"/>
      <c r="E883" s="23"/>
    </row>
    <row r="884" spans="1:5" x14ac:dyDescent="0.2">
      <c r="A884" s="23"/>
      <c r="B884" s="77"/>
      <c r="C884" s="23"/>
      <c r="D884" s="23"/>
      <c r="E884" s="23"/>
    </row>
    <row r="885" spans="1:5" x14ac:dyDescent="0.2">
      <c r="A885" s="23"/>
      <c r="B885" s="77"/>
      <c r="C885" s="23"/>
      <c r="D885" s="23"/>
      <c r="E885" s="23"/>
    </row>
    <row r="886" spans="1:5" x14ac:dyDescent="0.2">
      <c r="A886" s="23"/>
      <c r="B886" s="77"/>
      <c r="C886" s="23"/>
      <c r="D886" s="23"/>
      <c r="E886" s="23"/>
    </row>
    <row r="887" spans="1:5" x14ac:dyDescent="0.2">
      <c r="A887" s="23"/>
      <c r="B887" s="77"/>
      <c r="C887" s="23"/>
      <c r="D887" s="23"/>
      <c r="E887" s="23"/>
    </row>
    <row r="888" spans="1:5" x14ac:dyDescent="0.2">
      <c r="A888" s="23"/>
      <c r="B888" s="77"/>
      <c r="C888" s="23"/>
      <c r="D888" s="23"/>
      <c r="E888" s="23"/>
    </row>
    <row r="889" spans="1:5" x14ac:dyDescent="0.2">
      <c r="A889" s="23"/>
      <c r="B889" s="77"/>
      <c r="C889" s="23"/>
      <c r="D889" s="23"/>
      <c r="E889" s="23"/>
    </row>
    <row r="890" spans="1:5" x14ac:dyDescent="0.2">
      <c r="A890" s="23"/>
      <c r="B890" s="77"/>
      <c r="C890" s="23"/>
      <c r="D890" s="23"/>
      <c r="E890" s="23"/>
    </row>
    <row r="891" spans="1:5" x14ac:dyDescent="0.2">
      <c r="A891" s="23"/>
      <c r="B891" s="77"/>
      <c r="C891" s="23"/>
      <c r="D891" s="23"/>
      <c r="E891" s="23"/>
    </row>
    <row r="892" spans="1:5" x14ac:dyDescent="0.2">
      <c r="A892" s="23"/>
      <c r="B892" s="77"/>
      <c r="C892" s="23"/>
      <c r="D892" s="23"/>
      <c r="E892" s="23"/>
    </row>
    <row r="893" spans="1:5" x14ac:dyDescent="0.2">
      <c r="A893" s="23"/>
      <c r="B893" s="77"/>
      <c r="C893" s="23"/>
      <c r="D893" s="23"/>
      <c r="E893" s="23"/>
    </row>
    <row r="894" spans="1:5" x14ac:dyDescent="0.2">
      <c r="A894" s="23"/>
      <c r="B894" s="77"/>
      <c r="C894" s="23"/>
      <c r="D894" s="23"/>
      <c r="E894" s="23"/>
    </row>
    <row r="895" spans="1:5" x14ac:dyDescent="0.2">
      <c r="A895" s="23"/>
      <c r="B895" s="77"/>
      <c r="C895" s="23"/>
      <c r="D895" s="23"/>
      <c r="E895" s="23"/>
    </row>
    <row r="896" spans="1:5" x14ac:dyDescent="0.2">
      <c r="A896" s="23"/>
      <c r="B896" s="77"/>
      <c r="C896" s="23"/>
      <c r="D896" s="23"/>
      <c r="E896" s="23"/>
    </row>
    <row r="897" spans="1:5" x14ac:dyDescent="0.2">
      <c r="A897" s="23"/>
      <c r="B897" s="77"/>
      <c r="C897" s="23"/>
      <c r="D897" s="23"/>
      <c r="E897" s="23"/>
    </row>
    <row r="898" spans="1:5" x14ac:dyDescent="0.2">
      <c r="A898" s="23"/>
      <c r="B898" s="77"/>
      <c r="C898" s="23"/>
      <c r="D898" s="23"/>
      <c r="E898" s="23"/>
    </row>
    <row r="899" spans="1:5" x14ac:dyDescent="0.2">
      <c r="A899" s="23"/>
      <c r="B899" s="77"/>
      <c r="C899" s="23"/>
      <c r="D899" s="23"/>
      <c r="E899" s="23"/>
    </row>
    <row r="900" spans="1:5" x14ac:dyDescent="0.2">
      <c r="A900" s="23"/>
      <c r="B900" s="77"/>
      <c r="C900" s="23"/>
      <c r="D900" s="23"/>
      <c r="E900" s="23"/>
    </row>
    <row r="901" spans="1:5" x14ac:dyDescent="0.2">
      <c r="A901" s="23"/>
      <c r="B901" s="77"/>
      <c r="C901" s="23"/>
      <c r="D901" s="23"/>
      <c r="E901" s="23"/>
    </row>
    <row r="902" spans="1:5" x14ac:dyDescent="0.2">
      <c r="A902" s="23"/>
      <c r="B902" s="77"/>
      <c r="C902" s="23"/>
      <c r="D902" s="23"/>
      <c r="E902" s="23"/>
    </row>
    <row r="903" spans="1:5" x14ac:dyDescent="0.2">
      <c r="A903" s="23"/>
      <c r="B903" s="77"/>
      <c r="C903" s="23"/>
      <c r="D903" s="23"/>
      <c r="E903" s="23"/>
    </row>
    <row r="904" spans="1:5" x14ac:dyDescent="0.2">
      <c r="A904" s="23"/>
      <c r="B904" s="77"/>
      <c r="C904" s="23"/>
      <c r="D904" s="23"/>
      <c r="E904" s="23"/>
    </row>
    <row r="905" spans="1:5" x14ac:dyDescent="0.2">
      <c r="A905" s="23"/>
      <c r="B905" s="77"/>
      <c r="C905" s="23"/>
      <c r="D905" s="23"/>
      <c r="E905" s="23"/>
    </row>
    <row r="906" spans="1:5" x14ac:dyDescent="0.2">
      <c r="A906" s="23"/>
      <c r="B906" s="77"/>
      <c r="C906" s="23"/>
      <c r="D906" s="23"/>
      <c r="E906" s="23"/>
    </row>
    <row r="907" spans="1:5" x14ac:dyDescent="0.2">
      <c r="A907" s="23"/>
      <c r="B907" s="77"/>
      <c r="C907" s="23"/>
      <c r="D907" s="23"/>
      <c r="E907" s="23"/>
    </row>
    <row r="908" spans="1:5" x14ac:dyDescent="0.2">
      <c r="A908" s="23"/>
      <c r="B908" s="77"/>
      <c r="C908" s="23"/>
      <c r="D908" s="23"/>
      <c r="E908" s="23"/>
    </row>
    <row r="909" spans="1:5" x14ac:dyDescent="0.2">
      <c r="A909" s="23"/>
      <c r="B909" s="77"/>
      <c r="C909" s="23"/>
      <c r="D909" s="23"/>
      <c r="E909" s="23"/>
    </row>
    <row r="910" spans="1:5" x14ac:dyDescent="0.2">
      <c r="A910" s="23"/>
      <c r="B910" s="77"/>
      <c r="C910" s="23"/>
      <c r="D910" s="23"/>
      <c r="E910" s="23"/>
    </row>
    <row r="911" spans="1:5" x14ac:dyDescent="0.2">
      <c r="A911" s="23"/>
      <c r="B911" s="77"/>
      <c r="C911" s="23"/>
      <c r="D911" s="23"/>
      <c r="E911" s="23"/>
    </row>
    <row r="912" spans="1:5" x14ac:dyDescent="0.2">
      <c r="A912" s="23"/>
      <c r="B912" s="77"/>
      <c r="C912" s="23"/>
      <c r="D912" s="23"/>
      <c r="E912" s="23"/>
    </row>
    <row r="913" spans="1:5" x14ac:dyDescent="0.2">
      <c r="A913" s="23"/>
      <c r="B913" s="77"/>
      <c r="C913" s="23"/>
      <c r="D913" s="23"/>
      <c r="E913" s="23"/>
    </row>
    <row r="914" spans="1:5" x14ac:dyDescent="0.2">
      <c r="A914" s="23"/>
      <c r="B914" s="77"/>
      <c r="C914" s="23"/>
      <c r="D914" s="23"/>
      <c r="E914" s="23"/>
    </row>
    <row r="915" spans="1:5" x14ac:dyDescent="0.2">
      <c r="A915" s="23"/>
      <c r="B915" s="77"/>
      <c r="C915" s="23"/>
      <c r="D915" s="23"/>
      <c r="E915" s="23"/>
    </row>
    <row r="916" spans="1:5" x14ac:dyDescent="0.2">
      <c r="A916" s="23"/>
      <c r="B916" s="77"/>
      <c r="C916" s="23"/>
      <c r="D916" s="23"/>
      <c r="E916" s="23"/>
    </row>
    <row r="917" spans="1:5" x14ac:dyDescent="0.2">
      <c r="A917" s="23"/>
      <c r="B917" s="77"/>
      <c r="C917" s="23"/>
      <c r="D917" s="23"/>
      <c r="E917" s="23"/>
    </row>
    <row r="918" spans="1:5" x14ac:dyDescent="0.2">
      <c r="A918" s="23"/>
      <c r="B918" s="77"/>
      <c r="C918" s="23"/>
      <c r="D918" s="23"/>
      <c r="E918" s="23"/>
    </row>
    <row r="919" spans="1:5" x14ac:dyDescent="0.2">
      <c r="A919" s="23"/>
      <c r="B919" s="77"/>
      <c r="C919" s="23"/>
      <c r="D919" s="23"/>
      <c r="E919" s="23"/>
    </row>
    <row r="920" spans="1:5" x14ac:dyDescent="0.2">
      <c r="A920" s="23"/>
      <c r="B920" s="77"/>
      <c r="C920" s="23"/>
      <c r="D920" s="23"/>
      <c r="E920" s="23"/>
    </row>
    <row r="921" spans="1:5" x14ac:dyDescent="0.2">
      <c r="A921" s="23"/>
      <c r="B921" s="77"/>
      <c r="C921" s="23"/>
      <c r="D921" s="23"/>
      <c r="E921" s="23"/>
    </row>
    <row r="922" spans="1:5" x14ac:dyDescent="0.2">
      <c r="A922" s="23"/>
      <c r="B922" s="77"/>
      <c r="C922" s="23"/>
      <c r="D922" s="23"/>
      <c r="E922" s="23"/>
    </row>
    <row r="923" spans="1:5" x14ac:dyDescent="0.2">
      <c r="A923" s="23"/>
      <c r="B923" s="77"/>
      <c r="C923" s="23"/>
      <c r="D923" s="23"/>
      <c r="E923" s="23"/>
    </row>
    <row r="924" spans="1:5" x14ac:dyDescent="0.2">
      <c r="A924" s="23"/>
      <c r="B924" s="77"/>
      <c r="C924" s="23"/>
      <c r="D924" s="23"/>
      <c r="E924" s="23"/>
    </row>
    <row r="925" spans="1:5" x14ac:dyDescent="0.2">
      <c r="A925" s="23"/>
      <c r="B925" s="77"/>
      <c r="C925" s="23"/>
      <c r="D925" s="23"/>
      <c r="E925" s="23"/>
    </row>
    <row r="926" spans="1:5" x14ac:dyDescent="0.2">
      <c r="A926" s="23"/>
      <c r="B926" s="77"/>
      <c r="C926" s="23"/>
      <c r="D926" s="23"/>
      <c r="E926" s="23"/>
    </row>
    <row r="927" spans="1:5" x14ac:dyDescent="0.2">
      <c r="A927" s="23"/>
      <c r="B927" s="77"/>
      <c r="C927" s="23"/>
      <c r="D927" s="23"/>
      <c r="E927" s="23"/>
    </row>
    <row r="928" spans="1:5" x14ac:dyDescent="0.2">
      <c r="A928" s="23"/>
      <c r="B928" s="77"/>
      <c r="C928" s="23"/>
      <c r="D928" s="23"/>
      <c r="E928" s="23"/>
    </row>
    <row r="929" spans="1:5" x14ac:dyDescent="0.2">
      <c r="A929" s="23"/>
      <c r="B929" s="77"/>
      <c r="C929" s="23"/>
      <c r="D929" s="23"/>
      <c r="E929" s="23"/>
    </row>
    <row r="930" spans="1:5" x14ac:dyDescent="0.2">
      <c r="A930" s="23"/>
      <c r="B930" s="77"/>
      <c r="C930" s="23"/>
      <c r="D930" s="23"/>
      <c r="E930" s="23"/>
    </row>
    <row r="931" spans="1:5" x14ac:dyDescent="0.2">
      <c r="A931" s="23"/>
      <c r="B931" s="77"/>
      <c r="C931" s="23"/>
      <c r="D931" s="23"/>
      <c r="E931" s="23"/>
    </row>
    <row r="932" spans="1:5" x14ac:dyDescent="0.2">
      <c r="A932" s="23"/>
      <c r="B932" s="77"/>
      <c r="C932" s="23"/>
      <c r="D932" s="23"/>
      <c r="E932" s="23"/>
    </row>
    <row r="933" spans="1:5" x14ac:dyDescent="0.2">
      <c r="A933" s="23"/>
      <c r="B933" s="77"/>
      <c r="C933" s="23"/>
      <c r="D933" s="23"/>
      <c r="E933" s="23"/>
    </row>
    <row r="934" spans="1:5" x14ac:dyDescent="0.2">
      <c r="A934" s="23"/>
      <c r="B934" s="77"/>
      <c r="C934" s="23"/>
      <c r="D934" s="23"/>
      <c r="E934" s="23"/>
    </row>
    <row r="935" spans="1:5" x14ac:dyDescent="0.2">
      <c r="A935" s="23"/>
      <c r="B935" s="77"/>
      <c r="C935" s="23"/>
      <c r="D935" s="23"/>
      <c r="E935" s="23"/>
    </row>
    <row r="936" spans="1:5" x14ac:dyDescent="0.2">
      <c r="A936" s="23"/>
      <c r="B936" s="77"/>
      <c r="C936" s="23"/>
      <c r="D936" s="23"/>
      <c r="E936" s="23"/>
    </row>
    <row r="937" spans="1:5" x14ac:dyDescent="0.2">
      <c r="A937" s="23"/>
      <c r="B937" s="77"/>
      <c r="C937" s="23"/>
      <c r="D937" s="23"/>
      <c r="E937" s="23"/>
    </row>
    <row r="938" spans="1:5" x14ac:dyDescent="0.2">
      <c r="A938" s="23"/>
      <c r="B938" s="77"/>
      <c r="C938" s="23"/>
      <c r="D938" s="23"/>
      <c r="E938" s="23"/>
    </row>
    <row r="939" spans="1:5" x14ac:dyDescent="0.2">
      <c r="A939" s="23"/>
      <c r="B939" s="77"/>
      <c r="C939" s="23"/>
      <c r="D939" s="23"/>
      <c r="E939" s="23"/>
    </row>
    <row r="940" spans="1:5" x14ac:dyDescent="0.2">
      <c r="A940" s="23"/>
      <c r="B940" s="77"/>
      <c r="C940" s="23"/>
      <c r="D940" s="23"/>
      <c r="E940" s="23"/>
    </row>
    <row r="941" spans="1:5" x14ac:dyDescent="0.2">
      <c r="A941" s="23"/>
      <c r="B941" s="77"/>
      <c r="C941" s="23"/>
      <c r="D941" s="23"/>
      <c r="E941" s="23"/>
    </row>
    <row r="942" spans="1:5" x14ac:dyDescent="0.2">
      <c r="A942" s="23"/>
      <c r="B942" s="77"/>
      <c r="C942" s="23"/>
      <c r="D942" s="23"/>
      <c r="E942" s="23"/>
    </row>
    <row r="943" spans="1:5" x14ac:dyDescent="0.2">
      <c r="A943" s="23"/>
      <c r="B943" s="77"/>
      <c r="C943" s="23"/>
      <c r="D943" s="23"/>
      <c r="E943" s="23"/>
    </row>
    <row r="944" spans="1:5" x14ac:dyDescent="0.2">
      <c r="A944" s="23"/>
      <c r="B944" s="77"/>
      <c r="C944" s="23"/>
      <c r="D944" s="23"/>
      <c r="E944" s="23"/>
    </row>
    <row r="945" spans="1:5" x14ac:dyDescent="0.2">
      <c r="A945" s="23"/>
      <c r="B945" s="77"/>
      <c r="C945" s="23"/>
      <c r="D945" s="23"/>
      <c r="E945" s="23"/>
    </row>
    <row r="946" spans="1:5" x14ac:dyDescent="0.2">
      <c r="A946" s="23"/>
      <c r="B946" s="77"/>
      <c r="C946" s="23"/>
      <c r="D946" s="23"/>
      <c r="E946" s="23"/>
    </row>
    <row r="947" spans="1:5" x14ac:dyDescent="0.2">
      <c r="A947" s="23"/>
      <c r="B947" s="77"/>
      <c r="C947" s="23"/>
      <c r="D947" s="23"/>
      <c r="E947" s="23"/>
    </row>
    <row r="948" spans="1:5" x14ac:dyDescent="0.2">
      <c r="A948" s="23"/>
      <c r="B948" s="77"/>
      <c r="C948" s="23"/>
      <c r="D948" s="23"/>
      <c r="E948" s="23"/>
    </row>
    <row r="949" spans="1:5" x14ac:dyDescent="0.2">
      <c r="A949" s="23"/>
      <c r="B949" s="77"/>
      <c r="C949" s="23"/>
      <c r="D949" s="23"/>
      <c r="E949" s="23"/>
    </row>
    <row r="950" spans="1:5" x14ac:dyDescent="0.2">
      <c r="A950" s="23"/>
      <c r="B950" s="77"/>
      <c r="C950" s="23"/>
      <c r="D950" s="23"/>
      <c r="E950" s="23"/>
    </row>
    <row r="951" spans="1:5" x14ac:dyDescent="0.2">
      <c r="A951" s="23"/>
      <c r="B951" s="77"/>
      <c r="C951" s="23"/>
      <c r="D951" s="23"/>
      <c r="E951" s="23"/>
    </row>
    <row r="952" spans="1:5" x14ac:dyDescent="0.2">
      <c r="A952" s="23"/>
      <c r="B952" s="77"/>
      <c r="C952" s="23"/>
      <c r="D952" s="23"/>
      <c r="E952" s="23"/>
    </row>
    <row r="953" spans="1:5" x14ac:dyDescent="0.2">
      <c r="A953" s="23"/>
      <c r="B953" s="77"/>
      <c r="C953" s="23"/>
      <c r="D953" s="23"/>
      <c r="E953" s="23"/>
    </row>
    <row r="954" spans="1:5" x14ac:dyDescent="0.2">
      <c r="A954" s="23"/>
      <c r="B954" s="77"/>
      <c r="C954" s="23"/>
      <c r="D954" s="23"/>
      <c r="E954" s="23"/>
    </row>
    <row r="955" spans="1:5" x14ac:dyDescent="0.2">
      <c r="A955" s="23"/>
      <c r="B955" s="77"/>
      <c r="C955" s="23"/>
      <c r="D955" s="23"/>
      <c r="E955" s="23"/>
    </row>
    <row r="956" spans="1:5" x14ac:dyDescent="0.2">
      <c r="A956" s="23"/>
      <c r="B956" s="77"/>
      <c r="C956" s="23"/>
      <c r="D956" s="23"/>
      <c r="E956" s="23"/>
    </row>
    <row r="957" spans="1:5" x14ac:dyDescent="0.2">
      <c r="A957" s="23"/>
      <c r="B957" s="77"/>
      <c r="C957" s="23"/>
      <c r="D957" s="23"/>
      <c r="E957" s="23"/>
    </row>
    <row r="958" spans="1:5" x14ac:dyDescent="0.2">
      <c r="A958" s="23"/>
      <c r="B958" s="77"/>
      <c r="C958" s="23"/>
      <c r="D958" s="23"/>
      <c r="E958" s="23"/>
    </row>
    <row r="959" spans="1:5" x14ac:dyDescent="0.2">
      <c r="A959" s="23"/>
      <c r="B959" s="77"/>
      <c r="C959" s="23"/>
      <c r="D959" s="23"/>
      <c r="E959" s="23"/>
    </row>
    <row r="960" spans="1:5" x14ac:dyDescent="0.2">
      <c r="A960" s="23"/>
      <c r="B960" s="77"/>
      <c r="C960" s="23"/>
      <c r="D960" s="23"/>
      <c r="E960" s="23"/>
    </row>
    <row r="961" spans="1:5" x14ac:dyDescent="0.2">
      <c r="A961" s="23"/>
      <c r="B961" s="77"/>
      <c r="C961" s="23"/>
      <c r="D961" s="23"/>
      <c r="E961" s="23"/>
    </row>
    <row r="962" spans="1:5" x14ac:dyDescent="0.2">
      <c r="A962" s="23"/>
      <c r="B962" s="77"/>
      <c r="C962" s="23"/>
      <c r="D962" s="23"/>
      <c r="E962" s="23"/>
    </row>
    <row r="963" spans="1:5" x14ac:dyDescent="0.2">
      <c r="A963" s="23"/>
      <c r="B963" s="77"/>
      <c r="C963" s="23"/>
      <c r="D963" s="23"/>
      <c r="E963" s="23"/>
    </row>
    <row r="964" spans="1:5" x14ac:dyDescent="0.2">
      <c r="A964" s="23"/>
      <c r="B964" s="77"/>
      <c r="C964" s="23"/>
      <c r="D964" s="23"/>
      <c r="E964" s="23"/>
    </row>
    <row r="965" spans="1:5" x14ac:dyDescent="0.2">
      <c r="A965" s="23"/>
      <c r="B965" s="77"/>
      <c r="C965" s="23"/>
      <c r="D965" s="23"/>
      <c r="E965" s="23"/>
    </row>
    <row r="966" spans="1:5" x14ac:dyDescent="0.2">
      <c r="A966" s="23"/>
      <c r="B966" s="77"/>
      <c r="C966" s="23"/>
      <c r="D966" s="23"/>
      <c r="E966" s="23"/>
    </row>
    <row r="967" spans="1:5" x14ac:dyDescent="0.2">
      <c r="A967" s="23"/>
      <c r="B967" s="77"/>
      <c r="C967" s="23"/>
      <c r="D967" s="23"/>
      <c r="E967" s="23"/>
    </row>
    <row r="968" spans="1:5" x14ac:dyDescent="0.2">
      <c r="A968" s="23"/>
      <c r="B968" s="77"/>
      <c r="C968" s="23"/>
      <c r="D968" s="23"/>
      <c r="E968" s="23"/>
    </row>
    <row r="969" spans="1:5" x14ac:dyDescent="0.2">
      <c r="A969" s="23"/>
      <c r="B969" s="77"/>
      <c r="C969" s="23"/>
      <c r="D969" s="23"/>
      <c r="E969" s="23"/>
    </row>
    <row r="970" spans="1:5" x14ac:dyDescent="0.2">
      <c r="A970" s="23"/>
      <c r="B970" s="77"/>
      <c r="C970" s="23"/>
      <c r="D970" s="23"/>
      <c r="E970" s="23"/>
    </row>
    <row r="971" spans="1:5" x14ac:dyDescent="0.2">
      <c r="A971" s="23"/>
      <c r="B971" s="77"/>
      <c r="C971" s="23"/>
      <c r="D971" s="23"/>
      <c r="E971" s="23"/>
    </row>
    <row r="972" spans="1:5" x14ac:dyDescent="0.2">
      <c r="A972" s="23"/>
      <c r="B972" s="77"/>
      <c r="C972" s="23"/>
      <c r="D972" s="23"/>
      <c r="E972" s="23"/>
    </row>
    <row r="973" spans="1:5" x14ac:dyDescent="0.2">
      <c r="A973" s="23"/>
      <c r="B973" s="77"/>
      <c r="C973" s="23"/>
      <c r="D973" s="23"/>
      <c r="E973" s="23"/>
    </row>
    <row r="974" spans="1:5" x14ac:dyDescent="0.2">
      <c r="A974" s="23"/>
      <c r="B974" s="77"/>
      <c r="C974" s="23"/>
      <c r="D974" s="23"/>
      <c r="E974" s="23"/>
    </row>
    <row r="975" spans="1:5" x14ac:dyDescent="0.2">
      <c r="A975" s="23"/>
      <c r="B975" s="77"/>
      <c r="C975" s="23"/>
      <c r="D975" s="23"/>
      <c r="E975" s="23"/>
    </row>
    <row r="976" spans="1:5" x14ac:dyDescent="0.2">
      <c r="A976" s="23"/>
      <c r="B976" s="77"/>
      <c r="C976" s="23"/>
      <c r="D976" s="23"/>
      <c r="E976" s="23"/>
    </row>
    <row r="977" spans="1:5" x14ac:dyDescent="0.2">
      <c r="A977" s="23"/>
      <c r="B977" s="77"/>
      <c r="C977" s="23"/>
      <c r="D977" s="23"/>
      <c r="E977" s="23"/>
    </row>
    <row r="978" spans="1:5" x14ac:dyDescent="0.2">
      <c r="A978" s="23"/>
      <c r="B978" s="77"/>
      <c r="C978" s="23"/>
      <c r="D978" s="23"/>
      <c r="E978" s="23"/>
    </row>
    <row r="979" spans="1:5" x14ac:dyDescent="0.2">
      <c r="A979" s="23"/>
      <c r="B979" s="77"/>
      <c r="C979" s="23"/>
      <c r="D979" s="23"/>
      <c r="E979" s="23"/>
    </row>
    <row r="980" spans="1:5" x14ac:dyDescent="0.2">
      <c r="A980" s="23"/>
      <c r="B980" s="77"/>
      <c r="C980" s="23"/>
      <c r="D980" s="23"/>
      <c r="E980" s="23"/>
    </row>
    <row r="981" spans="1:5" x14ac:dyDescent="0.2">
      <c r="A981" s="23"/>
      <c r="B981" s="77"/>
      <c r="C981" s="23"/>
      <c r="D981" s="23"/>
      <c r="E981" s="23"/>
    </row>
    <row r="982" spans="1:5" x14ac:dyDescent="0.2">
      <c r="A982" s="23"/>
      <c r="B982" s="77"/>
      <c r="C982" s="23"/>
      <c r="D982" s="23"/>
      <c r="E982" s="23"/>
    </row>
    <row r="983" spans="1:5" x14ac:dyDescent="0.2">
      <c r="A983" s="23"/>
      <c r="B983" s="77"/>
      <c r="C983" s="23"/>
      <c r="D983" s="23"/>
      <c r="E983" s="23"/>
    </row>
    <row r="984" spans="1:5" x14ac:dyDescent="0.2">
      <c r="A984" s="23"/>
      <c r="B984" s="77"/>
      <c r="C984" s="23"/>
      <c r="D984" s="23"/>
      <c r="E984" s="23"/>
    </row>
    <row r="985" spans="1:5" x14ac:dyDescent="0.2">
      <c r="A985" s="23"/>
      <c r="B985" s="77"/>
      <c r="C985" s="23"/>
      <c r="D985" s="23"/>
      <c r="E985" s="23"/>
    </row>
    <row r="986" spans="1:5" x14ac:dyDescent="0.2">
      <c r="A986" s="23"/>
      <c r="B986" s="77"/>
      <c r="C986" s="23"/>
      <c r="D986" s="23"/>
      <c r="E986" s="23"/>
    </row>
    <row r="987" spans="1:5" x14ac:dyDescent="0.2">
      <c r="A987" s="23"/>
      <c r="B987" s="77"/>
      <c r="C987" s="23"/>
      <c r="D987" s="23"/>
      <c r="E987" s="23"/>
    </row>
    <row r="988" spans="1:5" x14ac:dyDescent="0.2">
      <c r="A988" s="23"/>
      <c r="B988" s="77"/>
      <c r="C988" s="23"/>
      <c r="D988" s="23"/>
      <c r="E988" s="23"/>
    </row>
    <row r="989" spans="1:5" x14ac:dyDescent="0.2">
      <c r="A989" s="23"/>
      <c r="B989" s="77"/>
      <c r="C989" s="23"/>
      <c r="D989" s="23"/>
      <c r="E989" s="23"/>
    </row>
    <row r="990" spans="1:5" x14ac:dyDescent="0.2">
      <c r="A990" s="23"/>
      <c r="B990" s="77"/>
      <c r="C990" s="23"/>
      <c r="D990" s="23"/>
      <c r="E990" s="23"/>
    </row>
    <row r="991" spans="1:5" x14ac:dyDescent="0.2">
      <c r="A991" s="23"/>
      <c r="B991" s="77"/>
      <c r="C991" s="23"/>
      <c r="D991" s="23"/>
      <c r="E991" s="23"/>
    </row>
    <row r="992" spans="1:5" x14ac:dyDescent="0.2">
      <c r="A992" s="23"/>
      <c r="B992" s="77"/>
      <c r="C992" s="23"/>
      <c r="D992" s="23"/>
      <c r="E992" s="23"/>
    </row>
    <row r="993" spans="1:5" x14ac:dyDescent="0.2">
      <c r="A993" s="23"/>
      <c r="B993" s="77"/>
      <c r="C993" s="23"/>
      <c r="D993" s="23"/>
      <c r="E993" s="23"/>
    </row>
    <row r="994" spans="1:5" x14ac:dyDescent="0.2">
      <c r="A994" s="23"/>
      <c r="B994" s="77"/>
      <c r="C994" s="23"/>
      <c r="D994" s="23"/>
      <c r="E994" s="23"/>
    </row>
    <row r="995" spans="1:5" x14ac:dyDescent="0.2">
      <c r="A995" s="23"/>
      <c r="B995" s="77"/>
      <c r="C995" s="23"/>
      <c r="D995" s="23"/>
      <c r="E995" s="23"/>
    </row>
    <row r="996" spans="1:5" x14ac:dyDescent="0.2">
      <c r="A996" s="23"/>
      <c r="B996" s="77"/>
      <c r="C996" s="23"/>
      <c r="D996" s="23"/>
      <c r="E996" s="23"/>
    </row>
    <row r="997" spans="1:5" x14ac:dyDescent="0.2">
      <c r="A997" s="23"/>
      <c r="B997" s="77"/>
      <c r="C997" s="23"/>
      <c r="D997" s="23"/>
      <c r="E997" s="23"/>
    </row>
    <row r="998" spans="1:5" x14ac:dyDescent="0.2">
      <c r="A998" s="23"/>
      <c r="B998" s="77"/>
      <c r="C998" s="23"/>
      <c r="D998" s="23"/>
      <c r="E998" s="23"/>
    </row>
    <row r="999" spans="1:5" x14ac:dyDescent="0.2">
      <c r="A999" s="23"/>
      <c r="B999" s="77"/>
      <c r="C999" s="23"/>
      <c r="D999" s="23"/>
      <c r="E999" s="23"/>
    </row>
    <row r="1000" spans="1:5" x14ac:dyDescent="0.2">
      <c r="A1000" s="23"/>
      <c r="B1000" s="77"/>
      <c r="C1000" s="23"/>
      <c r="D1000" s="23"/>
      <c r="E1000" s="23"/>
    </row>
    <row r="1001" spans="1:5" x14ac:dyDescent="0.2">
      <c r="A1001" s="23"/>
      <c r="B1001" s="77"/>
      <c r="C1001" s="23"/>
      <c r="D1001" s="23"/>
      <c r="E1001" s="23"/>
    </row>
    <row r="1002" spans="1:5" x14ac:dyDescent="0.2">
      <c r="A1002" s="23"/>
      <c r="B1002" s="77"/>
      <c r="C1002" s="23"/>
      <c r="D1002" s="23"/>
      <c r="E1002" s="23"/>
    </row>
    <row r="1003" spans="1:5" x14ac:dyDescent="0.2">
      <c r="A1003" s="23"/>
      <c r="B1003" s="77"/>
      <c r="C1003" s="23"/>
      <c r="D1003" s="23"/>
      <c r="E1003" s="23"/>
    </row>
    <row r="1004" spans="1:5" x14ac:dyDescent="0.2">
      <c r="A1004" s="23"/>
      <c r="B1004" s="77"/>
      <c r="C1004" s="23"/>
      <c r="D1004" s="23"/>
      <c r="E1004" s="23"/>
    </row>
    <row r="1005" spans="1:5" x14ac:dyDescent="0.2">
      <c r="A1005" s="23"/>
      <c r="B1005" s="77"/>
      <c r="C1005" s="23"/>
      <c r="D1005" s="23"/>
      <c r="E1005" s="23"/>
    </row>
    <row r="1006" spans="1:5" x14ac:dyDescent="0.2">
      <c r="A1006" s="23"/>
      <c r="B1006" s="77"/>
      <c r="C1006" s="23"/>
      <c r="D1006" s="23"/>
      <c r="E1006" s="23"/>
    </row>
    <row r="1007" spans="1:5" x14ac:dyDescent="0.2">
      <c r="A1007" s="23"/>
      <c r="B1007" s="77"/>
      <c r="C1007" s="23"/>
      <c r="D1007" s="23"/>
      <c r="E1007" s="23"/>
    </row>
    <row r="1008" spans="1:5" x14ac:dyDescent="0.2">
      <c r="A1008" s="23"/>
      <c r="B1008" s="77"/>
      <c r="C1008" s="23"/>
      <c r="D1008" s="23"/>
      <c r="E1008" s="23"/>
    </row>
    <row r="1009" spans="1:5" x14ac:dyDescent="0.2">
      <c r="A1009" s="23"/>
      <c r="B1009" s="77"/>
      <c r="C1009" s="23"/>
      <c r="D1009" s="23"/>
      <c r="E1009" s="23"/>
    </row>
    <row r="1010" spans="1:5" x14ac:dyDescent="0.2">
      <c r="A1010" s="23"/>
      <c r="B1010" s="77"/>
      <c r="C1010" s="23"/>
      <c r="D1010" s="23"/>
      <c r="E1010" s="23"/>
    </row>
    <row r="1011" spans="1:5" x14ac:dyDescent="0.2">
      <c r="A1011" s="23"/>
      <c r="B1011" s="77"/>
      <c r="C1011" s="23"/>
      <c r="D1011" s="23"/>
      <c r="E1011" s="23"/>
    </row>
    <row r="1012" spans="1:5" x14ac:dyDescent="0.2">
      <c r="A1012" s="23"/>
      <c r="B1012" s="77"/>
      <c r="C1012" s="23"/>
      <c r="D1012" s="23"/>
      <c r="E1012" s="23"/>
    </row>
    <row r="1013" spans="1:5" x14ac:dyDescent="0.2">
      <c r="A1013" s="23"/>
      <c r="B1013" s="77"/>
      <c r="C1013" s="23"/>
      <c r="D1013" s="23"/>
      <c r="E1013" s="23"/>
    </row>
    <row r="1014" spans="1:5" x14ac:dyDescent="0.2">
      <c r="A1014" s="23"/>
      <c r="B1014" s="77"/>
      <c r="C1014" s="23"/>
      <c r="D1014" s="23"/>
      <c r="E1014" s="23"/>
    </row>
    <row r="1015" spans="1:5" x14ac:dyDescent="0.2">
      <c r="A1015" s="23"/>
      <c r="B1015" s="77"/>
      <c r="C1015" s="23"/>
      <c r="D1015" s="23"/>
      <c r="E1015" s="23"/>
    </row>
    <row r="1016" spans="1:5" x14ac:dyDescent="0.2">
      <c r="A1016" s="23"/>
      <c r="B1016" s="77"/>
      <c r="C1016" s="23"/>
      <c r="D1016" s="23"/>
      <c r="E1016" s="23"/>
    </row>
    <row r="1017" spans="1:5" x14ac:dyDescent="0.2">
      <c r="A1017" s="23"/>
      <c r="B1017" s="77"/>
      <c r="C1017" s="23"/>
      <c r="D1017" s="23"/>
      <c r="E1017" s="23"/>
    </row>
    <row r="1018" spans="1:5" x14ac:dyDescent="0.2">
      <c r="A1018" s="23"/>
      <c r="B1018" s="77"/>
      <c r="C1018" s="23"/>
      <c r="D1018" s="23"/>
      <c r="E1018" s="23"/>
    </row>
    <row r="1019" spans="1:5" x14ac:dyDescent="0.2">
      <c r="A1019" s="23"/>
      <c r="B1019" s="77"/>
      <c r="C1019" s="23"/>
      <c r="D1019" s="23"/>
      <c r="E1019" s="23"/>
    </row>
    <row r="1020" spans="1:5" x14ac:dyDescent="0.2">
      <c r="A1020" s="23"/>
      <c r="B1020" s="77"/>
      <c r="C1020" s="23"/>
      <c r="D1020" s="23"/>
      <c r="E1020" s="23"/>
    </row>
    <row r="1021" spans="1:5" x14ac:dyDescent="0.2">
      <c r="A1021" s="23"/>
      <c r="B1021" s="77"/>
      <c r="C1021" s="23"/>
      <c r="D1021" s="23"/>
      <c r="E1021" s="23"/>
    </row>
    <row r="1022" spans="1:5" x14ac:dyDescent="0.2">
      <c r="A1022" s="23"/>
      <c r="B1022" s="77"/>
      <c r="C1022" s="23"/>
      <c r="D1022" s="23"/>
      <c r="E1022" s="23"/>
    </row>
    <row r="1023" spans="1:5" x14ac:dyDescent="0.2">
      <c r="A1023" s="23"/>
      <c r="B1023" s="77"/>
      <c r="C1023" s="23"/>
      <c r="D1023" s="23"/>
      <c r="E1023" s="23"/>
    </row>
    <row r="1024" spans="1:5" x14ac:dyDescent="0.2">
      <c r="A1024" s="23"/>
      <c r="B1024" s="77"/>
      <c r="C1024" s="23"/>
      <c r="D1024" s="23"/>
      <c r="E1024" s="23"/>
    </row>
    <row r="1025" spans="1:5" x14ac:dyDescent="0.2">
      <c r="A1025" s="23"/>
      <c r="B1025" s="77"/>
      <c r="C1025" s="23"/>
      <c r="D1025" s="23"/>
      <c r="E1025" s="23"/>
    </row>
    <row r="1026" spans="1:5" x14ac:dyDescent="0.2">
      <c r="A1026" s="23"/>
      <c r="B1026" s="77"/>
      <c r="C1026" s="23"/>
      <c r="D1026" s="23"/>
      <c r="E1026" s="23"/>
    </row>
    <row r="1027" spans="1:5" x14ac:dyDescent="0.2">
      <c r="A1027" s="23"/>
      <c r="B1027" s="77"/>
      <c r="C1027" s="23"/>
      <c r="D1027" s="23"/>
      <c r="E1027" s="23"/>
    </row>
    <row r="1028" spans="1:5" x14ac:dyDescent="0.2">
      <c r="A1028" s="23"/>
      <c r="B1028" s="77"/>
      <c r="C1028" s="23"/>
      <c r="D1028" s="23"/>
      <c r="E1028" s="23"/>
    </row>
    <row r="1029" spans="1:5" x14ac:dyDescent="0.2">
      <c r="A1029" s="23"/>
      <c r="B1029" s="77"/>
      <c r="C1029" s="23"/>
      <c r="D1029" s="23"/>
      <c r="E1029" s="23"/>
    </row>
    <row r="1030" spans="1:5" x14ac:dyDescent="0.2">
      <c r="A1030" s="23"/>
      <c r="B1030" s="77"/>
      <c r="C1030" s="23"/>
      <c r="D1030" s="23"/>
      <c r="E1030" s="23"/>
    </row>
    <row r="1031" spans="1:5" x14ac:dyDescent="0.2">
      <c r="A1031" s="23"/>
      <c r="B1031" s="77"/>
      <c r="C1031" s="23"/>
      <c r="D1031" s="23"/>
      <c r="E1031" s="23"/>
    </row>
    <row r="1032" spans="1:5" x14ac:dyDescent="0.2">
      <c r="A1032" s="23"/>
      <c r="B1032" s="77"/>
      <c r="C1032" s="23"/>
      <c r="D1032" s="23"/>
      <c r="E1032" s="23"/>
    </row>
    <row r="1033" spans="1:5" x14ac:dyDescent="0.2">
      <c r="A1033" s="23"/>
      <c r="B1033" s="77"/>
      <c r="C1033" s="23"/>
      <c r="D1033" s="23"/>
      <c r="E1033" s="23"/>
    </row>
    <row r="1034" spans="1:5" x14ac:dyDescent="0.2">
      <c r="A1034" s="23"/>
      <c r="B1034" s="77"/>
      <c r="C1034" s="23"/>
      <c r="D1034" s="23"/>
      <c r="E1034" s="23"/>
    </row>
    <row r="1035" spans="1:5" x14ac:dyDescent="0.2">
      <c r="A1035" s="23"/>
      <c r="B1035" s="77"/>
      <c r="C1035" s="23"/>
      <c r="D1035" s="23"/>
      <c r="E1035" s="23"/>
    </row>
    <row r="1036" spans="1:5" x14ac:dyDescent="0.2">
      <c r="A1036" s="23"/>
      <c r="B1036" s="77"/>
      <c r="C1036" s="23"/>
      <c r="D1036" s="23"/>
      <c r="E1036" s="23"/>
    </row>
    <row r="1037" spans="1:5" x14ac:dyDescent="0.2">
      <c r="A1037" s="23"/>
      <c r="B1037" s="77"/>
      <c r="C1037" s="23"/>
      <c r="D1037" s="23"/>
      <c r="E1037" s="23"/>
    </row>
    <row r="1038" spans="1:5" x14ac:dyDescent="0.2">
      <c r="A1038" s="23"/>
      <c r="B1038" s="77"/>
      <c r="C1038" s="23"/>
      <c r="D1038" s="23"/>
      <c r="E1038" s="23"/>
    </row>
    <row r="1039" spans="1:5" x14ac:dyDescent="0.2">
      <c r="A1039" s="23"/>
      <c r="B1039" s="77"/>
      <c r="C1039" s="23"/>
      <c r="D1039" s="23"/>
      <c r="E1039" s="23"/>
    </row>
    <row r="1040" spans="1:5" x14ac:dyDescent="0.2">
      <c r="A1040" s="23"/>
      <c r="B1040" s="77"/>
      <c r="C1040" s="23"/>
      <c r="D1040" s="23"/>
      <c r="E1040" s="23"/>
    </row>
    <row r="1041" spans="1:5" x14ac:dyDescent="0.2">
      <c r="A1041" s="23"/>
      <c r="B1041" s="77"/>
      <c r="C1041" s="23"/>
      <c r="D1041" s="23"/>
      <c r="E1041" s="23"/>
    </row>
    <row r="1042" spans="1:5" x14ac:dyDescent="0.2">
      <c r="A1042" s="23"/>
      <c r="B1042" s="77"/>
      <c r="C1042" s="23"/>
      <c r="D1042" s="23"/>
      <c r="E1042" s="23"/>
    </row>
    <row r="1043" spans="1:5" x14ac:dyDescent="0.2">
      <c r="A1043" s="23"/>
      <c r="B1043" s="77"/>
      <c r="C1043" s="23"/>
      <c r="D1043" s="23"/>
      <c r="E1043" s="23"/>
    </row>
    <row r="1044" spans="1:5" x14ac:dyDescent="0.2">
      <c r="A1044" s="23"/>
      <c r="B1044" s="77"/>
      <c r="C1044" s="23"/>
      <c r="D1044" s="23"/>
      <c r="E1044" s="23"/>
    </row>
    <row r="1045" spans="1:5" x14ac:dyDescent="0.2">
      <c r="A1045" s="23"/>
      <c r="B1045" s="77"/>
      <c r="C1045" s="23"/>
      <c r="D1045" s="23"/>
      <c r="E1045" s="23"/>
    </row>
    <row r="1046" spans="1:5" x14ac:dyDescent="0.2">
      <c r="A1046" s="23"/>
      <c r="B1046" s="77"/>
      <c r="C1046" s="23"/>
      <c r="D1046" s="23"/>
      <c r="E1046" s="23"/>
    </row>
    <row r="1047" spans="1:5" x14ac:dyDescent="0.2">
      <c r="A1047" s="23"/>
      <c r="B1047" s="77"/>
      <c r="C1047" s="23"/>
      <c r="D1047" s="23"/>
      <c r="E1047" s="23"/>
    </row>
    <row r="1048" spans="1:5" x14ac:dyDescent="0.2">
      <c r="A1048" s="23"/>
      <c r="B1048" s="77"/>
      <c r="C1048" s="23"/>
      <c r="D1048" s="23"/>
      <c r="E1048" s="23"/>
    </row>
    <row r="1049" spans="1:5" x14ac:dyDescent="0.2">
      <c r="A1049" s="23"/>
      <c r="B1049" s="77"/>
      <c r="C1049" s="23"/>
      <c r="D1049" s="23"/>
      <c r="E1049" s="23"/>
    </row>
    <row r="1050" spans="1:5" x14ac:dyDescent="0.2">
      <c r="A1050" s="23"/>
      <c r="B1050" s="77"/>
      <c r="C1050" s="23"/>
      <c r="D1050" s="23"/>
      <c r="E1050" s="23"/>
    </row>
    <row r="1051" spans="1:5" x14ac:dyDescent="0.2">
      <c r="A1051" s="23"/>
      <c r="B1051" s="77"/>
      <c r="C1051" s="23"/>
      <c r="D1051" s="23"/>
      <c r="E1051" s="23"/>
    </row>
    <row r="1052" spans="1:5" x14ac:dyDescent="0.2">
      <c r="A1052" s="23"/>
      <c r="B1052" s="77"/>
      <c r="C1052" s="23"/>
      <c r="D1052" s="23"/>
      <c r="E1052" s="23"/>
    </row>
    <row r="1053" spans="1:5" x14ac:dyDescent="0.2">
      <c r="A1053" s="23"/>
      <c r="B1053" s="77"/>
      <c r="C1053" s="23"/>
      <c r="D1053" s="23"/>
      <c r="E1053" s="23"/>
    </row>
    <row r="1054" spans="1:5" x14ac:dyDescent="0.2">
      <c r="A1054" s="23"/>
      <c r="B1054" s="77"/>
      <c r="C1054" s="23"/>
      <c r="D1054" s="23"/>
      <c r="E1054" s="23"/>
    </row>
    <row r="1055" spans="1:5" x14ac:dyDescent="0.2">
      <c r="A1055" s="23"/>
      <c r="B1055" s="77"/>
      <c r="C1055" s="23"/>
      <c r="D1055" s="23"/>
      <c r="E1055" s="23"/>
    </row>
    <row r="1056" spans="1:5" x14ac:dyDescent="0.2">
      <c r="A1056" s="23"/>
      <c r="B1056" s="77"/>
      <c r="C1056" s="23"/>
      <c r="D1056" s="23"/>
      <c r="E1056" s="23"/>
    </row>
    <row r="1057" spans="1:5" x14ac:dyDescent="0.2">
      <c r="A1057" s="23"/>
      <c r="B1057" s="77"/>
      <c r="C1057" s="23"/>
      <c r="D1057" s="23"/>
      <c r="E1057" s="23"/>
    </row>
    <row r="1058" spans="1:5" x14ac:dyDescent="0.2">
      <c r="A1058" s="23"/>
      <c r="B1058" s="77"/>
      <c r="C1058" s="23"/>
      <c r="D1058" s="23"/>
      <c r="E1058" s="23"/>
    </row>
    <row r="1059" spans="1:5" x14ac:dyDescent="0.2">
      <c r="A1059" s="23"/>
      <c r="B1059" s="77"/>
      <c r="C1059" s="23"/>
      <c r="D1059" s="23"/>
      <c r="E1059" s="23"/>
    </row>
    <row r="1060" spans="1:5" x14ac:dyDescent="0.2">
      <c r="A1060" s="23"/>
      <c r="B1060" s="77"/>
      <c r="C1060" s="23"/>
      <c r="D1060" s="23"/>
      <c r="E1060" s="23"/>
    </row>
    <row r="1061" spans="1:5" x14ac:dyDescent="0.2">
      <c r="A1061" s="23"/>
      <c r="B1061" s="77"/>
      <c r="C1061" s="23"/>
      <c r="D1061" s="23"/>
      <c r="E1061" s="23"/>
    </row>
    <row r="1062" spans="1:5" x14ac:dyDescent="0.2">
      <c r="A1062" s="23"/>
      <c r="B1062" s="77"/>
      <c r="C1062" s="23"/>
      <c r="D1062" s="23"/>
      <c r="E1062" s="23"/>
    </row>
    <row r="1063" spans="1:5" x14ac:dyDescent="0.2">
      <c r="A1063" s="23"/>
      <c r="B1063" s="77"/>
      <c r="C1063" s="23"/>
      <c r="D1063" s="23"/>
      <c r="E1063" s="23"/>
    </row>
    <row r="1064" spans="1:5" x14ac:dyDescent="0.2">
      <c r="A1064" s="23"/>
      <c r="B1064" s="77"/>
      <c r="C1064" s="23"/>
      <c r="D1064" s="23"/>
      <c r="E1064" s="23"/>
    </row>
    <row r="1065" spans="1:5" x14ac:dyDescent="0.2">
      <c r="A1065" s="23"/>
      <c r="B1065" s="77"/>
      <c r="C1065" s="23"/>
      <c r="D1065" s="23"/>
      <c r="E1065" s="23"/>
    </row>
    <row r="1066" spans="1:5" x14ac:dyDescent="0.2">
      <c r="A1066" s="23"/>
      <c r="B1066" s="77"/>
      <c r="C1066" s="23"/>
      <c r="D1066" s="23"/>
      <c r="E1066" s="23"/>
    </row>
    <row r="1067" spans="1:5" x14ac:dyDescent="0.2">
      <c r="A1067" s="23"/>
      <c r="B1067" s="77"/>
      <c r="C1067" s="23"/>
      <c r="D1067" s="23"/>
      <c r="E1067" s="23"/>
    </row>
    <row r="1068" spans="1:5" x14ac:dyDescent="0.2">
      <c r="A1068" s="23"/>
      <c r="B1068" s="77"/>
      <c r="C1068" s="23"/>
      <c r="D1068" s="23"/>
      <c r="E1068" s="23"/>
    </row>
    <row r="1069" spans="1:5" x14ac:dyDescent="0.2">
      <c r="A1069" s="23"/>
      <c r="B1069" s="77"/>
      <c r="C1069" s="23"/>
      <c r="D1069" s="23"/>
      <c r="E1069" s="23"/>
    </row>
    <row r="1070" spans="1:5" x14ac:dyDescent="0.2">
      <c r="A1070" s="23"/>
      <c r="B1070" s="77"/>
      <c r="C1070" s="23"/>
      <c r="D1070" s="23"/>
      <c r="E1070" s="23"/>
    </row>
    <row r="1071" spans="1:5" x14ac:dyDescent="0.2">
      <c r="A1071" s="23"/>
      <c r="B1071" s="77"/>
      <c r="C1071" s="23"/>
      <c r="D1071" s="23"/>
      <c r="E1071" s="23"/>
    </row>
    <row r="1072" spans="1:5" x14ac:dyDescent="0.2">
      <c r="A1072" s="23"/>
      <c r="B1072" s="77"/>
      <c r="C1072" s="23"/>
      <c r="D1072" s="23"/>
      <c r="E1072" s="23"/>
    </row>
    <row r="1073" spans="1:5" x14ac:dyDescent="0.2">
      <c r="A1073" s="23"/>
      <c r="B1073" s="77"/>
      <c r="C1073" s="23"/>
      <c r="D1073" s="23"/>
      <c r="E1073" s="23"/>
    </row>
    <row r="1074" spans="1:5" x14ac:dyDescent="0.2">
      <c r="A1074" s="23"/>
      <c r="B1074" s="77"/>
      <c r="C1074" s="23"/>
      <c r="D1074" s="23"/>
      <c r="E1074" s="23"/>
    </row>
    <row r="1075" spans="1:5" x14ac:dyDescent="0.2">
      <c r="A1075" s="23"/>
      <c r="B1075" s="77"/>
      <c r="C1075" s="23"/>
      <c r="D1075" s="23"/>
      <c r="E1075" s="23"/>
    </row>
    <row r="1076" spans="1:5" x14ac:dyDescent="0.2">
      <c r="A1076" s="23"/>
      <c r="B1076" s="77"/>
      <c r="C1076" s="23"/>
      <c r="D1076" s="23"/>
      <c r="E1076" s="23"/>
    </row>
    <row r="1077" spans="1:5" x14ac:dyDescent="0.2">
      <c r="A1077" s="23"/>
      <c r="B1077" s="77"/>
      <c r="C1077" s="23"/>
      <c r="D1077" s="23"/>
      <c r="E1077" s="23"/>
    </row>
    <row r="1078" spans="1:5" x14ac:dyDescent="0.2">
      <c r="A1078" s="23"/>
      <c r="B1078" s="77"/>
      <c r="C1078" s="23"/>
      <c r="D1078" s="23"/>
      <c r="E1078" s="23"/>
    </row>
    <row r="1079" spans="1:5" x14ac:dyDescent="0.2">
      <c r="A1079" s="23"/>
      <c r="B1079" s="77"/>
      <c r="C1079" s="23"/>
      <c r="D1079" s="23"/>
      <c r="E1079" s="23"/>
    </row>
    <row r="1080" spans="1:5" x14ac:dyDescent="0.2">
      <c r="A1080" s="23"/>
      <c r="B1080" s="77"/>
      <c r="C1080" s="23"/>
      <c r="D1080" s="23"/>
      <c r="E1080" s="23"/>
    </row>
    <row r="1081" spans="1:5" x14ac:dyDescent="0.2">
      <c r="A1081" s="23"/>
      <c r="B1081" s="77"/>
      <c r="C1081" s="23"/>
      <c r="D1081" s="23"/>
      <c r="E1081" s="23"/>
    </row>
    <row r="1082" spans="1:5" x14ac:dyDescent="0.2">
      <c r="A1082" s="23"/>
      <c r="B1082" s="77"/>
      <c r="C1082" s="23"/>
      <c r="D1082" s="23"/>
      <c r="E1082" s="23"/>
    </row>
    <row r="1083" spans="1:5" x14ac:dyDescent="0.2">
      <c r="A1083" s="23"/>
      <c r="B1083" s="77"/>
      <c r="C1083" s="23"/>
      <c r="D1083" s="23"/>
      <c r="E1083" s="23"/>
    </row>
    <row r="1084" spans="1:5" x14ac:dyDescent="0.2">
      <c r="A1084" s="23"/>
      <c r="B1084" s="77"/>
      <c r="C1084" s="23"/>
      <c r="D1084" s="23"/>
      <c r="E1084" s="23"/>
    </row>
    <row r="1085" spans="1:5" x14ac:dyDescent="0.2">
      <c r="A1085" s="23"/>
      <c r="B1085" s="77"/>
      <c r="C1085" s="23"/>
      <c r="D1085" s="23"/>
      <c r="E1085" s="23"/>
    </row>
    <row r="1086" spans="1:5" x14ac:dyDescent="0.2">
      <c r="A1086" s="23"/>
      <c r="B1086" s="77"/>
      <c r="C1086" s="23"/>
      <c r="D1086" s="23"/>
      <c r="E1086" s="23"/>
    </row>
    <row r="1087" spans="1:5" x14ac:dyDescent="0.2">
      <c r="A1087" s="23"/>
      <c r="B1087" s="77"/>
      <c r="C1087" s="23"/>
      <c r="D1087" s="23"/>
      <c r="E1087" s="23"/>
    </row>
    <row r="1088" spans="1:5" x14ac:dyDescent="0.2">
      <c r="A1088" s="23"/>
      <c r="B1088" s="77"/>
      <c r="C1088" s="23"/>
      <c r="D1088" s="23"/>
      <c r="E1088" s="23"/>
    </row>
    <row r="1089" spans="1:5" x14ac:dyDescent="0.2">
      <c r="A1089" s="23"/>
      <c r="B1089" s="77"/>
      <c r="C1089" s="23"/>
      <c r="D1089" s="23"/>
      <c r="E1089" s="23"/>
    </row>
    <row r="1090" spans="1:5" x14ac:dyDescent="0.2">
      <c r="A1090" s="23"/>
      <c r="B1090" s="77"/>
      <c r="C1090" s="23"/>
      <c r="D1090" s="23"/>
      <c r="E1090" s="23"/>
    </row>
    <row r="1091" spans="1:5" x14ac:dyDescent="0.2">
      <c r="A1091" s="23"/>
      <c r="B1091" s="77"/>
      <c r="C1091" s="23"/>
      <c r="D1091" s="23"/>
      <c r="E1091" s="23"/>
    </row>
    <row r="1092" spans="1:5" x14ac:dyDescent="0.2">
      <c r="A1092" s="23"/>
      <c r="B1092" s="77"/>
      <c r="C1092" s="23"/>
      <c r="D1092" s="23"/>
      <c r="E1092" s="23"/>
    </row>
    <row r="1093" spans="1:5" x14ac:dyDescent="0.2">
      <c r="A1093" s="23"/>
      <c r="B1093" s="77"/>
      <c r="C1093" s="23"/>
      <c r="D1093" s="23"/>
      <c r="E1093" s="23"/>
    </row>
    <row r="1094" spans="1:5" x14ac:dyDescent="0.2">
      <c r="A1094" s="23"/>
      <c r="B1094" s="77"/>
      <c r="C1094" s="23"/>
      <c r="D1094" s="23"/>
      <c r="E1094" s="23"/>
    </row>
    <row r="1095" spans="1:5" x14ac:dyDescent="0.2">
      <c r="A1095" s="23"/>
      <c r="B1095" s="77"/>
      <c r="C1095" s="23"/>
      <c r="D1095" s="23"/>
      <c r="E1095" s="23"/>
    </row>
    <row r="1096" spans="1:5" x14ac:dyDescent="0.2">
      <c r="A1096" s="23"/>
      <c r="B1096" s="77"/>
      <c r="C1096" s="23"/>
      <c r="D1096" s="23"/>
      <c r="E1096" s="23"/>
    </row>
    <row r="1097" spans="1:5" x14ac:dyDescent="0.2">
      <c r="A1097" s="23"/>
      <c r="B1097" s="77"/>
      <c r="C1097" s="23"/>
      <c r="D1097" s="23"/>
      <c r="E1097" s="23"/>
    </row>
    <row r="1098" spans="1:5" x14ac:dyDescent="0.2">
      <c r="A1098" s="23"/>
      <c r="B1098" s="77"/>
      <c r="C1098" s="23"/>
      <c r="D1098" s="23"/>
      <c r="E1098" s="23"/>
    </row>
    <row r="1099" spans="1:5" x14ac:dyDescent="0.2">
      <c r="A1099" s="23"/>
      <c r="B1099" s="77"/>
      <c r="C1099" s="23"/>
      <c r="D1099" s="23"/>
      <c r="E1099" s="23"/>
    </row>
    <row r="1100" spans="1:5" x14ac:dyDescent="0.2">
      <c r="A1100" s="23"/>
      <c r="B1100" s="77"/>
      <c r="C1100" s="23"/>
      <c r="D1100" s="23"/>
      <c r="E1100" s="23"/>
    </row>
    <row r="1101" spans="1:5" x14ac:dyDescent="0.2">
      <c r="A1101" s="23"/>
      <c r="B1101" s="77"/>
      <c r="C1101" s="23"/>
      <c r="D1101" s="23"/>
      <c r="E1101" s="23"/>
    </row>
    <row r="1102" spans="1:5" x14ac:dyDescent="0.2">
      <c r="A1102" s="23"/>
      <c r="B1102" s="77"/>
      <c r="C1102" s="23"/>
      <c r="D1102" s="23"/>
      <c r="E1102" s="23"/>
    </row>
    <row r="1103" spans="1:5" x14ac:dyDescent="0.2">
      <c r="A1103" s="23"/>
      <c r="B1103" s="77"/>
      <c r="C1103" s="23"/>
      <c r="D1103" s="23"/>
      <c r="E1103" s="23"/>
    </row>
    <row r="1104" spans="1:5" x14ac:dyDescent="0.2">
      <c r="A1104" s="23"/>
      <c r="B1104" s="77"/>
      <c r="C1104" s="23"/>
      <c r="D1104" s="23"/>
      <c r="E1104" s="23"/>
    </row>
    <row r="1105" spans="1:5" x14ac:dyDescent="0.2">
      <c r="A1105" s="23"/>
      <c r="B1105" s="77"/>
      <c r="C1105" s="23"/>
      <c r="D1105" s="23"/>
      <c r="E1105" s="23"/>
    </row>
    <row r="1106" spans="1:5" x14ac:dyDescent="0.2">
      <c r="A1106" s="23"/>
      <c r="B1106" s="77"/>
      <c r="C1106" s="23"/>
      <c r="D1106" s="23"/>
      <c r="E1106" s="23"/>
    </row>
    <row r="1107" spans="1:5" x14ac:dyDescent="0.2">
      <c r="A1107" s="23"/>
      <c r="B1107" s="77"/>
      <c r="C1107" s="23"/>
      <c r="D1107" s="23"/>
      <c r="E1107" s="23"/>
    </row>
    <row r="1108" spans="1:5" x14ac:dyDescent="0.2">
      <c r="A1108" s="23"/>
      <c r="B1108" s="77"/>
      <c r="C1108" s="23"/>
      <c r="D1108" s="23"/>
      <c r="E1108" s="23"/>
    </row>
    <row r="1109" spans="1:5" x14ac:dyDescent="0.2">
      <c r="A1109" s="23"/>
      <c r="B1109" s="77"/>
      <c r="C1109" s="23"/>
      <c r="D1109" s="23"/>
      <c r="E1109" s="23"/>
    </row>
    <row r="1110" spans="1:5" x14ac:dyDescent="0.2">
      <c r="A1110" s="23"/>
      <c r="B1110" s="77"/>
      <c r="C1110" s="23"/>
      <c r="D1110" s="23"/>
      <c r="E1110" s="23"/>
    </row>
    <row r="1111" spans="1:5" x14ac:dyDescent="0.2">
      <c r="A1111" s="23"/>
      <c r="B1111" s="77"/>
      <c r="C1111" s="23"/>
      <c r="D1111" s="23"/>
      <c r="E1111" s="23"/>
    </row>
    <row r="1112" spans="1:5" x14ac:dyDescent="0.2">
      <c r="A1112" s="23"/>
      <c r="B1112" s="77"/>
      <c r="C1112" s="23"/>
      <c r="D1112" s="23"/>
      <c r="E1112" s="23"/>
    </row>
    <row r="1113" spans="1:5" x14ac:dyDescent="0.2">
      <c r="A1113" s="23"/>
      <c r="B1113" s="77"/>
      <c r="C1113" s="23"/>
      <c r="D1113" s="23"/>
      <c r="E1113" s="23"/>
    </row>
    <row r="1114" spans="1:5" x14ac:dyDescent="0.2">
      <c r="A1114" s="23"/>
      <c r="B1114" s="77"/>
      <c r="C1114" s="23"/>
      <c r="D1114" s="23"/>
      <c r="E1114" s="23"/>
    </row>
    <row r="1115" spans="1:5" x14ac:dyDescent="0.2">
      <c r="A1115" s="23"/>
      <c r="B1115" s="77"/>
      <c r="C1115" s="23"/>
      <c r="D1115" s="23"/>
      <c r="E1115" s="23"/>
    </row>
    <row r="1116" spans="1:5" x14ac:dyDescent="0.2">
      <c r="A1116" s="23"/>
      <c r="B1116" s="77"/>
      <c r="C1116" s="23"/>
      <c r="D1116" s="23"/>
      <c r="E1116" s="23"/>
    </row>
    <row r="1117" spans="1:5" x14ac:dyDescent="0.2">
      <c r="A1117" s="23"/>
      <c r="B1117" s="77"/>
      <c r="C1117" s="23"/>
      <c r="D1117" s="23"/>
      <c r="E1117" s="23"/>
    </row>
    <row r="1118" spans="1:5" x14ac:dyDescent="0.2">
      <c r="A1118" s="23"/>
      <c r="B1118" s="77"/>
      <c r="C1118" s="23"/>
      <c r="D1118" s="23"/>
      <c r="E1118" s="23"/>
    </row>
    <row r="1119" spans="1:5" x14ac:dyDescent="0.2">
      <c r="A1119" s="23"/>
      <c r="B1119" s="77"/>
      <c r="C1119" s="23"/>
      <c r="D1119" s="23"/>
      <c r="E1119" s="23"/>
    </row>
    <row r="1120" spans="1:5" x14ac:dyDescent="0.2">
      <c r="A1120" s="23"/>
      <c r="B1120" s="77"/>
      <c r="C1120" s="23"/>
      <c r="D1120" s="23"/>
      <c r="E1120" s="23"/>
    </row>
    <row r="1121" spans="1:5" x14ac:dyDescent="0.2">
      <c r="A1121" s="23"/>
      <c r="B1121" s="77"/>
      <c r="C1121" s="23"/>
      <c r="D1121" s="23"/>
      <c r="E1121" s="23"/>
    </row>
    <row r="1122" spans="1:5" x14ac:dyDescent="0.2">
      <c r="A1122" s="23"/>
      <c r="B1122" s="77"/>
      <c r="C1122" s="23"/>
      <c r="D1122" s="23"/>
      <c r="E1122" s="23"/>
    </row>
    <row r="1123" spans="1:5" x14ac:dyDescent="0.2">
      <c r="A1123" s="23"/>
      <c r="B1123" s="77"/>
      <c r="C1123" s="23"/>
      <c r="D1123" s="23"/>
      <c r="E1123" s="23"/>
    </row>
    <row r="1124" spans="1:5" x14ac:dyDescent="0.2">
      <c r="A1124" s="23"/>
      <c r="B1124" s="77"/>
      <c r="C1124" s="23"/>
      <c r="D1124" s="23"/>
      <c r="E1124" s="23"/>
    </row>
    <row r="1125" spans="1:5" x14ac:dyDescent="0.2">
      <c r="A1125" s="23"/>
      <c r="B1125" s="77"/>
      <c r="C1125" s="23"/>
      <c r="D1125" s="23"/>
      <c r="E1125" s="23"/>
    </row>
    <row r="1126" spans="1:5" x14ac:dyDescent="0.2">
      <c r="A1126" s="23"/>
      <c r="B1126" s="77"/>
      <c r="C1126" s="23"/>
      <c r="D1126" s="23"/>
      <c r="E1126" s="23"/>
    </row>
    <row r="1127" spans="1:5" x14ac:dyDescent="0.2">
      <c r="A1127" s="23"/>
      <c r="B1127" s="77"/>
      <c r="C1127" s="23"/>
      <c r="D1127" s="23"/>
      <c r="E1127" s="23"/>
    </row>
    <row r="1128" spans="1:5" x14ac:dyDescent="0.2">
      <c r="A1128" s="23"/>
      <c r="B1128" s="77"/>
      <c r="C1128" s="23"/>
      <c r="D1128" s="23"/>
      <c r="E1128" s="23"/>
    </row>
    <row r="1129" spans="1:5" x14ac:dyDescent="0.2">
      <c r="A1129" s="23"/>
      <c r="B1129" s="77"/>
      <c r="C1129" s="23"/>
      <c r="D1129" s="23"/>
      <c r="E1129" s="23"/>
    </row>
    <row r="1130" spans="1:5" x14ac:dyDescent="0.2">
      <c r="A1130" s="23"/>
      <c r="B1130" s="77"/>
      <c r="C1130" s="23"/>
      <c r="D1130" s="23"/>
      <c r="E1130" s="23"/>
    </row>
    <row r="1131" spans="1:5" x14ac:dyDescent="0.2">
      <c r="A1131" s="23"/>
      <c r="B1131" s="77"/>
      <c r="C1131" s="23"/>
      <c r="D1131" s="23"/>
      <c r="E1131" s="23"/>
    </row>
    <row r="1132" spans="1:5" x14ac:dyDescent="0.2">
      <c r="A1132" s="23"/>
      <c r="B1132" s="77"/>
      <c r="C1132" s="23"/>
      <c r="D1132" s="23"/>
      <c r="E1132" s="23"/>
    </row>
    <row r="1133" spans="1:5" x14ac:dyDescent="0.2">
      <c r="A1133" s="23"/>
      <c r="B1133" s="77"/>
      <c r="C1133" s="23"/>
      <c r="D1133" s="23"/>
      <c r="E1133" s="23"/>
    </row>
    <row r="1134" spans="1:5" x14ac:dyDescent="0.2">
      <c r="A1134" s="23"/>
      <c r="B1134" s="77"/>
      <c r="C1134" s="23"/>
      <c r="D1134" s="23"/>
      <c r="E1134" s="23"/>
    </row>
    <row r="1135" spans="1:5" x14ac:dyDescent="0.2">
      <c r="A1135" s="23"/>
      <c r="B1135" s="77"/>
      <c r="C1135" s="23"/>
      <c r="D1135" s="23"/>
      <c r="E1135" s="23"/>
    </row>
    <row r="1136" spans="1:5" x14ac:dyDescent="0.2">
      <c r="A1136" s="23"/>
      <c r="B1136" s="77"/>
      <c r="C1136" s="23"/>
      <c r="D1136" s="23"/>
      <c r="E1136" s="23"/>
    </row>
    <row r="1137" spans="1:5" x14ac:dyDescent="0.2">
      <c r="A1137" s="23"/>
      <c r="B1137" s="77"/>
      <c r="C1137" s="23"/>
      <c r="D1137" s="23"/>
      <c r="E1137" s="23"/>
    </row>
    <row r="1138" spans="1:5" x14ac:dyDescent="0.2">
      <c r="A1138" s="23"/>
      <c r="B1138" s="77"/>
      <c r="C1138" s="23"/>
      <c r="D1138" s="23"/>
      <c r="E1138" s="23"/>
    </row>
    <row r="1139" spans="1:5" x14ac:dyDescent="0.2">
      <c r="A1139" s="23"/>
      <c r="B1139" s="77"/>
      <c r="C1139" s="23"/>
      <c r="D1139" s="23"/>
      <c r="E1139" s="23"/>
    </row>
    <row r="1140" spans="1:5" x14ac:dyDescent="0.2">
      <c r="A1140" s="23"/>
      <c r="B1140" s="77"/>
      <c r="C1140" s="23"/>
      <c r="D1140" s="23"/>
      <c r="E1140" s="23"/>
    </row>
    <row r="1141" spans="1:5" x14ac:dyDescent="0.2">
      <c r="A1141" s="23"/>
      <c r="B1141" s="77"/>
      <c r="C1141" s="23"/>
      <c r="D1141" s="23"/>
      <c r="E1141" s="23"/>
    </row>
    <row r="1142" spans="1:5" x14ac:dyDescent="0.2">
      <c r="A1142" s="23"/>
      <c r="B1142" s="77"/>
      <c r="C1142" s="23"/>
      <c r="D1142" s="23"/>
      <c r="E1142" s="23"/>
    </row>
    <row r="1143" spans="1:5" x14ac:dyDescent="0.2">
      <c r="A1143" s="23"/>
      <c r="B1143" s="77"/>
      <c r="C1143" s="23"/>
      <c r="D1143" s="23"/>
      <c r="E1143" s="23"/>
    </row>
    <row r="1144" spans="1:5" x14ac:dyDescent="0.2">
      <c r="A1144" s="23"/>
      <c r="B1144" s="77"/>
      <c r="C1144" s="23"/>
      <c r="D1144" s="23"/>
      <c r="E1144" s="23"/>
    </row>
    <row r="1145" spans="1:5" x14ac:dyDescent="0.2">
      <c r="A1145" s="23"/>
      <c r="B1145" s="77"/>
      <c r="C1145" s="23"/>
      <c r="D1145" s="23"/>
      <c r="E1145" s="23"/>
    </row>
    <row r="1146" spans="1:5" x14ac:dyDescent="0.2">
      <c r="A1146" s="23"/>
      <c r="B1146" s="77"/>
      <c r="C1146" s="23"/>
      <c r="D1146" s="23"/>
      <c r="E1146" s="23"/>
    </row>
    <row r="1147" spans="1:5" x14ac:dyDescent="0.2">
      <c r="A1147" s="23"/>
      <c r="B1147" s="77"/>
      <c r="C1147" s="23"/>
      <c r="D1147" s="23"/>
      <c r="E1147" s="23"/>
    </row>
    <row r="1148" spans="1:5" x14ac:dyDescent="0.2">
      <c r="A1148" s="23"/>
      <c r="B1148" s="77"/>
      <c r="C1148" s="23"/>
      <c r="D1148" s="23"/>
      <c r="E1148" s="23"/>
    </row>
    <row r="1149" spans="1:5" x14ac:dyDescent="0.2">
      <c r="A1149" s="23"/>
      <c r="B1149" s="77"/>
      <c r="C1149" s="23"/>
      <c r="D1149" s="23"/>
      <c r="E1149" s="23"/>
    </row>
    <row r="1150" spans="1:5" x14ac:dyDescent="0.2">
      <c r="A1150" s="23"/>
      <c r="B1150" s="77"/>
      <c r="C1150" s="23"/>
      <c r="D1150" s="23"/>
      <c r="E1150" s="23"/>
    </row>
    <row r="1151" spans="1:5" x14ac:dyDescent="0.2">
      <c r="A1151" s="23"/>
      <c r="B1151" s="77"/>
      <c r="C1151" s="23"/>
      <c r="D1151" s="23"/>
      <c r="E1151" s="23"/>
    </row>
    <row r="1152" spans="1:5" x14ac:dyDescent="0.2">
      <c r="A1152" s="23"/>
      <c r="B1152" s="77"/>
      <c r="C1152" s="23"/>
      <c r="D1152" s="23"/>
      <c r="E1152" s="23"/>
    </row>
    <row r="1153" spans="1:5" x14ac:dyDescent="0.2">
      <c r="A1153" s="23"/>
      <c r="B1153" s="77"/>
      <c r="C1153" s="23"/>
      <c r="D1153" s="23"/>
      <c r="E1153" s="23"/>
    </row>
    <row r="1154" spans="1:5" x14ac:dyDescent="0.2">
      <c r="A1154" s="23"/>
      <c r="B1154" s="77"/>
      <c r="C1154" s="23"/>
      <c r="D1154" s="23"/>
      <c r="E1154" s="23"/>
    </row>
    <row r="1155" spans="1:5" x14ac:dyDescent="0.2">
      <c r="A1155" s="23"/>
      <c r="B1155" s="77"/>
      <c r="C1155" s="23"/>
      <c r="D1155" s="23"/>
      <c r="E1155" s="23"/>
    </row>
    <row r="1156" spans="1:5" x14ac:dyDescent="0.2">
      <c r="A1156" s="23"/>
      <c r="B1156" s="77"/>
      <c r="C1156" s="23"/>
      <c r="D1156" s="23"/>
      <c r="E1156" s="23"/>
    </row>
    <row r="1157" spans="1:5" x14ac:dyDescent="0.2">
      <c r="A1157" s="23"/>
      <c r="B1157" s="77"/>
      <c r="C1157" s="23"/>
      <c r="D1157" s="23"/>
      <c r="E1157" s="23"/>
    </row>
    <row r="1158" spans="1:5" x14ac:dyDescent="0.2">
      <c r="A1158" s="23"/>
      <c r="B1158" s="77"/>
      <c r="C1158" s="23"/>
      <c r="D1158" s="23"/>
      <c r="E1158" s="23"/>
    </row>
    <row r="1159" spans="1:5" x14ac:dyDescent="0.2">
      <c r="A1159" s="23"/>
      <c r="B1159" s="77"/>
      <c r="C1159" s="23"/>
      <c r="D1159" s="23"/>
      <c r="E1159" s="23"/>
    </row>
    <row r="1160" spans="1:5" x14ac:dyDescent="0.2">
      <c r="A1160" s="23"/>
      <c r="B1160" s="77"/>
      <c r="C1160" s="23"/>
      <c r="D1160" s="23"/>
      <c r="E1160" s="23"/>
    </row>
    <row r="1161" spans="1:5" x14ac:dyDescent="0.2">
      <c r="A1161" s="23"/>
      <c r="B1161" s="77"/>
      <c r="C1161" s="23"/>
      <c r="D1161" s="23"/>
      <c r="E1161" s="23"/>
    </row>
    <row r="1162" spans="1:5" x14ac:dyDescent="0.2">
      <c r="A1162" s="23"/>
      <c r="B1162" s="77"/>
      <c r="C1162" s="23"/>
      <c r="D1162" s="23"/>
      <c r="E1162" s="23"/>
    </row>
    <row r="1163" spans="1:5" x14ac:dyDescent="0.2">
      <c r="A1163" s="23"/>
      <c r="B1163" s="77"/>
      <c r="C1163" s="23"/>
      <c r="D1163" s="23"/>
      <c r="E1163" s="23"/>
    </row>
    <row r="1164" spans="1:5" x14ac:dyDescent="0.2">
      <c r="A1164" s="23"/>
      <c r="B1164" s="77"/>
      <c r="C1164" s="23"/>
      <c r="D1164" s="23"/>
      <c r="E1164" s="23"/>
    </row>
    <row r="1165" spans="1:5" x14ac:dyDescent="0.2">
      <c r="A1165" s="23"/>
      <c r="B1165" s="77"/>
      <c r="C1165" s="23"/>
      <c r="D1165" s="23"/>
      <c r="E1165" s="23"/>
    </row>
    <row r="1166" spans="1:5" x14ac:dyDescent="0.2">
      <c r="A1166" s="23"/>
      <c r="B1166" s="77"/>
      <c r="C1166" s="23"/>
      <c r="D1166" s="23"/>
      <c r="E1166" s="23"/>
    </row>
    <row r="1167" spans="1:5" x14ac:dyDescent="0.2">
      <c r="A1167" s="23"/>
      <c r="B1167" s="77"/>
      <c r="C1167" s="23"/>
      <c r="D1167" s="23"/>
      <c r="E1167" s="23"/>
    </row>
    <row r="1168" spans="1:5" x14ac:dyDescent="0.2">
      <c r="A1168" s="23"/>
      <c r="B1168" s="77"/>
      <c r="C1168" s="23"/>
      <c r="D1168" s="23"/>
      <c r="E1168" s="23"/>
    </row>
    <row r="1169" spans="1:5" x14ac:dyDescent="0.2">
      <c r="A1169" s="23"/>
      <c r="B1169" s="77"/>
      <c r="C1169" s="23"/>
      <c r="D1169" s="23"/>
      <c r="E1169" s="23"/>
    </row>
    <row r="1170" spans="1:5" x14ac:dyDescent="0.2">
      <c r="A1170" s="23"/>
      <c r="B1170" s="77"/>
      <c r="C1170" s="23"/>
      <c r="D1170" s="23"/>
      <c r="E1170" s="23"/>
    </row>
    <row r="1171" spans="1:5" x14ac:dyDescent="0.2">
      <c r="A1171" s="23"/>
      <c r="B1171" s="77"/>
      <c r="C1171" s="23"/>
      <c r="D1171" s="23"/>
      <c r="E1171" s="23"/>
    </row>
    <row r="1172" spans="1:5" x14ac:dyDescent="0.2">
      <c r="A1172" s="23"/>
      <c r="B1172" s="77"/>
      <c r="C1172" s="23"/>
      <c r="D1172" s="23"/>
      <c r="E1172" s="23"/>
    </row>
    <row r="1173" spans="1:5" x14ac:dyDescent="0.2">
      <c r="A1173" s="23"/>
      <c r="B1173" s="77"/>
      <c r="C1173" s="23"/>
      <c r="D1173" s="23"/>
      <c r="E1173" s="23"/>
    </row>
    <row r="1174" spans="1:5" x14ac:dyDescent="0.2">
      <c r="A1174" s="23"/>
      <c r="B1174" s="77"/>
      <c r="C1174" s="23"/>
      <c r="D1174" s="23"/>
      <c r="E1174" s="23"/>
    </row>
    <row r="1175" spans="1:5" x14ac:dyDescent="0.2">
      <c r="A1175" s="23"/>
      <c r="B1175" s="77"/>
      <c r="C1175" s="23"/>
      <c r="D1175" s="23"/>
      <c r="E1175" s="23"/>
    </row>
    <row r="1176" spans="1:5" x14ac:dyDescent="0.2">
      <c r="A1176" s="23"/>
      <c r="B1176" s="77"/>
      <c r="C1176" s="23"/>
      <c r="D1176" s="23"/>
      <c r="E1176" s="23"/>
    </row>
    <row r="1177" spans="1:5" x14ac:dyDescent="0.2">
      <c r="A1177" s="23"/>
      <c r="B1177" s="77"/>
      <c r="C1177" s="23"/>
      <c r="D1177" s="23"/>
      <c r="E1177" s="23"/>
    </row>
    <row r="1178" spans="1:5" x14ac:dyDescent="0.2">
      <c r="A1178" s="23"/>
      <c r="B1178" s="77"/>
      <c r="C1178" s="23"/>
      <c r="D1178" s="23"/>
      <c r="E1178" s="23"/>
    </row>
    <row r="1179" spans="1:5" x14ac:dyDescent="0.2">
      <c r="A1179" s="23"/>
      <c r="B1179" s="77"/>
      <c r="C1179" s="23"/>
      <c r="D1179" s="23"/>
      <c r="E1179" s="23"/>
    </row>
    <row r="1180" spans="1:5" x14ac:dyDescent="0.2">
      <c r="A1180" s="23"/>
      <c r="B1180" s="77"/>
      <c r="C1180" s="23"/>
      <c r="D1180" s="23"/>
      <c r="E1180" s="23"/>
    </row>
    <row r="1181" spans="1:5" x14ac:dyDescent="0.2">
      <c r="A1181" s="23"/>
      <c r="B1181" s="77"/>
      <c r="C1181" s="23"/>
      <c r="D1181" s="23"/>
      <c r="E1181" s="23"/>
    </row>
    <row r="1182" spans="1:5" x14ac:dyDescent="0.2">
      <c r="A1182" s="23"/>
      <c r="B1182" s="77"/>
      <c r="C1182" s="23"/>
      <c r="D1182" s="23"/>
      <c r="E1182" s="23"/>
    </row>
    <row r="1183" spans="1:5" x14ac:dyDescent="0.2">
      <c r="A1183" s="23"/>
      <c r="B1183" s="77"/>
      <c r="C1183" s="23"/>
      <c r="D1183" s="23"/>
      <c r="E1183" s="23"/>
    </row>
    <row r="1184" spans="1:5" x14ac:dyDescent="0.2">
      <c r="A1184" s="23"/>
      <c r="B1184" s="77"/>
      <c r="C1184" s="23"/>
      <c r="D1184" s="23"/>
      <c r="E1184" s="23"/>
    </row>
    <row r="1185" spans="1:5" x14ac:dyDescent="0.2">
      <c r="A1185" s="23"/>
      <c r="B1185" s="77"/>
      <c r="C1185" s="23"/>
      <c r="D1185" s="23"/>
      <c r="E1185" s="23"/>
    </row>
    <row r="1186" spans="1:5" x14ac:dyDescent="0.2">
      <c r="A1186" s="23"/>
      <c r="B1186" s="77"/>
      <c r="C1186" s="23"/>
      <c r="D1186" s="23"/>
      <c r="E1186" s="23"/>
    </row>
    <row r="1187" spans="1:5" x14ac:dyDescent="0.2">
      <c r="A1187" s="23"/>
      <c r="B1187" s="77"/>
      <c r="C1187" s="23"/>
      <c r="D1187" s="23"/>
      <c r="E1187" s="23"/>
    </row>
    <row r="1188" spans="1:5" x14ac:dyDescent="0.2">
      <c r="A1188" s="23"/>
      <c r="B1188" s="77"/>
      <c r="C1188" s="23"/>
      <c r="D1188" s="23"/>
      <c r="E1188" s="23"/>
    </row>
    <row r="1189" spans="1:5" x14ac:dyDescent="0.2">
      <c r="A1189" s="23"/>
      <c r="B1189" s="77"/>
      <c r="C1189" s="23"/>
      <c r="D1189" s="23"/>
      <c r="E1189" s="23"/>
    </row>
    <row r="1190" spans="1:5" x14ac:dyDescent="0.2">
      <c r="A1190" s="23"/>
      <c r="B1190" s="77"/>
      <c r="C1190" s="23"/>
      <c r="D1190" s="23"/>
      <c r="E1190" s="23"/>
    </row>
    <row r="1191" spans="1:5" x14ac:dyDescent="0.2">
      <c r="A1191" s="23"/>
      <c r="B1191" s="77"/>
      <c r="C1191" s="23"/>
      <c r="D1191" s="23"/>
      <c r="E1191" s="23"/>
    </row>
    <row r="1192" spans="1:5" x14ac:dyDescent="0.2">
      <c r="A1192" s="23"/>
      <c r="B1192" s="77"/>
      <c r="C1192" s="23"/>
      <c r="D1192" s="23"/>
      <c r="E1192" s="23"/>
    </row>
    <row r="1193" spans="1:5" x14ac:dyDescent="0.2">
      <c r="A1193" s="23"/>
      <c r="B1193" s="77"/>
      <c r="C1193" s="23"/>
      <c r="D1193" s="23"/>
      <c r="E1193" s="23"/>
    </row>
    <row r="1194" spans="1:5" x14ac:dyDescent="0.2">
      <c r="A1194" s="23"/>
      <c r="B1194" s="77"/>
      <c r="C1194" s="23"/>
      <c r="D1194" s="23"/>
      <c r="E1194" s="23"/>
    </row>
    <row r="1195" spans="1:5" x14ac:dyDescent="0.2">
      <c r="A1195" s="23"/>
      <c r="B1195" s="77"/>
      <c r="C1195" s="23"/>
      <c r="D1195" s="23"/>
      <c r="E1195" s="23"/>
    </row>
    <row r="1196" spans="1:5" x14ac:dyDescent="0.2">
      <c r="A1196" s="23"/>
      <c r="B1196" s="77"/>
      <c r="C1196" s="23"/>
      <c r="D1196" s="23"/>
      <c r="E1196" s="23"/>
    </row>
    <row r="1197" spans="1:5" x14ac:dyDescent="0.2">
      <c r="A1197" s="23"/>
      <c r="B1197" s="77"/>
      <c r="C1197" s="23"/>
      <c r="D1197" s="23"/>
      <c r="E1197" s="23"/>
    </row>
    <row r="1198" spans="1:5" x14ac:dyDescent="0.2">
      <c r="A1198" s="23"/>
      <c r="B1198" s="77"/>
      <c r="C1198" s="23"/>
      <c r="D1198" s="23"/>
      <c r="E1198" s="23"/>
    </row>
    <row r="1199" spans="1:5" x14ac:dyDescent="0.2">
      <c r="A1199" s="23"/>
      <c r="B1199" s="77"/>
      <c r="C1199" s="23"/>
      <c r="D1199" s="23"/>
      <c r="E1199" s="23"/>
    </row>
    <row r="1200" spans="1:5" x14ac:dyDescent="0.2">
      <c r="A1200" s="23"/>
      <c r="B1200" s="77"/>
      <c r="C1200" s="23"/>
      <c r="D1200" s="23"/>
      <c r="E1200" s="23"/>
    </row>
    <row r="1201" spans="1:5" x14ac:dyDescent="0.2">
      <c r="A1201" s="23"/>
      <c r="B1201" s="77"/>
      <c r="C1201" s="23"/>
      <c r="D1201" s="23"/>
      <c r="E1201" s="23"/>
    </row>
    <row r="1202" spans="1:5" x14ac:dyDescent="0.2">
      <c r="A1202" s="23"/>
      <c r="B1202" s="77"/>
      <c r="C1202" s="23"/>
      <c r="D1202" s="23"/>
      <c r="E1202" s="23"/>
    </row>
    <row r="1203" spans="1:5" x14ac:dyDescent="0.2">
      <c r="A1203" s="23"/>
      <c r="B1203" s="77"/>
      <c r="C1203" s="23"/>
      <c r="D1203" s="23"/>
      <c r="E1203" s="23"/>
    </row>
    <row r="1204" spans="1:5" x14ac:dyDescent="0.2">
      <c r="A1204" s="23"/>
      <c r="B1204" s="77"/>
      <c r="C1204" s="23"/>
      <c r="D1204" s="23"/>
      <c r="E1204" s="23"/>
    </row>
    <row r="1205" spans="1:5" x14ac:dyDescent="0.2">
      <c r="A1205" s="23"/>
      <c r="B1205" s="77"/>
      <c r="C1205" s="23"/>
      <c r="D1205" s="23"/>
      <c r="E1205" s="23"/>
    </row>
    <row r="1206" spans="1:5" x14ac:dyDescent="0.2">
      <c r="A1206" s="23"/>
      <c r="B1206" s="77"/>
      <c r="C1206" s="23"/>
      <c r="D1206" s="23"/>
      <c r="E1206" s="23"/>
    </row>
    <row r="1207" spans="1:5" x14ac:dyDescent="0.2">
      <c r="A1207" s="23"/>
      <c r="B1207" s="77"/>
      <c r="C1207" s="23"/>
      <c r="D1207" s="23"/>
      <c r="E1207" s="23"/>
    </row>
    <row r="1208" spans="1:5" x14ac:dyDescent="0.2">
      <c r="A1208" s="23"/>
      <c r="B1208" s="77"/>
      <c r="C1208" s="23"/>
      <c r="D1208" s="23"/>
      <c r="E1208" s="23"/>
    </row>
    <row r="1209" spans="1:5" x14ac:dyDescent="0.2">
      <c r="A1209" s="23"/>
      <c r="B1209" s="77"/>
      <c r="C1209" s="23"/>
      <c r="D1209" s="23"/>
      <c r="E1209" s="23"/>
    </row>
    <row r="1210" spans="1:5" x14ac:dyDescent="0.2">
      <c r="A1210" s="23"/>
      <c r="B1210" s="77"/>
      <c r="C1210" s="23"/>
      <c r="D1210" s="23"/>
      <c r="E1210" s="23"/>
    </row>
    <row r="1211" spans="1:5" x14ac:dyDescent="0.2">
      <c r="A1211" s="23"/>
      <c r="B1211" s="77"/>
      <c r="C1211" s="23"/>
      <c r="D1211" s="23"/>
      <c r="E1211" s="23"/>
    </row>
    <row r="1212" spans="1:5" x14ac:dyDescent="0.2">
      <c r="A1212" s="23"/>
      <c r="B1212" s="77"/>
      <c r="C1212" s="23"/>
      <c r="D1212" s="23"/>
      <c r="E1212" s="23"/>
    </row>
    <row r="1213" spans="1:5" x14ac:dyDescent="0.2">
      <c r="A1213" s="23"/>
      <c r="B1213" s="77"/>
      <c r="C1213" s="23"/>
      <c r="D1213" s="23"/>
      <c r="E1213" s="23"/>
    </row>
    <row r="1214" spans="1:5" x14ac:dyDescent="0.2">
      <c r="A1214" s="23"/>
      <c r="B1214" s="77"/>
      <c r="C1214" s="23"/>
      <c r="D1214" s="23"/>
      <c r="E1214" s="23"/>
    </row>
    <row r="1215" spans="1:5" x14ac:dyDescent="0.2">
      <c r="A1215" s="23"/>
      <c r="B1215" s="77"/>
      <c r="C1215" s="23"/>
      <c r="D1215" s="23"/>
      <c r="E1215" s="23"/>
    </row>
    <row r="1216" spans="1:5" x14ac:dyDescent="0.2">
      <c r="A1216" s="23"/>
      <c r="B1216" s="77"/>
      <c r="C1216" s="23"/>
      <c r="D1216" s="23"/>
      <c r="E1216" s="23"/>
    </row>
    <row r="1217" spans="1:5" x14ac:dyDescent="0.2">
      <c r="A1217" s="23"/>
      <c r="B1217" s="77"/>
      <c r="C1217" s="23"/>
      <c r="D1217" s="23"/>
      <c r="E1217" s="23"/>
    </row>
    <row r="1218" spans="1:5" x14ac:dyDescent="0.2">
      <c r="A1218" s="23"/>
      <c r="B1218" s="77"/>
      <c r="C1218" s="23"/>
      <c r="D1218" s="23"/>
      <c r="E1218" s="23"/>
    </row>
    <row r="1219" spans="1:5" x14ac:dyDescent="0.2">
      <c r="A1219" s="23"/>
      <c r="B1219" s="77"/>
      <c r="C1219" s="23"/>
      <c r="D1219" s="23"/>
      <c r="E1219" s="23"/>
    </row>
    <row r="1220" spans="1:5" x14ac:dyDescent="0.2">
      <c r="A1220" s="23"/>
      <c r="B1220" s="77"/>
      <c r="C1220" s="23"/>
      <c r="D1220" s="23"/>
      <c r="E1220" s="23"/>
    </row>
    <row r="1221" spans="1:5" x14ac:dyDescent="0.2">
      <c r="A1221" s="23"/>
      <c r="B1221" s="77"/>
      <c r="C1221" s="23"/>
      <c r="D1221" s="23"/>
      <c r="E1221" s="23"/>
    </row>
    <row r="1222" spans="1:5" x14ac:dyDescent="0.2">
      <c r="A1222" s="23"/>
      <c r="B1222" s="77"/>
      <c r="C1222" s="23"/>
      <c r="D1222" s="23"/>
      <c r="E1222" s="23"/>
    </row>
    <row r="1223" spans="1:5" x14ac:dyDescent="0.2">
      <c r="A1223" s="23"/>
      <c r="B1223" s="77"/>
      <c r="C1223" s="23"/>
      <c r="D1223" s="23"/>
      <c r="E1223" s="23"/>
    </row>
    <row r="1224" spans="1:5" x14ac:dyDescent="0.2">
      <c r="A1224" s="23"/>
      <c r="B1224" s="77"/>
      <c r="C1224" s="23"/>
      <c r="D1224" s="23"/>
      <c r="E1224" s="23"/>
    </row>
    <row r="1225" spans="1:5" x14ac:dyDescent="0.2">
      <c r="A1225" s="23"/>
      <c r="B1225" s="77"/>
      <c r="C1225" s="23"/>
      <c r="D1225" s="23"/>
      <c r="E1225" s="23"/>
    </row>
    <row r="1226" spans="1:5" x14ac:dyDescent="0.2">
      <c r="A1226" s="23"/>
      <c r="B1226" s="77"/>
      <c r="C1226" s="23"/>
      <c r="D1226" s="23"/>
      <c r="E1226" s="23"/>
    </row>
    <row r="1227" spans="1:5" x14ac:dyDescent="0.2">
      <c r="A1227" s="23"/>
      <c r="B1227" s="77"/>
      <c r="C1227" s="23"/>
      <c r="D1227" s="23"/>
      <c r="E1227" s="23"/>
    </row>
    <row r="1228" spans="1:5" x14ac:dyDescent="0.2">
      <c r="A1228" s="23"/>
      <c r="B1228" s="77"/>
      <c r="C1228" s="23"/>
      <c r="D1228" s="23"/>
      <c r="E1228" s="23"/>
    </row>
    <row r="1229" spans="1:5" x14ac:dyDescent="0.2">
      <c r="A1229" s="23"/>
      <c r="B1229" s="77"/>
      <c r="C1229" s="23"/>
      <c r="D1229" s="23"/>
      <c r="E1229" s="23"/>
    </row>
    <row r="1230" spans="1:5" x14ac:dyDescent="0.2">
      <c r="A1230" s="23"/>
      <c r="B1230" s="77"/>
      <c r="C1230" s="23"/>
      <c r="D1230" s="23"/>
      <c r="E1230" s="23"/>
    </row>
    <row r="1231" spans="1:5" x14ac:dyDescent="0.2">
      <c r="A1231" s="23"/>
      <c r="B1231" s="77"/>
      <c r="C1231" s="23"/>
      <c r="D1231" s="23"/>
      <c r="E1231" s="23"/>
    </row>
    <row r="1232" spans="1:5" x14ac:dyDescent="0.2">
      <c r="A1232" s="23"/>
      <c r="B1232" s="77"/>
      <c r="C1232" s="23"/>
      <c r="D1232" s="23"/>
      <c r="E1232" s="23"/>
    </row>
    <row r="1233" spans="1:5" x14ac:dyDescent="0.2">
      <c r="A1233" s="23"/>
      <c r="B1233" s="77"/>
      <c r="C1233" s="23"/>
      <c r="D1233" s="23"/>
      <c r="E1233" s="23"/>
    </row>
    <row r="1234" spans="1:5" x14ac:dyDescent="0.2">
      <c r="A1234" s="23"/>
      <c r="B1234" s="77"/>
      <c r="C1234" s="23"/>
      <c r="D1234" s="23"/>
      <c r="E1234" s="23"/>
    </row>
    <row r="1235" spans="1:5" x14ac:dyDescent="0.2">
      <c r="A1235" s="23"/>
      <c r="B1235" s="77"/>
      <c r="C1235" s="23"/>
      <c r="D1235" s="23"/>
      <c r="E1235" s="23"/>
    </row>
    <row r="1236" spans="1:5" x14ac:dyDescent="0.2">
      <c r="A1236" s="23"/>
      <c r="B1236" s="77"/>
      <c r="C1236" s="23"/>
      <c r="D1236" s="23"/>
      <c r="E1236" s="23"/>
    </row>
    <row r="1237" spans="1:5" x14ac:dyDescent="0.2">
      <c r="A1237" s="23"/>
      <c r="B1237" s="77"/>
      <c r="C1237" s="23"/>
      <c r="D1237" s="23"/>
      <c r="E1237" s="23"/>
    </row>
    <row r="1238" spans="1:5" x14ac:dyDescent="0.2">
      <c r="A1238" s="23"/>
      <c r="B1238" s="77"/>
      <c r="C1238" s="23"/>
      <c r="D1238" s="23"/>
      <c r="E1238" s="23"/>
    </row>
    <row r="1239" spans="1:5" x14ac:dyDescent="0.2">
      <c r="A1239" s="23"/>
      <c r="B1239" s="77"/>
      <c r="C1239" s="23"/>
      <c r="D1239" s="23"/>
      <c r="E1239" s="23"/>
    </row>
    <row r="1240" spans="1:5" x14ac:dyDescent="0.2">
      <c r="A1240" s="23"/>
      <c r="B1240" s="77"/>
      <c r="C1240" s="23"/>
      <c r="D1240" s="23"/>
      <c r="E1240" s="23"/>
    </row>
    <row r="1241" spans="1:5" x14ac:dyDescent="0.2">
      <c r="A1241" s="23"/>
      <c r="B1241" s="77"/>
      <c r="C1241" s="23"/>
      <c r="D1241" s="23"/>
      <c r="E1241" s="23"/>
    </row>
    <row r="1242" spans="1:5" x14ac:dyDescent="0.2">
      <c r="A1242" s="23"/>
      <c r="B1242" s="77"/>
      <c r="C1242" s="23"/>
      <c r="D1242" s="23"/>
      <c r="E1242" s="23"/>
    </row>
    <row r="1243" spans="1:5" x14ac:dyDescent="0.2">
      <c r="A1243" s="23"/>
      <c r="B1243" s="77"/>
      <c r="C1243" s="23"/>
      <c r="D1243" s="23"/>
      <c r="E1243" s="23"/>
    </row>
    <row r="1244" spans="1:5" x14ac:dyDescent="0.2">
      <c r="A1244" s="23"/>
      <c r="B1244" s="77"/>
      <c r="C1244" s="23"/>
      <c r="D1244" s="23"/>
      <c r="E1244" s="23"/>
    </row>
    <row r="1245" spans="1:5" x14ac:dyDescent="0.2">
      <c r="A1245" s="23"/>
      <c r="B1245" s="77"/>
      <c r="C1245" s="23"/>
      <c r="D1245" s="23"/>
      <c r="E1245" s="23"/>
    </row>
    <row r="1246" spans="1:5" x14ac:dyDescent="0.2">
      <c r="A1246" s="23"/>
      <c r="B1246" s="77"/>
      <c r="C1246" s="23"/>
      <c r="D1246" s="23"/>
      <c r="E1246" s="23"/>
    </row>
    <row r="1247" spans="1:5" x14ac:dyDescent="0.2">
      <c r="A1247" s="23"/>
      <c r="B1247" s="77"/>
      <c r="C1247" s="23"/>
      <c r="D1247" s="23"/>
      <c r="E1247" s="23"/>
    </row>
    <row r="1248" spans="1:5" x14ac:dyDescent="0.2">
      <c r="A1248" s="23"/>
      <c r="B1248" s="77"/>
      <c r="C1248" s="23"/>
      <c r="D1248" s="23"/>
      <c r="E1248" s="23"/>
    </row>
    <row r="1249" spans="1:5" x14ac:dyDescent="0.2">
      <c r="A1249" s="23"/>
      <c r="B1249" s="77"/>
      <c r="C1249" s="23"/>
      <c r="D1249" s="23"/>
      <c r="E1249" s="23"/>
    </row>
    <row r="1250" spans="1:5" x14ac:dyDescent="0.2">
      <c r="A1250" s="23"/>
      <c r="B1250" s="77"/>
      <c r="C1250" s="23"/>
      <c r="D1250" s="23"/>
      <c r="E1250" s="23"/>
    </row>
    <row r="1251" spans="1:5" x14ac:dyDescent="0.2">
      <c r="A1251" s="23"/>
      <c r="B1251" s="77"/>
      <c r="C1251" s="23"/>
      <c r="D1251" s="23"/>
      <c r="E1251" s="23"/>
    </row>
    <row r="1252" spans="1:5" x14ac:dyDescent="0.2">
      <c r="A1252" s="23"/>
      <c r="B1252" s="77"/>
      <c r="C1252" s="23"/>
      <c r="D1252" s="23"/>
      <c r="E1252" s="23"/>
    </row>
    <row r="1253" spans="1:5" x14ac:dyDescent="0.2">
      <c r="A1253" s="23"/>
      <c r="B1253" s="77"/>
      <c r="C1253" s="23"/>
      <c r="D1253" s="23"/>
      <c r="E1253" s="23"/>
    </row>
    <row r="1254" spans="1:5" x14ac:dyDescent="0.2">
      <c r="A1254" s="23"/>
      <c r="B1254" s="77"/>
      <c r="C1254" s="23"/>
      <c r="D1254" s="23"/>
      <c r="E1254" s="23"/>
    </row>
    <row r="1255" spans="1:5" x14ac:dyDescent="0.2">
      <c r="A1255" s="23"/>
      <c r="B1255" s="77"/>
      <c r="C1255" s="23"/>
      <c r="D1255" s="23"/>
      <c r="E1255" s="23"/>
    </row>
    <row r="1256" spans="1:5" x14ac:dyDescent="0.2">
      <c r="A1256" s="23"/>
      <c r="B1256" s="77"/>
      <c r="C1256" s="23"/>
      <c r="D1256" s="23"/>
      <c r="E1256" s="23"/>
    </row>
    <row r="1257" spans="1:5" x14ac:dyDescent="0.2">
      <c r="A1257" s="23"/>
      <c r="B1257" s="77"/>
      <c r="C1257" s="23"/>
      <c r="D1257" s="23"/>
      <c r="E1257" s="23"/>
    </row>
    <row r="1258" spans="1:5" x14ac:dyDescent="0.2">
      <c r="A1258" s="23"/>
      <c r="B1258" s="77"/>
      <c r="C1258" s="23"/>
      <c r="D1258" s="23"/>
      <c r="E1258" s="23"/>
    </row>
    <row r="1259" spans="1:5" x14ac:dyDescent="0.2">
      <c r="A1259" s="23"/>
      <c r="B1259" s="77"/>
      <c r="C1259" s="23"/>
      <c r="D1259" s="23"/>
      <c r="E1259" s="23"/>
    </row>
    <row r="1260" spans="1:5" x14ac:dyDescent="0.2">
      <c r="A1260" s="23"/>
      <c r="B1260" s="77"/>
      <c r="C1260" s="23"/>
      <c r="D1260" s="23"/>
      <c r="E1260" s="23"/>
    </row>
    <row r="1261" spans="1:5" x14ac:dyDescent="0.2">
      <c r="A1261" s="23"/>
      <c r="B1261" s="77"/>
      <c r="C1261" s="23"/>
      <c r="D1261" s="23"/>
      <c r="E1261" s="23"/>
    </row>
    <row r="1262" spans="1:5" x14ac:dyDescent="0.2">
      <c r="A1262" s="23"/>
      <c r="B1262" s="77"/>
      <c r="C1262" s="23"/>
      <c r="D1262" s="23"/>
      <c r="E1262" s="23"/>
    </row>
    <row r="1263" spans="1:5" x14ac:dyDescent="0.2">
      <c r="A1263" s="23"/>
      <c r="B1263" s="77"/>
      <c r="C1263" s="23"/>
      <c r="D1263" s="23"/>
      <c r="E1263" s="23"/>
    </row>
    <row r="1264" spans="1:5" x14ac:dyDescent="0.2">
      <c r="A1264" s="23"/>
      <c r="B1264" s="77"/>
      <c r="C1264" s="23"/>
      <c r="D1264" s="23"/>
      <c r="E1264" s="23"/>
    </row>
    <row r="1265" spans="1:5" x14ac:dyDescent="0.2">
      <c r="A1265" s="23"/>
      <c r="B1265" s="77"/>
      <c r="C1265" s="23"/>
      <c r="D1265" s="23"/>
      <c r="E1265" s="23"/>
    </row>
    <row r="1266" spans="1:5" x14ac:dyDescent="0.2">
      <c r="A1266" s="23"/>
      <c r="B1266" s="77"/>
      <c r="C1266" s="23"/>
      <c r="D1266" s="23"/>
      <c r="E1266" s="23"/>
    </row>
    <row r="1267" spans="1:5" x14ac:dyDescent="0.2">
      <c r="A1267" s="23"/>
      <c r="B1267" s="77"/>
      <c r="C1267" s="23"/>
      <c r="D1267" s="23"/>
      <c r="E1267" s="23"/>
    </row>
    <row r="1268" spans="1:5" x14ac:dyDescent="0.2">
      <c r="A1268" s="23"/>
      <c r="B1268" s="77"/>
      <c r="C1268" s="23"/>
      <c r="D1268" s="23"/>
      <c r="E1268" s="23"/>
    </row>
    <row r="1269" spans="1:5" x14ac:dyDescent="0.2">
      <c r="A1269" s="23"/>
      <c r="B1269" s="77"/>
      <c r="C1269" s="23"/>
      <c r="D1269" s="23"/>
      <c r="E1269" s="23"/>
    </row>
    <row r="1270" spans="1:5" x14ac:dyDescent="0.2">
      <c r="A1270" s="23"/>
      <c r="B1270" s="77"/>
      <c r="C1270" s="23"/>
      <c r="D1270" s="23"/>
      <c r="E1270" s="23"/>
    </row>
    <row r="1271" spans="1:5" x14ac:dyDescent="0.2">
      <c r="A1271" s="23"/>
      <c r="B1271" s="77"/>
      <c r="C1271" s="23"/>
      <c r="D1271" s="23"/>
      <c r="E1271" s="23"/>
    </row>
    <row r="1272" spans="1:5" x14ac:dyDescent="0.2">
      <c r="A1272" s="23"/>
      <c r="B1272" s="77"/>
      <c r="C1272" s="23"/>
      <c r="D1272" s="23"/>
      <c r="E1272" s="23"/>
    </row>
    <row r="1273" spans="1:5" x14ac:dyDescent="0.2">
      <c r="A1273" s="23"/>
      <c r="B1273" s="77"/>
      <c r="C1273" s="23"/>
      <c r="D1273" s="23"/>
      <c r="E1273" s="23"/>
    </row>
    <row r="1274" spans="1:5" x14ac:dyDescent="0.2">
      <c r="A1274" s="23"/>
      <c r="B1274" s="77"/>
      <c r="C1274" s="23"/>
      <c r="D1274" s="23"/>
      <c r="E1274" s="23"/>
    </row>
    <row r="1275" spans="1:5" x14ac:dyDescent="0.2">
      <c r="A1275" s="23"/>
      <c r="B1275" s="77"/>
      <c r="C1275" s="23"/>
      <c r="D1275" s="23"/>
      <c r="E1275" s="23"/>
    </row>
    <row r="1276" spans="1:5" x14ac:dyDescent="0.2">
      <c r="A1276" s="23"/>
      <c r="B1276" s="77"/>
      <c r="C1276" s="23"/>
      <c r="D1276" s="23"/>
      <c r="E1276" s="23"/>
    </row>
    <row r="1277" spans="1:5" x14ac:dyDescent="0.2">
      <c r="A1277" s="23"/>
      <c r="B1277" s="77"/>
      <c r="C1277" s="23"/>
      <c r="D1277" s="23"/>
      <c r="E1277" s="23"/>
    </row>
    <row r="1278" spans="1:5" x14ac:dyDescent="0.2">
      <c r="A1278" s="23"/>
      <c r="B1278" s="77"/>
      <c r="C1278" s="23"/>
      <c r="D1278" s="23"/>
      <c r="E1278" s="23"/>
    </row>
    <row r="1279" spans="1:5" x14ac:dyDescent="0.2">
      <c r="A1279" s="23"/>
      <c r="B1279" s="77"/>
      <c r="C1279" s="23"/>
      <c r="D1279" s="23"/>
      <c r="E1279" s="23"/>
    </row>
    <row r="1280" spans="1:5" x14ac:dyDescent="0.2">
      <c r="A1280" s="23"/>
      <c r="B1280" s="77"/>
      <c r="C1280" s="23"/>
      <c r="D1280" s="23"/>
      <c r="E1280" s="23"/>
    </row>
    <row r="1281" spans="1:5" x14ac:dyDescent="0.2">
      <c r="A1281" s="23"/>
      <c r="B1281" s="77"/>
      <c r="C1281" s="23"/>
      <c r="D1281" s="23"/>
      <c r="E1281" s="23"/>
    </row>
    <row r="1282" spans="1:5" x14ac:dyDescent="0.2">
      <c r="A1282" s="23"/>
      <c r="B1282" s="77"/>
      <c r="C1282" s="23"/>
      <c r="D1282" s="23"/>
      <c r="E1282" s="23"/>
    </row>
    <row r="1283" spans="1:5" x14ac:dyDescent="0.2">
      <c r="A1283" s="23"/>
      <c r="B1283" s="77"/>
      <c r="C1283" s="23"/>
      <c r="D1283" s="23"/>
      <c r="E1283" s="23"/>
    </row>
    <row r="1284" spans="1:5" x14ac:dyDescent="0.2">
      <c r="A1284" s="23"/>
      <c r="B1284" s="77"/>
      <c r="C1284" s="23"/>
      <c r="D1284" s="23"/>
      <c r="E1284" s="23"/>
    </row>
    <row r="1285" spans="1:5" x14ac:dyDescent="0.2">
      <c r="A1285" s="23"/>
      <c r="B1285" s="77"/>
      <c r="C1285" s="23"/>
      <c r="D1285" s="23"/>
      <c r="E1285" s="23"/>
    </row>
    <row r="1286" spans="1:5" x14ac:dyDescent="0.2">
      <c r="A1286" s="23"/>
      <c r="B1286" s="77"/>
      <c r="C1286" s="23"/>
      <c r="D1286" s="23"/>
      <c r="E1286" s="23"/>
    </row>
    <row r="1287" spans="1:5" x14ac:dyDescent="0.2">
      <c r="A1287" s="23"/>
      <c r="B1287" s="77"/>
      <c r="C1287" s="23"/>
      <c r="D1287" s="23"/>
      <c r="E1287" s="23"/>
    </row>
    <row r="1288" spans="1:5" x14ac:dyDescent="0.2">
      <c r="A1288" s="23"/>
      <c r="B1288" s="77"/>
      <c r="C1288" s="23"/>
      <c r="D1288" s="23"/>
      <c r="E1288" s="23"/>
    </row>
    <row r="1289" spans="1:5" x14ac:dyDescent="0.2">
      <c r="A1289" s="23"/>
      <c r="B1289" s="77"/>
      <c r="C1289" s="23"/>
      <c r="D1289" s="23"/>
      <c r="E1289" s="23"/>
    </row>
    <row r="1290" spans="1:5" x14ac:dyDescent="0.2">
      <c r="A1290" s="23"/>
      <c r="B1290" s="77"/>
      <c r="C1290" s="23"/>
      <c r="D1290" s="23"/>
      <c r="E1290" s="23"/>
    </row>
    <row r="1291" spans="1:5" x14ac:dyDescent="0.2">
      <c r="A1291" s="23"/>
      <c r="B1291" s="77"/>
      <c r="C1291" s="23"/>
      <c r="D1291" s="23"/>
      <c r="E1291" s="23"/>
    </row>
    <row r="1292" spans="1:5" x14ac:dyDescent="0.2">
      <c r="A1292" s="23"/>
      <c r="B1292" s="77"/>
      <c r="C1292" s="23"/>
      <c r="D1292" s="23"/>
      <c r="E1292" s="23"/>
    </row>
    <row r="1293" spans="1:5" x14ac:dyDescent="0.2">
      <c r="A1293" s="23"/>
      <c r="B1293" s="77"/>
      <c r="C1293" s="23"/>
      <c r="D1293" s="23"/>
      <c r="E1293" s="23"/>
    </row>
    <row r="1294" spans="1:5" x14ac:dyDescent="0.2">
      <c r="A1294" s="23"/>
      <c r="B1294" s="77"/>
      <c r="C1294" s="23"/>
      <c r="D1294" s="23"/>
      <c r="E1294" s="23"/>
    </row>
    <row r="1295" spans="1:5" x14ac:dyDescent="0.2">
      <c r="A1295" s="23"/>
      <c r="B1295" s="77"/>
      <c r="C1295" s="23"/>
      <c r="D1295" s="23"/>
      <c r="E1295" s="23"/>
    </row>
    <row r="1296" spans="1:5" x14ac:dyDescent="0.2">
      <c r="A1296" s="23"/>
      <c r="B1296" s="77"/>
      <c r="C1296" s="23"/>
      <c r="D1296" s="23"/>
      <c r="E1296" s="23"/>
    </row>
    <row r="1297" spans="1:5" x14ac:dyDescent="0.2">
      <c r="A1297" s="23"/>
      <c r="B1297" s="77"/>
      <c r="C1297" s="23"/>
      <c r="D1297" s="23"/>
      <c r="E1297" s="23"/>
    </row>
    <row r="1298" spans="1:5" x14ac:dyDescent="0.2">
      <c r="A1298" s="23"/>
      <c r="B1298" s="77"/>
      <c r="C1298" s="23"/>
      <c r="D1298" s="23"/>
      <c r="E1298" s="23"/>
    </row>
    <row r="1299" spans="1:5" x14ac:dyDescent="0.2">
      <c r="A1299" s="23"/>
      <c r="B1299" s="77"/>
      <c r="C1299" s="23"/>
      <c r="D1299" s="23"/>
      <c r="E1299" s="23"/>
    </row>
    <row r="1300" spans="1:5" x14ac:dyDescent="0.2">
      <c r="A1300" s="23"/>
      <c r="B1300" s="77"/>
      <c r="C1300" s="23"/>
      <c r="D1300" s="23"/>
      <c r="E1300" s="23"/>
    </row>
    <row r="1301" spans="1:5" x14ac:dyDescent="0.2">
      <c r="A1301" s="23"/>
      <c r="B1301" s="77"/>
      <c r="C1301" s="23"/>
      <c r="D1301" s="23"/>
      <c r="E1301" s="23"/>
    </row>
    <row r="1302" spans="1:5" x14ac:dyDescent="0.2">
      <c r="A1302" s="23"/>
      <c r="B1302" s="77"/>
      <c r="C1302" s="23"/>
      <c r="D1302" s="23"/>
      <c r="E1302" s="23"/>
    </row>
    <row r="1303" spans="1:5" x14ac:dyDescent="0.2">
      <c r="A1303" s="23"/>
      <c r="B1303" s="77"/>
      <c r="C1303" s="23"/>
      <c r="D1303" s="23"/>
      <c r="E1303" s="23"/>
    </row>
    <row r="1304" spans="1:5" x14ac:dyDescent="0.2">
      <c r="A1304" s="23"/>
      <c r="B1304" s="77"/>
      <c r="C1304" s="23"/>
      <c r="D1304" s="23"/>
      <c r="E1304" s="23"/>
    </row>
    <row r="1305" spans="1:5" x14ac:dyDescent="0.2">
      <c r="A1305" s="23"/>
      <c r="B1305" s="77"/>
      <c r="C1305" s="23"/>
      <c r="D1305" s="23"/>
      <c r="E1305" s="23"/>
    </row>
    <row r="1306" spans="1:5" x14ac:dyDescent="0.2">
      <c r="A1306" s="23"/>
      <c r="B1306" s="77"/>
      <c r="C1306" s="23"/>
      <c r="D1306" s="23"/>
      <c r="E1306" s="23"/>
    </row>
    <row r="1307" spans="1:5" x14ac:dyDescent="0.2">
      <c r="A1307" s="23"/>
      <c r="B1307" s="77"/>
      <c r="C1307" s="23"/>
      <c r="D1307" s="23"/>
      <c r="E1307" s="23"/>
    </row>
    <row r="1308" spans="1:5" x14ac:dyDescent="0.2">
      <c r="A1308" s="23"/>
      <c r="B1308" s="77"/>
      <c r="C1308" s="23"/>
      <c r="D1308" s="23"/>
      <c r="E1308" s="23"/>
    </row>
    <row r="1309" spans="1:5" x14ac:dyDescent="0.2">
      <c r="A1309" s="23"/>
      <c r="B1309" s="77"/>
      <c r="C1309" s="23"/>
      <c r="D1309" s="23"/>
      <c r="E1309" s="23"/>
    </row>
    <row r="1310" spans="1:5" x14ac:dyDescent="0.2">
      <c r="A1310" s="23"/>
      <c r="B1310" s="77"/>
      <c r="C1310" s="23"/>
      <c r="D1310" s="23"/>
      <c r="E1310" s="23"/>
    </row>
    <row r="1311" spans="1:5" x14ac:dyDescent="0.2">
      <c r="A1311" s="23"/>
      <c r="B1311" s="77"/>
      <c r="C1311" s="23"/>
      <c r="D1311" s="23"/>
      <c r="E1311" s="23"/>
    </row>
    <row r="1312" spans="1:5" x14ac:dyDescent="0.2">
      <c r="A1312" s="23"/>
      <c r="B1312" s="77"/>
      <c r="C1312" s="23"/>
      <c r="D1312" s="23"/>
      <c r="E1312" s="23"/>
    </row>
    <row r="1313" spans="1:5" x14ac:dyDescent="0.2">
      <c r="A1313" s="23"/>
      <c r="B1313" s="77"/>
      <c r="C1313" s="23"/>
      <c r="D1313" s="23"/>
      <c r="E1313" s="23"/>
    </row>
    <row r="1314" spans="1:5" x14ac:dyDescent="0.2">
      <c r="A1314" s="23"/>
      <c r="B1314" s="77"/>
      <c r="C1314" s="23"/>
      <c r="D1314" s="23"/>
      <c r="E1314" s="23"/>
    </row>
    <row r="1315" spans="1:5" x14ac:dyDescent="0.2">
      <c r="A1315" s="23"/>
      <c r="B1315" s="77"/>
      <c r="C1315" s="23"/>
      <c r="D1315" s="23"/>
      <c r="E1315" s="23"/>
    </row>
    <row r="1316" spans="1:5" x14ac:dyDescent="0.2">
      <c r="A1316" s="23"/>
      <c r="B1316" s="77"/>
      <c r="C1316" s="23"/>
      <c r="D1316" s="23"/>
      <c r="E1316" s="23"/>
    </row>
    <row r="1317" spans="1:5" x14ac:dyDescent="0.2">
      <c r="A1317" s="23"/>
      <c r="B1317" s="77"/>
      <c r="C1317" s="23"/>
      <c r="D1317" s="23"/>
      <c r="E1317" s="23"/>
    </row>
    <row r="1318" spans="1:5" x14ac:dyDescent="0.2">
      <c r="A1318" s="23"/>
      <c r="B1318" s="77"/>
      <c r="C1318" s="23"/>
      <c r="D1318" s="23"/>
      <c r="E1318" s="23"/>
    </row>
    <row r="1319" spans="1:5" x14ac:dyDescent="0.2">
      <c r="A1319" s="23"/>
      <c r="B1319" s="77"/>
      <c r="C1319" s="23"/>
      <c r="D1319" s="23"/>
      <c r="E1319" s="23"/>
    </row>
    <row r="1320" spans="1:5" x14ac:dyDescent="0.2">
      <c r="A1320" s="23"/>
      <c r="B1320" s="77"/>
      <c r="C1320" s="23"/>
      <c r="D1320" s="23"/>
      <c r="E1320" s="23"/>
    </row>
    <row r="1321" spans="1:5" x14ac:dyDescent="0.2">
      <c r="A1321" s="23"/>
      <c r="B1321" s="77"/>
      <c r="C1321" s="23"/>
      <c r="D1321" s="23"/>
      <c r="E1321" s="23"/>
    </row>
    <row r="1322" spans="1:5" x14ac:dyDescent="0.2">
      <c r="A1322" s="23"/>
      <c r="B1322" s="77"/>
      <c r="C1322" s="23"/>
      <c r="D1322" s="23"/>
      <c r="E1322" s="23"/>
    </row>
    <row r="1323" spans="1:5" x14ac:dyDescent="0.2">
      <c r="A1323" s="23"/>
      <c r="B1323" s="77"/>
      <c r="C1323" s="23"/>
      <c r="D1323" s="23"/>
      <c r="E1323" s="23"/>
    </row>
    <row r="1324" spans="1:5" x14ac:dyDescent="0.2">
      <c r="A1324" s="23"/>
      <c r="B1324" s="77"/>
      <c r="C1324" s="23"/>
      <c r="D1324" s="23"/>
      <c r="E1324" s="23"/>
    </row>
    <row r="1325" spans="1:5" x14ac:dyDescent="0.2">
      <c r="A1325" s="23"/>
      <c r="B1325" s="77"/>
      <c r="C1325" s="23"/>
      <c r="D1325" s="23"/>
      <c r="E1325" s="23"/>
    </row>
    <row r="1326" spans="1:5" x14ac:dyDescent="0.2">
      <c r="A1326" s="23"/>
      <c r="B1326" s="77"/>
      <c r="C1326" s="23"/>
      <c r="D1326" s="23"/>
      <c r="E1326" s="23"/>
    </row>
    <row r="1327" spans="1:5" x14ac:dyDescent="0.2">
      <c r="A1327" s="23"/>
      <c r="B1327" s="77"/>
      <c r="C1327" s="23"/>
      <c r="D1327" s="23"/>
      <c r="E1327" s="23"/>
    </row>
    <row r="1328" spans="1:5" x14ac:dyDescent="0.2">
      <c r="A1328" s="23"/>
      <c r="B1328" s="77"/>
      <c r="C1328" s="23"/>
      <c r="D1328" s="23"/>
      <c r="E1328" s="23"/>
    </row>
    <row r="1329" spans="1:5" x14ac:dyDescent="0.2">
      <c r="A1329" s="23"/>
      <c r="B1329" s="77"/>
      <c r="C1329" s="23"/>
      <c r="D1329" s="23"/>
      <c r="E1329" s="23"/>
    </row>
    <row r="1330" spans="1:5" x14ac:dyDescent="0.2">
      <c r="A1330" s="23"/>
      <c r="B1330" s="77"/>
      <c r="C1330" s="23"/>
      <c r="D1330" s="23"/>
      <c r="E1330" s="23"/>
    </row>
    <row r="1331" spans="1:5" x14ac:dyDescent="0.2">
      <c r="A1331" s="23"/>
      <c r="B1331" s="77"/>
      <c r="C1331" s="23"/>
      <c r="D1331" s="23"/>
      <c r="E1331" s="23"/>
    </row>
    <row r="1332" spans="1:5" x14ac:dyDescent="0.2">
      <c r="A1332" s="23"/>
      <c r="B1332" s="77"/>
      <c r="C1332" s="23"/>
      <c r="D1332" s="23"/>
      <c r="E1332" s="23"/>
    </row>
    <row r="1333" spans="1:5" x14ac:dyDescent="0.2">
      <c r="A1333" s="23"/>
      <c r="B1333" s="77"/>
      <c r="C1333" s="23"/>
      <c r="D1333" s="23"/>
      <c r="E1333" s="23"/>
    </row>
    <row r="1334" spans="1:5" x14ac:dyDescent="0.2">
      <c r="A1334" s="23"/>
      <c r="B1334" s="77"/>
      <c r="C1334" s="23"/>
      <c r="D1334" s="23"/>
      <c r="E1334" s="23"/>
    </row>
    <row r="1335" spans="1:5" x14ac:dyDescent="0.2">
      <c r="A1335" s="23"/>
      <c r="B1335" s="77"/>
      <c r="C1335" s="23"/>
      <c r="D1335" s="23"/>
      <c r="E1335" s="23"/>
    </row>
    <row r="1336" spans="1:5" x14ac:dyDescent="0.2">
      <c r="A1336" s="23"/>
      <c r="B1336" s="77"/>
      <c r="C1336" s="23"/>
      <c r="D1336" s="23"/>
      <c r="E1336" s="23"/>
    </row>
    <row r="1337" spans="1:5" x14ac:dyDescent="0.2">
      <c r="A1337" s="23"/>
      <c r="B1337" s="77"/>
      <c r="C1337" s="23"/>
      <c r="D1337" s="23"/>
      <c r="E1337" s="23"/>
    </row>
    <row r="1338" spans="1:5" x14ac:dyDescent="0.2">
      <c r="A1338" s="23"/>
      <c r="B1338" s="77"/>
      <c r="C1338" s="23"/>
      <c r="D1338" s="23"/>
      <c r="E1338" s="23"/>
    </row>
    <row r="1339" spans="1:5" x14ac:dyDescent="0.2">
      <c r="A1339" s="23"/>
      <c r="B1339" s="77"/>
      <c r="C1339" s="23"/>
      <c r="D1339" s="23"/>
      <c r="E1339" s="23"/>
    </row>
    <row r="1340" spans="1:5" x14ac:dyDescent="0.2">
      <c r="A1340" s="23"/>
      <c r="B1340" s="77"/>
      <c r="C1340" s="23"/>
      <c r="D1340" s="23"/>
      <c r="E1340" s="23"/>
    </row>
    <row r="1341" spans="1:5" x14ac:dyDescent="0.2">
      <c r="A1341" s="23"/>
      <c r="B1341" s="77"/>
      <c r="C1341" s="23"/>
      <c r="D1341" s="23"/>
      <c r="E1341" s="23"/>
    </row>
    <row r="1342" spans="1:5" x14ac:dyDescent="0.2">
      <c r="A1342" s="23"/>
      <c r="B1342" s="77"/>
      <c r="C1342" s="23"/>
      <c r="D1342" s="23"/>
      <c r="E1342" s="23"/>
    </row>
    <row r="1343" spans="1:5" x14ac:dyDescent="0.2">
      <c r="A1343" s="23"/>
      <c r="B1343" s="77"/>
      <c r="C1343" s="23"/>
      <c r="D1343" s="23"/>
      <c r="E1343" s="23"/>
    </row>
    <row r="1344" spans="1:5" x14ac:dyDescent="0.2">
      <c r="A1344" s="23"/>
      <c r="B1344" s="77"/>
      <c r="C1344" s="23"/>
      <c r="D1344" s="23"/>
      <c r="E1344" s="23"/>
    </row>
    <row r="1345" spans="1:5" x14ac:dyDescent="0.2">
      <c r="A1345" s="23"/>
      <c r="B1345" s="77"/>
      <c r="C1345" s="23"/>
      <c r="D1345" s="23"/>
      <c r="E1345" s="23"/>
    </row>
    <row r="1346" spans="1:5" x14ac:dyDescent="0.2">
      <c r="A1346" s="23"/>
      <c r="B1346" s="77"/>
      <c r="C1346" s="23"/>
      <c r="D1346" s="23"/>
      <c r="E1346" s="23"/>
    </row>
    <row r="1347" spans="1:5" x14ac:dyDescent="0.2">
      <c r="A1347" s="23"/>
      <c r="B1347" s="77"/>
      <c r="C1347" s="23"/>
      <c r="D1347" s="23"/>
      <c r="E1347" s="23"/>
    </row>
    <row r="1348" spans="1:5" x14ac:dyDescent="0.2">
      <c r="A1348" s="23"/>
      <c r="B1348" s="77"/>
      <c r="C1348" s="23"/>
      <c r="D1348" s="23"/>
      <c r="E1348" s="23"/>
    </row>
    <row r="1349" spans="1:5" x14ac:dyDescent="0.2">
      <c r="A1349" s="23"/>
      <c r="B1349" s="77"/>
      <c r="C1349" s="23"/>
      <c r="D1349" s="23"/>
      <c r="E1349" s="23"/>
    </row>
    <row r="1350" spans="1:5" x14ac:dyDescent="0.2">
      <c r="A1350" s="23"/>
      <c r="B1350" s="77"/>
      <c r="C1350" s="23"/>
      <c r="D1350" s="23"/>
      <c r="E1350" s="23"/>
    </row>
    <row r="1351" spans="1:5" x14ac:dyDescent="0.2">
      <c r="A1351" s="23"/>
      <c r="B1351" s="77"/>
      <c r="C1351" s="23"/>
      <c r="D1351" s="23"/>
      <c r="E1351" s="23"/>
    </row>
    <row r="1352" spans="1:5" x14ac:dyDescent="0.2">
      <c r="A1352" s="23"/>
      <c r="B1352" s="77"/>
      <c r="C1352" s="23"/>
      <c r="D1352" s="23"/>
      <c r="E1352" s="23"/>
    </row>
    <row r="1353" spans="1:5" x14ac:dyDescent="0.2">
      <c r="A1353" s="23"/>
      <c r="B1353" s="77"/>
      <c r="C1353" s="23"/>
      <c r="D1353" s="23"/>
      <c r="E1353" s="23"/>
    </row>
    <row r="1354" spans="1:5" x14ac:dyDescent="0.2">
      <c r="A1354" s="23"/>
      <c r="B1354" s="77"/>
      <c r="C1354" s="23"/>
      <c r="D1354" s="23"/>
      <c r="E1354" s="23"/>
    </row>
    <row r="1355" spans="1:5" x14ac:dyDescent="0.2">
      <c r="A1355" s="23"/>
      <c r="B1355" s="77"/>
      <c r="C1355" s="23"/>
      <c r="D1355" s="23"/>
      <c r="E1355" s="23"/>
    </row>
    <row r="1356" spans="1:5" x14ac:dyDescent="0.2">
      <c r="A1356" s="23"/>
      <c r="B1356" s="77"/>
      <c r="C1356" s="23"/>
      <c r="D1356" s="23"/>
      <c r="E1356" s="23"/>
    </row>
    <row r="1357" spans="1:5" x14ac:dyDescent="0.2">
      <c r="A1357" s="23"/>
      <c r="B1357" s="77"/>
      <c r="C1357" s="23"/>
      <c r="D1357" s="23"/>
      <c r="E1357" s="23"/>
    </row>
    <row r="1358" spans="1:5" x14ac:dyDescent="0.2">
      <c r="A1358" s="23"/>
      <c r="B1358" s="77"/>
      <c r="C1358" s="23"/>
      <c r="D1358" s="23"/>
      <c r="E1358" s="23"/>
    </row>
    <row r="1359" spans="1:5" x14ac:dyDescent="0.2">
      <c r="A1359" s="23"/>
      <c r="B1359" s="77"/>
      <c r="C1359" s="23"/>
      <c r="D1359" s="23"/>
      <c r="E1359" s="23"/>
    </row>
    <row r="1360" spans="1:5" x14ac:dyDescent="0.2">
      <c r="A1360" s="23"/>
      <c r="B1360" s="77"/>
      <c r="C1360" s="23"/>
      <c r="D1360" s="23"/>
      <c r="E1360" s="23"/>
    </row>
    <row r="1361" spans="1:5" x14ac:dyDescent="0.2">
      <c r="A1361" s="23"/>
      <c r="B1361" s="77"/>
      <c r="C1361" s="23"/>
      <c r="D1361" s="23"/>
      <c r="E1361" s="23"/>
    </row>
    <row r="1362" spans="1:5" x14ac:dyDescent="0.2">
      <c r="A1362" s="23"/>
      <c r="B1362" s="77"/>
      <c r="C1362" s="23"/>
      <c r="D1362" s="23"/>
      <c r="E1362" s="23"/>
    </row>
    <row r="1363" spans="1:5" x14ac:dyDescent="0.2">
      <c r="A1363" s="23"/>
      <c r="B1363" s="77"/>
      <c r="C1363" s="23"/>
      <c r="D1363" s="23"/>
      <c r="E1363" s="23"/>
    </row>
    <row r="1364" spans="1:5" x14ac:dyDescent="0.2">
      <c r="A1364" s="23"/>
      <c r="B1364" s="77"/>
      <c r="C1364" s="23"/>
      <c r="D1364" s="23"/>
      <c r="E1364" s="23"/>
    </row>
    <row r="1365" spans="1:5" x14ac:dyDescent="0.2">
      <c r="A1365" s="23"/>
      <c r="B1365" s="77"/>
      <c r="C1365" s="23"/>
      <c r="D1365" s="23"/>
      <c r="E1365" s="23"/>
    </row>
    <row r="1366" spans="1:5" x14ac:dyDescent="0.2">
      <c r="A1366" s="23"/>
      <c r="B1366" s="77"/>
      <c r="C1366" s="23"/>
      <c r="D1366" s="23"/>
      <c r="E1366" s="23"/>
    </row>
    <row r="1367" spans="1:5" x14ac:dyDescent="0.2">
      <c r="A1367" s="23"/>
      <c r="B1367" s="77"/>
      <c r="C1367" s="23"/>
      <c r="D1367" s="23"/>
      <c r="E1367" s="23"/>
    </row>
    <row r="1368" spans="1:5" x14ac:dyDescent="0.2">
      <c r="A1368" s="23"/>
      <c r="B1368" s="77"/>
      <c r="C1368" s="23"/>
      <c r="D1368" s="23"/>
      <c r="E1368" s="23"/>
    </row>
    <row r="1369" spans="1:5" x14ac:dyDescent="0.2">
      <c r="A1369" s="23"/>
      <c r="B1369" s="77"/>
      <c r="C1369" s="23"/>
      <c r="D1369" s="23"/>
      <c r="E1369" s="23"/>
    </row>
    <row r="1370" spans="1:5" x14ac:dyDescent="0.2">
      <c r="A1370" s="23"/>
      <c r="B1370" s="77"/>
      <c r="C1370" s="23"/>
      <c r="D1370" s="23"/>
      <c r="E1370" s="23"/>
    </row>
    <row r="1371" spans="1:5" x14ac:dyDescent="0.2">
      <c r="A1371" s="23"/>
      <c r="B1371" s="77"/>
      <c r="C1371" s="23"/>
      <c r="D1371" s="23"/>
      <c r="E1371" s="23"/>
    </row>
    <row r="1372" spans="1:5" x14ac:dyDescent="0.2">
      <c r="A1372" s="23"/>
      <c r="B1372" s="77"/>
      <c r="C1372" s="23"/>
      <c r="D1372" s="23"/>
      <c r="E1372" s="23"/>
    </row>
    <row r="1373" spans="1:5" x14ac:dyDescent="0.2">
      <c r="A1373" s="23"/>
      <c r="B1373" s="77"/>
      <c r="C1373" s="23"/>
      <c r="D1373" s="23"/>
      <c r="E1373" s="23"/>
    </row>
    <row r="1374" spans="1:5" x14ac:dyDescent="0.2">
      <c r="A1374" s="23"/>
      <c r="B1374" s="77"/>
      <c r="C1374" s="23"/>
      <c r="D1374" s="23"/>
      <c r="E1374" s="23"/>
    </row>
    <row r="1375" spans="1:5" x14ac:dyDescent="0.2">
      <c r="A1375" s="23"/>
      <c r="B1375" s="77"/>
      <c r="C1375" s="23"/>
      <c r="D1375" s="23"/>
      <c r="E1375" s="23"/>
    </row>
    <row r="1376" spans="1:5" x14ac:dyDescent="0.2">
      <c r="A1376" s="23"/>
      <c r="B1376" s="77"/>
      <c r="C1376" s="23"/>
      <c r="D1376" s="23"/>
      <c r="E1376" s="23"/>
    </row>
    <row r="1377" spans="1:5" x14ac:dyDescent="0.2">
      <c r="A1377" s="23"/>
      <c r="B1377" s="77"/>
      <c r="C1377" s="23"/>
      <c r="D1377" s="23"/>
      <c r="E1377" s="23"/>
    </row>
    <row r="1378" spans="1:5" x14ac:dyDescent="0.2">
      <c r="A1378" s="23"/>
      <c r="B1378" s="77"/>
      <c r="C1378" s="23"/>
      <c r="D1378" s="23"/>
      <c r="E1378" s="23"/>
    </row>
    <row r="1379" spans="1:5" x14ac:dyDescent="0.2">
      <c r="A1379" s="23"/>
      <c r="B1379" s="77"/>
      <c r="C1379" s="23"/>
      <c r="D1379" s="23"/>
      <c r="E1379" s="23"/>
    </row>
    <row r="1380" spans="1:5" x14ac:dyDescent="0.2">
      <c r="A1380" s="23"/>
      <c r="B1380" s="77"/>
      <c r="C1380" s="23"/>
      <c r="D1380" s="23"/>
      <c r="E1380" s="23"/>
    </row>
    <row r="1381" spans="1:5" x14ac:dyDescent="0.2">
      <c r="A1381" s="23"/>
      <c r="B1381" s="77"/>
      <c r="C1381" s="23"/>
      <c r="D1381" s="23"/>
      <c r="E1381" s="23"/>
    </row>
    <row r="1382" spans="1:5" x14ac:dyDescent="0.2">
      <c r="A1382" s="23"/>
      <c r="B1382" s="77"/>
      <c r="C1382" s="23"/>
      <c r="D1382" s="23"/>
      <c r="E1382" s="23"/>
    </row>
    <row r="1383" spans="1:5" x14ac:dyDescent="0.2">
      <c r="A1383" s="23"/>
      <c r="B1383" s="77"/>
      <c r="C1383" s="23"/>
      <c r="D1383" s="23"/>
      <c r="E1383" s="23"/>
    </row>
    <row r="1384" spans="1:5" x14ac:dyDescent="0.2">
      <c r="A1384" s="23"/>
      <c r="B1384" s="77"/>
      <c r="C1384" s="23"/>
      <c r="D1384" s="23"/>
      <c r="E1384" s="23"/>
    </row>
    <row r="1385" spans="1:5" x14ac:dyDescent="0.2">
      <c r="A1385" s="23"/>
      <c r="B1385" s="77"/>
      <c r="C1385" s="23"/>
      <c r="D1385" s="23"/>
      <c r="E1385" s="23"/>
    </row>
    <row r="1386" spans="1:5" x14ac:dyDescent="0.2">
      <c r="A1386" s="23"/>
      <c r="B1386" s="77"/>
      <c r="C1386" s="23"/>
      <c r="D1386" s="23"/>
      <c r="E1386" s="23"/>
    </row>
    <row r="1387" spans="1:5" x14ac:dyDescent="0.2">
      <c r="A1387" s="23"/>
      <c r="B1387" s="77"/>
      <c r="C1387" s="23"/>
      <c r="D1387" s="23"/>
      <c r="E1387" s="23"/>
    </row>
    <row r="1388" spans="1:5" x14ac:dyDescent="0.2">
      <c r="A1388" s="23"/>
      <c r="B1388" s="77"/>
      <c r="C1388" s="23"/>
      <c r="D1388" s="23"/>
      <c r="E1388" s="23"/>
    </row>
    <row r="1389" spans="1:5" x14ac:dyDescent="0.2">
      <c r="A1389" s="23"/>
      <c r="B1389" s="77"/>
      <c r="C1389" s="23"/>
      <c r="D1389" s="23"/>
      <c r="E1389" s="23"/>
    </row>
    <row r="1390" spans="1:5" x14ac:dyDescent="0.2">
      <c r="A1390" s="23"/>
      <c r="B1390" s="77"/>
      <c r="C1390" s="23"/>
      <c r="D1390" s="23"/>
      <c r="E1390" s="23"/>
    </row>
    <row r="1391" spans="1:5" x14ac:dyDescent="0.2">
      <c r="A1391" s="23"/>
      <c r="B1391" s="77"/>
      <c r="C1391" s="23"/>
      <c r="D1391" s="23"/>
      <c r="E1391" s="23"/>
    </row>
    <row r="1392" spans="1:5" x14ac:dyDescent="0.2">
      <c r="A1392" s="23"/>
      <c r="B1392" s="77"/>
      <c r="C1392" s="23"/>
      <c r="D1392" s="23"/>
      <c r="E1392" s="23"/>
    </row>
    <row r="1393" spans="1:5" x14ac:dyDescent="0.2">
      <c r="A1393" s="23"/>
      <c r="B1393" s="77"/>
      <c r="C1393" s="23"/>
      <c r="D1393" s="23"/>
      <c r="E1393" s="23"/>
    </row>
    <row r="1394" spans="1:5" x14ac:dyDescent="0.2">
      <c r="A1394" s="23"/>
      <c r="B1394" s="77"/>
      <c r="C1394" s="23"/>
      <c r="D1394" s="23"/>
      <c r="E1394" s="23"/>
    </row>
    <row r="1395" spans="1:5" x14ac:dyDescent="0.2">
      <c r="A1395" s="23"/>
      <c r="B1395" s="77"/>
      <c r="C1395" s="23"/>
      <c r="D1395" s="23"/>
      <c r="E1395" s="23"/>
    </row>
    <row r="1396" spans="1:5" x14ac:dyDescent="0.2">
      <c r="A1396" s="23"/>
      <c r="B1396" s="77"/>
      <c r="C1396" s="23"/>
      <c r="D1396" s="23"/>
      <c r="E1396" s="23"/>
    </row>
    <row r="1397" spans="1:5" x14ac:dyDescent="0.2">
      <c r="A1397" s="23"/>
      <c r="B1397" s="77"/>
      <c r="C1397" s="23"/>
      <c r="D1397" s="23"/>
      <c r="E1397" s="23"/>
    </row>
    <row r="1398" spans="1:5" x14ac:dyDescent="0.2">
      <c r="A1398" s="23"/>
      <c r="B1398" s="77"/>
      <c r="C1398" s="23"/>
      <c r="D1398" s="23"/>
      <c r="E1398" s="23"/>
    </row>
    <row r="1399" spans="1:5" x14ac:dyDescent="0.2">
      <c r="A1399" s="23"/>
      <c r="B1399" s="77"/>
      <c r="C1399" s="23"/>
      <c r="D1399" s="23"/>
      <c r="E1399" s="23"/>
    </row>
    <row r="1400" spans="1:5" x14ac:dyDescent="0.2">
      <c r="A1400" s="23"/>
      <c r="B1400" s="77"/>
      <c r="C1400" s="23"/>
      <c r="D1400" s="23"/>
      <c r="E1400" s="23"/>
    </row>
    <row r="1401" spans="1:5" x14ac:dyDescent="0.2">
      <c r="A1401" s="23"/>
      <c r="B1401" s="77"/>
      <c r="C1401" s="23"/>
      <c r="D1401" s="23"/>
      <c r="E1401" s="23"/>
    </row>
    <row r="1402" spans="1:5" x14ac:dyDescent="0.2">
      <c r="A1402" s="23"/>
      <c r="B1402" s="77"/>
      <c r="C1402" s="23"/>
      <c r="D1402" s="23"/>
      <c r="E1402" s="23"/>
    </row>
    <row r="1403" spans="1:5" x14ac:dyDescent="0.2">
      <c r="A1403" s="23"/>
      <c r="B1403" s="77"/>
      <c r="C1403" s="23"/>
      <c r="D1403" s="23"/>
      <c r="E1403" s="23"/>
    </row>
    <row r="1404" spans="1:5" x14ac:dyDescent="0.2">
      <c r="A1404" s="23"/>
      <c r="B1404" s="77"/>
      <c r="C1404" s="23"/>
      <c r="D1404" s="23"/>
      <c r="E1404" s="23"/>
    </row>
    <row r="1405" spans="1:5" x14ac:dyDescent="0.2">
      <c r="A1405" s="23"/>
      <c r="B1405" s="77"/>
      <c r="C1405" s="23"/>
      <c r="D1405" s="23"/>
      <c r="E1405" s="23"/>
    </row>
    <row r="1406" spans="1:5" x14ac:dyDescent="0.2">
      <c r="A1406" s="23"/>
      <c r="B1406" s="77"/>
      <c r="C1406" s="23"/>
      <c r="D1406" s="23"/>
      <c r="E1406" s="23"/>
    </row>
    <row r="1407" spans="1:5" x14ac:dyDescent="0.2">
      <c r="A1407" s="23"/>
      <c r="B1407" s="77"/>
      <c r="C1407" s="23"/>
      <c r="D1407" s="23"/>
      <c r="E1407" s="23"/>
    </row>
    <row r="1408" spans="1:5" x14ac:dyDescent="0.2">
      <c r="A1408" s="23"/>
      <c r="B1408" s="77"/>
      <c r="C1408" s="23"/>
      <c r="D1408" s="23"/>
      <c r="E1408" s="23"/>
    </row>
    <row r="1409" spans="1:5" x14ac:dyDescent="0.2">
      <c r="A1409" s="23"/>
      <c r="B1409" s="77"/>
      <c r="C1409" s="23"/>
      <c r="D1409" s="23"/>
      <c r="E1409" s="23"/>
    </row>
    <row r="1410" spans="1:5" x14ac:dyDescent="0.2">
      <c r="A1410" s="23"/>
      <c r="B1410" s="77"/>
      <c r="C1410" s="23"/>
      <c r="D1410" s="23"/>
      <c r="E1410" s="23"/>
    </row>
    <row r="1411" spans="1:5" x14ac:dyDescent="0.2">
      <c r="A1411" s="23"/>
      <c r="B1411" s="77"/>
      <c r="C1411" s="23"/>
      <c r="D1411" s="23"/>
      <c r="E1411" s="23"/>
    </row>
    <row r="1412" spans="1:5" x14ac:dyDescent="0.2">
      <c r="A1412" s="23"/>
      <c r="B1412" s="77"/>
      <c r="C1412" s="23"/>
      <c r="D1412" s="23"/>
      <c r="E1412" s="23"/>
    </row>
    <row r="1413" spans="1:5" x14ac:dyDescent="0.2">
      <c r="A1413" s="23"/>
      <c r="B1413" s="77"/>
      <c r="C1413" s="23"/>
      <c r="D1413" s="23"/>
      <c r="E1413" s="23"/>
    </row>
    <row r="1414" spans="1:5" x14ac:dyDescent="0.2">
      <c r="A1414" s="23"/>
      <c r="B1414" s="77"/>
      <c r="C1414" s="23"/>
      <c r="D1414" s="23"/>
      <c r="E1414" s="23"/>
    </row>
    <row r="1415" spans="1:5" x14ac:dyDescent="0.2">
      <c r="A1415" s="23"/>
      <c r="B1415" s="77"/>
      <c r="C1415" s="23"/>
      <c r="D1415" s="23"/>
      <c r="E1415" s="23"/>
    </row>
    <row r="1416" spans="1:5" x14ac:dyDescent="0.2">
      <c r="A1416" s="23"/>
      <c r="B1416" s="77"/>
      <c r="C1416" s="23"/>
      <c r="D1416" s="23"/>
      <c r="E1416" s="23"/>
    </row>
    <row r="1417" spans="1:5" x14ac:dyDescent="0.2">
      <c r="A1417" s="23"/>
      <c r="B1417" s="77"/>
      <c r="C1417" s="23"/>
      <c r="D1417" s="23"/>
      <c r="E1417" s="23"/>
    </row>
    <row r="1418" spans="1:5" x14ac:dyDescent="0.2">
      <c r="A1418" s="23"/>
      <c r="B1418" s="77"/>
      <c r="C1418" s="23"/>
      <c r="D1418" s="23"/>
      <c r="E1418" s="23"/>
    </row>
    <row r="1419" spans="1:5" x14ac:dyDescent="0.2">
      <c r="A1419" s="23"/>
      <c r="B1419" s="77"/>
      <c r="C1419" s="23"/>
      <c r="D1419" s="23"/>
      <c r="E1419" s="23"/>
    </row>
    <row r="1420" spans="1:5" x14ac:dyDescent="0.2">
      <c r="A1420" s="23"/>
      <c r="B1420" s="77"/>
      <c r="C1420" s="23"/>
      <c r="D1420" s="23"/>
      <c r="E1420" s="23"/>
    </row>
    <row r="1421" spans="1:5" x14ac:dyDescent="0.2">
      <c r="A1421" s="23"/>
      <c r="B1421" s="77"/>
      <c r="C1421" s="23"/>
      <c r="D1421" s="23"/>
      <c r="E1421" s="23"/>
    </row>
    <row r="1422" spans="1:5" x14ac:dyDescent="0.2">
      <c r="A1422" s="23"/>
      <c r="B1422" s="77"/>
      <c r="C1422" s="23"/>
      <c r="D1422" s="23"/>
      <c r="E1422" s="23"/>
    </row>
    <row r="1423" spans="1:5" x14ac:dyDescent="0.2">
      <c r="A1423" s="23"/>
      <c r="B1423" s="77"/>
      <c r="C1423" s="23"/>
      <c r="D1423" s="23"/>
      <c r="E1423" s="23"/>
    </row>
    <row r="1424" spans="1:5" x14ac:dyDescent="0.2">
      <c r="A1424" s="23"/>
      <c r="B1424" s="77"/>
      <c r="C1424" s="23"/>
      <c r="D1424" s="23"/>
      <c r="E1424" s="23"/>
    </row>
    <row r="1425" spans="1:5" x14ac:dyDescent="0.2">
      <c r="A1425" s="23"/>
      <c r="B1425" s="77"/>
      <c r="C1425" s="23"/>
      <c r="D1425" s="23"/>
      <c r="E1425" s="23"/>
    </row>
    <row r="1426" spans="1:5" x14ac:dyDescent="0.2">
      <c r="A1426" s="23"/>
      <c r="B1426" s="77"/>
      <c r="C1426" s="23"/>
      <c r="D1426" s="23"/>
      <c r="E1426" s="23"/>
    </row>
    <row r="1427" spans="1:5" x14ac:dyDescent="0.2">
      <c r="A1427" s="23"/>
      <c r="B1427" s="77"/>
      <c r="C1427" s="23"/>
      <c r="D1427" s="23"/>
      <c r="E1427" s="23"/>
    </row>
    <row r="1428" spans="1:5" x14ac:dyDescent="0.2">
      <c r="A1428" s="23"/>
      <c r="B1428" s="77"/>
      <c r="C1428" s="23"/>
      <c r="D1428" s="23"/>
      <c r="E1428" s="23"/>
    </row>
    <row r="1429" spans="1:5" x14ac:dyDescent="0.2">
      <c r="A1429" s="23"/>
      <c r="B1429" s="77"/>
      <c r="C1429" s="23"/>
      <c r="D1429" s="23"/>
      <c r="E1429" s="23"/>
    </row>
    <row r="1430" spans="1:5" x14ac:dyDescent="0.2">
      <c r="A1430" s="23"/>
      <c r="B1430" s="77"/>
      <c r="C1430" s="23"/>
      <c r="D1430" s="23"/>
      <c r="E1430" s="23"/>
    </row>
    <row r="1431" spans="1:5" x14ac:dyDescent="0.2">
      <c r="A1431" s="23"/>
      <c r="B1431" s="77"/>
      <c r="C1431" s="23"/>
      <c r="D1431" s="23"/>
      <c r="E1431" s="23"/>
    </row>
    <row r="1432" spans="1:5" x14ac:dyDescent="0.2">
      <c r="A1432" s="23"/>
      <c r="B1432" s="77"/>
      <c r="C1432" s="23"/>
      <c r="D1432" s="23"/>
      <c r="E1432" s="23"/>
    </row>
    <row r="1433" spans="1:5" x14ac:dyDescent="0.2">
      <c r="A1433" s="23"/>
      <c r="B1433" s="77"/>
      <c r="C1433" s="23"/>
      <c r="D1433" s="23"/>
      <c r="E1433" s="23"/>
    </row>
    <row r="1434" spans="1:5" x14ac:dyDescent="0.2">
      <c r="A1434" s="23"/>
      <c r="B1434" s="77"/>
      <c r="C1434" s="23"/>
      <c r="D1434" s="23"/>
      <c r="E1434" s="23"/>
    </row>
    <row r="1435" spans="1:5" x14ac:dyDescent="0.2">
      <c r="A1435" s="23"/>
      <c r="B1435" s="77"/>
      <c r="C1435" s="23"/>
      <c r="D1435" s="23"/>
      <c r="E1435" s="23"/>
    </row>
    <row r="1436" spans="1:5" x14ac:dyDescent="0.2">
      <c r="A1436" s="23"/>
      <c r="B1436" s="77"/>
      <c r="C1436" s="23"/>
      <c r="D1436" s="23"/>
      <c r="E1436" s="23"/>
    </row>
    <row r="1437" spans="1:5" x14ac:dyDescent="0.2">
      <c r="A1437" s="23"/>
      <c r="B1437" s="77"/>
      <c r="C1437" s="23"/>
      <c r="D1437" s="23"/>
      <c r="E1437" s="23"/>
    </row>
    <row r="1438" spans="1:5" x14ac:dyDescent="0.2">
      <c r="A1438" s="23"/>
      <c r="B1438" s="77"/>
      <c r="C1438" s="23"/>
      <c r="D1438" s="23"/>
      <c r="E1438" s="23"/>
    </row>
    <row r="1439" spans="1:5" x14ac:dyDescent="0.2">
      <c r="A1439" s="23"/>
      <c r="B1439" s="77"/>
      <c r="C1439" s="23"/>
      <c r="D1439" s="23"/>
      <c r="E1439" s="23"/>
    </row>
    <row r="1440" spans="1:5" x14ac:dyDescent="0.2">
      <c r="A1440" s="23"/>
      <c r="B1440" s="77"/>
      <c r="C1440" s="23"/>
      <c r="D1440" s="23"/>
      <c r="E1440" s="23"/>
    </row>
    <row r="1441" spans="1:5" x14ac:dyDescent="0.2">
      <c r="A1441" s="23"/>
      <c r="B1441" s="77"/>
      <c r="C1441" s="23"/>
      <c r="D1441" s="23"/>
      <c r="E1441" s="23"/>
    </row>
    <row r="1442" spans="1:5" x14ac:dyDescent="0.2">
      <c r="A1442" s="23"/>
      <c r="B1442" s="77"/>
      <c r="C1442" s="23"/>
      <c r="D1442" s="23"/>
      <c r="E1442" s="23"/>
    </row>
    <row r="1443" spans="1:5" x14ac:dyDescent="0.2">
      <c r="A1443" s="23"/>
      <c r="B1443" s="77"/>
      <c r="C1443" s="23"/>
      <c r="D1443" s="23"/>
      <c r="E1443" s="23"/>
    </row>
    <row r="1444" spans="1:5" x14ac:dyDescent="0.2">
      <c r="A1444" s="23"/>
      <c r="B1444" s="77"/>
      <c r="C1444" s="23"/>
      <c r="D1444" s="23"/>
      <c r="E1444" s="23"/>
    </row>
    <row r="1445" spans="1:5" x14ac:dyDescent="0.2">
      <c r="A1445" s="23"/>
      <c r="B1445" s="77"/>
      <c r="C1445" s="23"/>
      <c r="D1445" s="23"/>
      <c r="E1445" s="23"/>
    </row>
    <row r="1446" spans="1:5" x14ac:dyDescent="0.2">
      <c r="A1446" s="23"/>
      <c r="B1446" s="77"/>
      <c r="C1446" s="23"/>
      <c r="D1446" s="23"/>
      <c r="E1446" s="23"/>
    </row>
    <row r="1447" spans="1:5" x14ac:dyDescent="0.2">
      <c r="A1447" s="23"/>
      <c r="B1447" s="77"/>
      <c r="C1447" s="23"/>
      <c r="D1447" s="23"/>
      <c r="E1447" s="23"/>
    </row>
    <row r="1448" spans="1:5" x14ac:dyDescent="0.2">
      <c r="A1448" s="23"/>
      <c r="B1448" s="77"/>
      <c r="C1448" s="23"/>
      <c r="D1448" s="23"/>
      <c r="E1448" s="23"/>
    </row>
    <row r="1449" spans="1:5" x14ac:dyDescent="0.2">
      <c r="A1449" s="23"/>
      <c r="B1449" s="77"/>
      <c r="C1449" s="23"/>
      <c r="D1449" s="23"/>
      <c r="E1449" s="23"/>
    </row>
    <row r="1450" spans="1:5" x14ac:dyDescent="0.2">
      <c r="A1450" s="23"/>
      <c r="B1450" s="77"/>
      <c r="C1450" s="23"/>
      <c r="D1450" s="23"/>
      <c r="E1450" s="23"/>
    </row>
    <row r="1451" spans="1:5" x14ac:dyDescent="0.2">
      <c r="A1451" s="23"/>
      <c r="B1451" s="77"/>
      <c r="C1451" s="23"/>
      <c r="D1451" s="23"/>
      <c r="E1451" s="23"/>
    </row>
    <row r="1452" spans="1:5" x14ac:dyDescent="0.2">
      <c r="A1452" s="23"/>
      <c r="B1452" s="77"/>
      <c r="C1452" s="23"/>
      <c r="D1452" s="23"/>
      <c r="E1452" s="23"/>
    </row>
    <row r="1453" spans="1:5" x14ac:dyDescent="0.2">
      <c r="A1453" s="23"/>
      <c r="B1453" s="77"/>
      <c r="C1453" s="23"/>
      <c r="D1453" s="23"/>
      <c r="E1453" s="23"/>
    </row>
    <row r="1454" spans="1:5" x14ac:dyDescent="0.2">
      <c r="A1454" s="23"/>
      <c r="B1454" s="77"/>
      <c r="C1454" s="23"/>
      <c r="D1454" s="23"/>
      <c r="E1454" s="23"/>
    </row>
    <row r="1455" spans="1:5" x14ac:dyDescent="0.2">
      <c r="A1455" s="23"/>
      <c r="B1455" s="77"/>
      <c r="C1455" s="23"/>
      <c r="D1455" s="23"/>
      <c r="E1455" s="23"/>
    </row>
    <row r="1456" spans="1:5" x14ac:dyDescent="0.2">
      <c r="A1456" s="23"/>
      <c r="B1456" s="77"/>
      <c r="C1456" s="23"/>
      <c r="D1456" s="23"/>
      <c r="E1456" s="23"/>
    </row>
    <row r="1457" spans="1:5" x14ac:dyDescent="0.2">
      <c r="A1457" s="23"/>
      <c r="B1457" s="77"/>
      <c r="C1457" s="23"/>
      <c r="D1457" s="23"/>
      <c r="E1457" s="23"/>
    </row>
    <row r="1458" spans="1:5" x14ac:dyDescent="0.2">
      <c r="A1458" s="23"/>
      <c r="B1458" s="77"/>
      <c r="C1458" s="23"/>
      <c r="D1458" s="23"/>
      <c r="E1458" s="23"/>
    </row>
    <row r="1459" spans="1:5" x14ac:dyDescent="0.2">
      <c r="A1459" s="23"/>
      <c r="B1459" s="77"/>
      <c r="C1459" s="23"/>
      <c r="D1459" s="23"/>
      <c r="E1459" s="23"/>
    </row>
    <row r="1460" spans="1:5" x14ac:dyDescent="0.2">
      <c r="A1460" s="23"/>
      <c r="B1460" s="77"/>
      <c r="C1460" s="23"/>
      <c r="D1460" s="23"/>
      <c r="E1460" s="23"/>
    </row>
    <row r="1461" spans="1:5" x14ac:dyDescent="0.2">
      <c r="A1461" s="23"/>
      <c r="B1461" s="77"/>
      <c r="C1461" s="23"/>
      <c r="D1461" s="23"/>
      <c r="E1461" s="23"/>
    </row>
    <row r="1462" spans="1:5" x14ac:dyDescent="0.2">
      <c r="A1462" s="23"/>
      <c r="B1462" s="77"/>
      <c r="C1462" s="23"/>
      <c r="D1462" s="23"/>
      <c r="E1462" s="23"/>
    </row>
    <row r="1463" spans="1:5" x14ac:dyDescent="0.2">
      <c r="A1463" s="23"/>
      <c r="B1463" s="77"/>
      <c r="C1463" s="23"/>
      <c r="D1463" s="23"/>
      <c r="E1463" s="23"/>
    </row>
    <row r="1464" spans="1:5" x14ac:dyDescent="0.2">
      <c r="A1464" s="23"/>
      <c r="B1464" s="77"/>
      <c r="C1464" s="23"/>
      <c r="D1464" s="23"/>
      <c r="E1464" s="23"/>
    </row>
    <row r="1465" spans="1:5" x14ac:dyDescent="0.2">
      <c r="A1465" s="23"/>
      <c r="B1465" s="77"/>
      <c r="C1465" s="23"/>
      <c r="D1465" s="23"/>
      <c r="E1465" s="23"/>
    </row>
    <row r="1466" spans="1:5" x14ac:dyDescent="0.2">
      <c r="A1466" s="23"/>
      <c r="B1466" s="77"/>
      <c r="C1466" s="23"/>
      <c r="D1466" s="23"/>
      <c r="E1466" s="23"/>
    </row>
    <row r="1467" spans="1:5" x14ac:dyDescent="0.2">
      <c r="A1467" s="23"/>
      <c r="B1467" s="77"/>
      <c r="C1467" s="23"/>
      <c r="D1467" s="23"/>
      <c r="E1467" s="23"/>
    </row>
    <row r="1468" spans="1:5" x14ac:dyDescent="0.2">
      <c r="A1468" s="23"/>
      <c r="B1468" s="77"/>
      <c r="C1468" s="23"/>
      <c r="D1468" s="23"/>
      <c r="E1468" s="23"/>
    </row>
    <row r="1469" spans="1:5" x14ac:dyDescent="0.2">
      <c r="A1469" s="23"/>
      <c r="B1469" s="77"/>
      <c r="C1469" s="23"/>
      <c r="D1469" s="23"/>
      <c r="E1469" s="23"/>
    </row>
    <row r="1470" spans="1:5" x14ac:dyDescent="0.2">
      <c r="A1470" s="23"/>
      <c r="B1470" s="77"/>
      <c r="C1470" s="23"/>
      <c r="D1470" s="23"/>
      <c r="E1470" s="23"/>
    </row>
    <row r="1471" spans="1:5" x14ac:dyDescent="0.2">
      <c r="A1471" s="23"/>
      <c r="B1471" s="77"/>
      <c r="C1471" s="23"/>
      <c r="D1471" s="23"/>
      <c r="E1471" s="23"/>
    </row>
    <row r="1472" spans="1:5" x14ac:dyDescent="0.2">
      <c r="A1472" s="23"/>
      <c r="B1472" s="77"/>
      <c r="C1472" s="23"/>
      <c r="D1472" s="23"/>
      <c r="E1472" s="23"/>
    </row>
    <row r="1473" spans="1:5" x14ac:dyDescent="0.2">
      <c r="A1473" s="23"/>
      <c r="B1473" s="77"/>
      <c r="C1473" s="23"/>
      <c r="D1473" s="23"/>
      <c r="E1473" s="23"/>
    </row>
    <row r="1474" spans="1:5" x14ac:dyDescent="0.2">
      <c r="A1474" s="23"/>
      <c r="B1474" s="77"/>
      <c r="C1474" s="23"/>
      <c r="D1474" s="23"/>
      <c r="E1474" s="23"/>
    </row>
    <row r="1475" spans="1:5" x14ac:dyDescent="0.2">
      <c r="A1475" s="23"/>
      <c r="B1475" s="77"/>
      <c r="C1475" s="23"/>
      <c r="D1475" s="23"/>
      <c r="E1475" s="23"/>
    </row>
    <row r="1476" spans="1:5" x14ac:dyDescent="0.2">
      <c r="A1476" s="23"/>
      <c r="B1476" s="77"/>
      <c r="C1476" s="23"/>
      <c r="D1476" s="23"/>
      <c r="E1476" s="23"/>
    </row>
    <row r="1477" spans="1:5" x14ac:dyDescent="0.2">
      <c r="A1477" s="23"/>
      <c r="B1477" s="77"/>
      <c r="C1477" s="23"/>
      <c r="D1477" s="23"/>
      <c r="E1477" s="23"/>
    </row>
    <row r="1478" spans="1:5" x14ac:dyDescent="0.2">
      <c r="A1478" s="23"/>
      <c r="B1478" s="77"/>
      <c r="C1478" s="23"/>
      <c r="D1478" s="23"/>
      <c r="E1478" s="23"/>
    </row>
    <row r="1479" spans="1:5" x14ac:dyDescent="0.2">
      <c r="A1479" s="23"/>
      <c r="B1479" s="77"/>
      <c r="C1479" s="23"/>
      <c r="D1479" s="23"/>
      <c r="E1479" s="23"/>
    </row>
    <row r="1480" spans="1:5" x14ac:dyDescent="0.2">
      <c r="A1480" s="23"/>
      <c r="B1480" s="77"/>
      <c r="C1480" s="23"/>
      <c r="D1480" s="23"/>
      <c r="E1480" s="23"/>
    </row>
    <row r="1481" spans="1:5" x14ac:dyDescent="0.2">
      <c r="A1481" s="23"/>
      <c r="B1481" s="77"/>
      <c r="C1481" s="23"/>
      <c r="D1481" s="23"/>
      <c r="E1481" s="23"/>
    </row>
    <row r="1482" spans="1:5" x14ac:dyDescent="0.2">
      <c r="A1482" s="23"/>
      <c r="B1482" s="77"/>
      <c r="C1482" s="23"/>
      <c r="D1482" s="23"/>
      <c r="E1482" s="23"/>
    </row>
    <row r="1483" spans="1:5" x14ac:dyDescent="0.2">
      <c r="A1483" s="23"/>
      <c r="B1483" s="77"/>
      <c r="C1483" s="23"/>
      <c r="D1483" s="23"/>
      <c r="E1483" s="23"/>
    </row>
    <row r="1484" spans="1:5" x14ac:dyDescent="0.2">
      <c r="A1484" s="23"/>
      <c r="B1484" s="77"/>
      <c r="C1484" s="23"/>
      <c r="D1484" s="23"/>
      <c r="E1484" s="23"/>
    </row>
    <row r="1485" spans="1:5" x14ac:dyDescent="0.2">
      <c r="A1485" s="23"/>
      <c r="B1485" s="77"/>
      <c r="C1485" s="23"/>
      <c r="D1485" s="23"/>
      <c r="E1485" s="23"/>
    </row>
    <row r="1486" spans="1:5" x14ac:dyDescent="0.2">
      <c r="A1486" s="23"/>
      <c r="B1486" s="77"/>
      <c r="C1486" s="23"/>
      <c r="D1486" s="23"/>
      <c r="E1486" s="23"/>
    </row>
    <row r="1487" spans="1:5" x14ac:dyDescent="0.2">
      <c r="A1487" s="23"/>
      <c r="B1487" s="77"/>
      <c r="C1487" s="23"/>
      <c r="D1487" s="23"/>
      <c r="E1487" s="23"/>
    </row>
    <row r="1488" spans="1:5" x14ac:dyDescent="0.2">
      <c r="A1488" s="23"/>
      <c r="B1488" s="77"/>
      <c r="C1488" s="23"/>
      <c r="D1488" s="23"/>
      <c r="E1488" s="23"/>
    </row>
    <row r="1489" spans="1:5" x14ac:dyDescent="0.2">
      <c r="A1489" s="23"/>
      <c r="B1489" s="77"/>
      <c r="C1489" s="23"/>
      <c r="D1489" s="23"/>
      <c r="E1489" s="23"/>
    </row>
    <row r="1490" spans="1:5" x14ac:dyDescent="0.2">
      <c r="A1490" s="23"/>
      <c r="B1490" s="77"/>
      <c r="C1490" s="23"/>
      <c r="D1490" s="23"/>
      <c r="E1490" s="23"/>
    </row>
    <row r="1491" spans="1:5" x14ac:dyDescent="0.2">
      <c r="A1491" s="23"/>
      <c r="B1491" s="77"/>
      <c r="C1491" s="23"/>
      <c r="D1491" s="23"/>
      <c r="E1491" s="23"/>
    </row>
    <row r="1492" spans="1:5" x14ac:dyDescent="0.2">
      <c r="A1492" s="23"/>
      <c r="B1492" s="77"/>
      <c r="C1492" s="23"/>
      <c r="D1492" s="23"/>
      <c r="E1492" s="23"/>
    </row>
    <row r="1493" spans="1:5" x14ac:dyDescent="0.2">
      <c r="A1493" s="23"/>
      <c r="B1493" s="77"/>
      <c r="C1493" s="23"/>
      <c r="D1493" s="23"/>
      <c r="E1493" s="23"/>
    </row>
    <row r="1494" spans="1:5" x14ac:dyDescent="0.2">
      <c r="A1494" s="23"/>
      <c r="B1494" s="77"/>
      <c r="C1494" s="23"/>
      <c r="D1494" s="23"/>
      <c r="E1494" s="23"/>
    </row>
    <row r="1495" spans="1:5" x14ac:dyDescent="0.2">
      <c r="A1495" s="23"/>
      <c r="B1495" s="77"/>
      <c r="C1495" s="23"/>
      <c r="D1495" s="23"/>
      <c r="E1495" s="23"/>
    </row>
    <row r="1496" spans="1:5" x14ac:dyDescent="0.2">
      <c r="A1496" s="23"/>
      <c r="B1496" s="77"/>
      <c r="C1496" s="23"/>
      <c r="D1496" s="23"/>
      <c r="E1496" s="23"/>
    </row>
    <row r="1497" spans="1:5" x14ac:dyDescent="0.2">
      <c r="A1497" s="23"/>
      <c r="B1497" s="77"/>
      <c r="C1497" s="23"/>
      <c r="D1497" s="23"/>
      <c r="E1497" s="23"/>
    </row>
    <row r="1498" spans="1:5" x14ac:dyDescent="0.2">
      <c r="A1498" s="23"/>
      <c r="B1498" s="77"/>
      <c r="C1498" s="23"/>
      <c r="D1498" s="23"/>
      <c r="E1498" s="23"/>
    </row>
    <row r="1499" spans="1:5" x14ac:dyDescent="0.2">
      <c r="A1499" s="23"/>
      <c r="B1499" s="77"/>
      <c r="C1499" s="23"/>
      <c r="D1499" s="23"/>
      <c r="E1499" s="23"/>
    </row>
    <row r="1500" spans="1:5" x14ac:dyDescent="0.2">
      <c r="A1500" s="23"/>
      <c r="B1500" s="77"/>
      <c r="C1500" s="23"/>
      <c r="D1500" s="23"/>
      <c r="E1500" s="23"/>
    </row>
    <row r="1501" spans="1:5" x14ac:dyDescent="0.2">
      <c r="A1501" s="23"/>
      <c r="B1501" s="77"/>
      <c r="C1501" s="23"/>
      <c r="D1501" s="23"/>
      <c r="E1501" s="23"/>
    </row>
    <row r="1502" spans="1:5" x14ac:dyDescent="0.2">
      <c r="A1502" s="23"/>
      <c r="B1502" s="77"/>
      <c r="C1502" s="23"/>
      <c r="D1502" s="23"/>
      <c r="E1502" s="23"/>
    </row>
    <row r="1503" spans="1:5" x14ac:dyDescent="0.2">
      <c r="A1503" s="23"/>
      <c r="B1503" s="77"/>
      <c r="C1503" s="23"/>
      <c r="D1503" s="23"/>
      <c r="E1503" s="23"/>
    </row>
    <row r="1504" spans="1:5" x14ac:dyDescent="0.2">
      <c r="A1504" s="23"/>
      <c r="B1504" s="77"/>
      <c r="C1504" s="23"/>
      <c r="D1504" s="23"/>
      <c r="E1504" s="23"/>
    </row>
    <row r="1505" spans="1:5" x14ac:dyDescent="0.2">
      <c r="A1505" s="23"/>
      <c r="B1505" s="77"/>
      <c r="C1505" s="23"/>
      <c r="D1505" s="23"/>
      <c r="E1505" s="23"/>
    </row>
    <row r="1506" spans="1:5" x14ac:dyDescent="0.2">
      <c r="A1506" s="23"/>
      <c r="B1506" s="77"/>
      <c r="C1506" s="23"/>
      <c r="D1506" s="23"/>
      <c r="E1506" s="23"/>
    </row>
    <row r="1507" spans="1:5" x14ac:dyDescent="0.2">
      <c r="A1507" s="23"/>
      <c r="B1507" s="77"/>
      <c r="C1507" s="23"/>
      <c r="D1507" s="23"/>
      <c r="E1507" s="23"/>
    </row>
    <row r="1508" spans="1:5" x14ac:dyDescent="0.2">
      <c r="A1508" s="23"/>
      <c r="B1508" s="77"/>
      <c r="C1508" s="23"/>
      <c r="D1508" s="23"/>
      <c r="E1508" s="23"/>
    </row>
    <row r="1509" spans="1:5" x14ac:dyDescent="0.2">
      <c r="A1509" s="23"/>
      <c r="B1509" s="77"/>
      <c r="C1509" s="23"/>
      <c r="D1509" s="23"/>
      <c r="E1509" s="23"/>
    </row>
    <row r="1510" spans="1:5" x14ac:dyDescent="0.2">
      <c r="A1510" s="23"/>
      <c r="B1510" s="77"/>
      <c r="C1510" s="23"/>
      <c r="D1510" s="23"/>
      <c r="E1510" s="23"/>
    </row>
    <row r="1511" spans="1:5" x14ac:dyDescent="0.2">
      <c r="A1511" s="23"/>
      <c r="B1511" s="77"/>
      <c r="C1511" s="23"/>
      <c r="D1511" s="23"/>
      <c r="E1511" s="23"/>
    </row>
    <row r="1512" spans="1:5" x14ac:dyDescent="0.2">
      <c r="A1512" s="23"/>
      <c r="B1512" s="77"/>
      <c r="C1512" s="23"/>
      <c r="D1512" s="23"/>
      <c r="E1512" s="23"/>
    </row>
    <row r="1513" spans="1:5" x14ac:dyDescent="0.2">
      <c r="A1513" s="23"/>
      <c r="B1513" s="77"/>
      <c r="C1513" s="23"/>
      <c r="D1513" s="23"/>
      <c r="E1513" s="23"/>
    </row>
    <row r="1514" spans="1:5" x14ac:dyDescent="0.2">
      <c r="A1514" s="23"/>
      <c r="B1514" s="77"/>
      <c r="C1514" s="23"/>
      <c r="D1514" s="23"/>
      <c r="E1514" s="23"/>
    </row>
    <row r="1515" spans="1:5" x14ac:dyDescent="0.2">
      <c r="A1515" s="23"/>
      <c r="B1515" s="77"/>
      <c r="C1515" s="23"/>
      <c r="D1515" s="23"/>
      <c r="E1515" s="23"/>
    </row>
    <row r="1516" spans="1:5" x14ac:dyDescent="0.2">
      <c r="A1516" s="23"/>
      <c r="B1516" s="77"/>
      <c r="C1516" s="23"/>
      <c r="D1516" s="23"/>
      <c r="E1516" s="23"/>
    </row>
    <row r="1517" spans="1:5" x14ac:dyDescent="0.2">
      <c r="A1517" s="23"/>
      <c r="B1517" s="77"/>
      <c r="C1517" s="23"/>
      <c r="D1517" s="23"/>
      <c r="E1517" s="23"/>
    </row>
    <row r="1518" spans="1:5" x14ac:dyDescent="0.2">
      <c r="A1518" s="23"/>
      <c r="B1518" s="77"/>
      <c r="C1518" s="23"/>
      <c r="D1518" s="23"/>
      <c r="E1518" s="23"/>
    </row>
    <row r="1519" spans="1:5" x14ac:dyDescent="0.2">
      <c r="A1519" s="23"/>
      <c r="B1519" s="77"/>
      <c r="C1519" s="23"/>
      <c r="D1519" s="23"/>
      <c r="E1519" s="23"/>
    </row>
    <row r="1520" spans="1:5" x14ac:dyDescent="0.2">
      <c r="A1520" s="23"/>
      <c r="B1520" s="77"/>
      <c r="C1520" s="23"/>
      <c r="D1520" s="23"/>
      <c r="E1520" s="23"/>
    </row>
    <row r="1521" spans="1:5" x14ac:dyDescent="0.2">
      <c r="A1521" s="23"/>
      <c r="B1521" s="77"/>
      <c r="C1521" s="23"/>
      <c r="D1521" s="23"/>
      <c r="E1521" s="23"/>
    </row>
    <row r="1522" spans="1:5" x14ac:dyDescent="0.2">
      <c r="A1522" s="23"/>
      <c r="B1522" s="77"/>
      <c r="C1522" s="23"/>
      <c r="D1522" s="23"/>
      <c r="E1522" s="23"/>
    </row>
    <row r="1523" spans="1:5" x14ac:dyDescent="0.2">
      <c r="A1523" s="23"/>
      <c r="B1523" s="77"/>
      <c r="C1523" s="23"/>
      <c r="D1523" s="23"/>
      <c r="E1523" s="23"/>
    </row>
    <row r="1524" spans="1:5" x14ac:dyDescent="0.2">
      <c r="A1524" s="23"/>
      <c r="B1524" s="77"/>
      <c r="C1524" s="23"/>
      <c r="D1524" s="23"/>
      <c r="E1524" s="23"/>
    </row>
    <row r="1525" spans="1:5" x14ac:dyDescent="0.2">
      <c r="A1525" s="23"/>
      <c r="B1525" s="77"/>
      <c r="C1525" s="23"/>
      <c r="D1525" s="23"/>
      <c r="E1525" s="23"/>
    </row>
    <row r="1526" spans="1:5" x14ac:dyDescent="0.2">
      <c r="A1526" s="23"/>
      <c r="B1526" s="77"/>
      <c r="C1526" s="23"/>
      <c r="D1526" s="23"/>
      <c r="E1526" s="23"/>
    </row>
    <row r="1527" spans="1:5" x14ac:dyDescent="0.2">
      <c r="A1527" s="23"/>
      <c r="B1527" s="77"/>
      <c r="C1527" s="23"/>
      <c r="D1527" s="23"/>
      <c r="E1527" s="23"/>
    </row>
    <row r="1528" spans="1:5" x14ac:dyDescent="0.2">
      <c r="A1528" s="23"/>
      <c r="B1528" s="77"/>
      <c r="C1528" s="23"/>
      <c r="D1528" s="23"/>
      <c r="E1528" s="23"/>
    </row>
    <row r="1529" spans="1:5" x14ac:dyDescent="0.2">
      <c r="A1529" s="23"/>
      <c r="B1529" s="77"/>
      <c r="C1529" s="23"/>
      <c r="D1529" s="23"/>
      <c r="E1529" s="23"/>
    </row>
    <row r="1530" spans="1:5" x14ac:dyDescent="0.2">
      <c r="A1530" s="23"/>
      <c r="B1530" s="77"/>
      <c r="C1530" s="23"/>
      <c r="D1530" s="23"/>
      <c r="E1530" s="23"/>
    </row>
    <row r="1531" spans="1:5" x14ac:dyDescent="0.2">
      <c r="A1531" s="23"/>
      <c r="B1531" s="77"/>
      <c r="C1531" s="23"/>
      <c r="D1531" s="23"/>
      <c r="E1531" s="23"/>
    </row>
    <row r="1532" spans="1:5" x14ac:dyDescent="0.2">
      <c r="A1532" s="23"/>
      <c r="B1532" s="77"/>
      <c r="C1532" s="23"/>
      <c r="D1532" s="23"/>
      <c r="E1532" s="23"/>
    </row>
    <row r="1533" spans="1:5" x14ac:dyDescent="0.2">
      <c r="A1533" s="23"/>
      <c r="B1533" s="77"/>
      <c r="C1533" s="23"/>
      <c r="D1533" s="23"/>
      <c r="E1533" s="23"/>
    </row>
    <row r="1534" spans="1:5" x14ac:dyDescent="0.2">
      <c r="A1534" s="23"/>
      <c r="B1534" s="77"/>
      <c r="C1534" s="23"/>
      <c r="D1534" s="23"/>
      <c r="E1534" s="23"/>
    </row>
    <row r="1535" spans="1:5" x14ac:dyDescent="0.2">
      <c r="A1535" s="23"/>
      <c r="B1535" s="77"/>
      <c r="C1535" s="23"/>
      <c r="D1535" s="23"/>
      <c r="E1535" s="23"/>
    </row>
    <row r="1536" spans="1:5" x14ac:dyDescent="0.2">
      <c r="A1536" s="23"/>
      <c r="B1536" s="77"/>
      <c r="C1536" s="23"/>
      <c r="D1536" s="23"/>
      <c r="E1536" s="23"/>
    </row>
    <row r="1537" spans="1:5" x14ac:dyDescent="0.2">
      <c r="A1537" s="23"/>
      <c r="B1537" s="77"/>
      <c r="C1537" s="23"/>
      <c r="D1537" s="23"/>
      <c r="E1537" s="23"/>
    </row>
    <row r="1538" spans="1:5" x14ac:dyDescent="0.2">
      <c r="A1538" s="23"/>
      <c r="B1538" s="77"/>
      <c r="C1538" s="23"/>
      <c r="D1538" s="23"/>
      <c r="E1538" s="23"/>
    </row>
    <row r="1539" spans="1:5" x14ac:dyDescent="0.2">
      <c r="A1539" s="23"/>
      <c r="B1539" s="77"/>
      <c r="C1539" s="23"/>
      <c r="D1539" s="23"/>
      <c r="E1539" s="23"/>
    </row>
    <row r="1540" spans="1:5" x14ac:dyDescent="0.2">
      <c r="A1540" s="23"/>
      <c r="B1540" s="77"/>
      <c r="C1540" s="23"/>
      <c r="D1540" s="23"/>
      <c r="E1540" s="23"/>
    </row>
    <row r="1541" spans="1:5" x14ac:dyDescent="0.2">
      <c r="A1541" s="23"/>
      <c r="B1541" s="77"/>
      <c r="C1541" s="23"/>
      <c r="D1541" s="23"/>
      <c r="E1541" s="23"/>
    </row>
    <row r="1542" spans="1:5" x14ac:dyDescent="0.2">
      <c r="A1542" s="23"/>
      <c r="B1542" s="77"/>
      <c r="C1542" s="23"/>
      <c r="D1542" s="23"/>
      <c r="E1542" s="23"/>
    </row>
    <row r="1543" spans="1:5" x14ac:dyDescent="0.2">
      <c r="A1543" s="23"/>
      <c r="B1543" s="77"/>
      <c r="C1543" s="23"/>
      <c r="D1543" s="23"/>
      <c r="E1543" s="23"/>
    </row>
    <row r="1544" spans="1:5" x14ac:dyDescent="0.2">
      <c r="A1544" s="23"/>
      <c r="B1544" s="77"/>
      <c r="C1544" s="23"/>
      <c r="D1544" s="23"/>
      <c r="E1544" s="23"/>
    </row>
    <row r="1545" spans="1:5" x14ac:dyDescent="0.2">
      <c r="A1545" s="23"/>
      <c r="B1545" s="77"/>
      <c r="C1545" s="23"/>
      <c r="D1545" s="23"/>
      <c r="E1545" s="23"/>
    </row>
    <row r="1546" spans="1:5" x14ac:dyDescent="0.2">
      <c r="A1546" s="23"/>
      <c r="B1546" s="77"/>
      <c r="C1546" s="23"/>
      <c r="D1546" s="23"/>
      <c r="E1546" s="23"/>
    </row>
    <row r="1547" spans="1:5" x14ac:dyDescent="0.2">
      <c r="A1547" s="23"/>
      <c r="B1547" s="77"/>
      <c r="C1547" s="23"/>
      <c r="D1547" s="23"/>
      <c r="E1547" s="23"/>
    </row>
    <row r="1548" spans="1:5" x14ac:dyDescent="0.2">
      <c r="A1548" s="23"/>
      <c r="B1548" s="77"/>
      <c r="C1548" s="23"/>
      <c r="D1548" s="23"/>
      <c r="E1548" s="23"/>
    </row>
    <row r="1549" spans="1:5" x14ac:dyDescent="0.2">
      <c r="A1549" s="23"/>
      <c r="B1549" s="77"/>
      <c r="C1549" s="23"/>
      <c r="D1549" s="23"/>
      <c r="E1549" s="23"/>
    </row>
    <row r="1550" spans="1:5" x14ac:dyDescent="0.2">
      <c r="A1550" s="23"/>
      <c r="B1550" s="77"/>
      <c r="C1550" s="23"/>
      <c r="D1550" s="23"/>
      <c r="E1550" s="23"/>
    </row>
    <row r="1551" spans="1:5" x14ac:dyDescent="0.2">
      <c r="A1551" s="23"/>
      <c r="B1551" s="77"/>
      <c r="C1551" s="23"/>
      <c r="D1551" s="23"/>
      <c r="E1551" s="23"/>
    </row>
    <row r="1552" spans="1:5" x14ac:dyDescent="0.2">
      <c r="A1552" s="23"/>
      <c r="B1552" s="77"/>
      <c r="C1552" s="23"/>
      <c r="D1552" s="23"/>
      <c r="E1552" s="23"/>
    </row>
    <row r="1553" spans="1:5" x14ac:dyDescent="0.2">
      <c r="A1553" s="23"/>
      <c r="B1553" s="77"/>
      <c r="C1553" s="23"/>
      <c r="D1553" s="23"/>
      <c r="E1553" s="23"/>
    </row>
    <row r="1554" spans="1:5" x14ac:dyDescent="0.2">
      <c r="A1554" s="23"/>
      <c r="B1554" s="77"/>
      <c r="C1554" s="23"/>
      <c r="D1554" s="23"/>
      <c r="E1554" s="23"/>
    </row>
    <row r="1555" spans="1:5" x14ac:dyDescent="0.2">
      <c r="A1555" s="23"/>
      <c r="B1555" s="77"/>
      <c r="C1555" s="23"/>
      <c r="D1555" s="23"/>
      <c r="E1555" s="23"/>
    </row>
    <row r="1556" spans="1:5" x14ac:dyDescent="0.2">
      <c r="A1556" s="23"/>
      <c r="B1556" s="77"/>
      <c r="C1556" s="23"/>
      <c r="D1556" s="23"/>
      <c r="E1556" s="23"/>
    </row>
    <row r="1557" spans="1:5" x14ac:dyDescent="0.2">
      <c r="A1557" s="23"/>
      <c r="B1557" s="77"/>
      <c r="C1557" s="23"/>
      <c r="D1557" s="23"/>
      <c r="E1557" s="23"/>
    </row>
    <row r="1558" spans="1:5" x14ac:dyDescent="0.2">
      <c r="A1558" s="23"/>
      <c r="B1558" s="77"/>
      <c r="C1558" s="23"/>
      <c r="D1558" s="23"/>
      <c r="E1558" s="23"/>
    </row>
    <row r="1559" spans="1:5" x14ac:dyDescent="0.2">
      <c r="A1559" s="23"/>
      <c r="B1559" s="77"/>
      <c r="C1559" s="23"/>
      <c r="D1559" s="23"/>
      <c r="E1559" s="23"/>
    </row>
    <row r="1560" spans="1:5" x14ac:dyDescent="0.2">
      <c r="A1560" s="23"/>
      <c r="B1560" s="77"/>
      <c r="C1560" s="23"/>
      <c r="D1560" s="23"/>
      <c r="E1560" s="23"/>
    </row>
    <row r="1561" spans="1:5" x14ac:dyDescent="0.2">
      <c r="A1561" s="23"/>
      <c r="B1561" s="77"/>
      <c r="C1561" s="23"/>
      <c r="D1561" s="23"/>
      <c r="E1561" s="23"/>
    </row>
    <row r="1562" spans="1:5" x14ac:dyDescent="0.2">
      <c r="A1562" s="23"/>
      <c r="B1562" s="77"/>
      <c r="C1562" s="23"/>
      <c r="D1562" s="23"/>
      <c r="E1562" s="23"/>
    </row>
    <row r="1563" spans="1:5" x14ac:dyDescent="0.2">
      <c r="A1563" s="23"/>
      <c r="B1563" s="77"/>
      <c r="C1563" s="23"/>
      <c r="D1563" s="23"/>
      <c r="E1563" s="23"/>
    </row>
    <row r="1564" spans="1:5" x14ac:dyDescent="0.2">
      <c r="A1564" s="23"/>
      <c r="B1564" s="77"/>
      <c r="C1564" s="23"/>
      <c r="D1564" s="23"/>
      <c r="E1564" s="23"/>
    </row>
    <row r="1565" spans="1:5" x14ac:dyDescent="0.2">
      <c r="A1565" s="23"/>
      <c r="B1565" s="77"/>
      <c r="C1565" s="23"/>
      <c r="D1565" s="23"/>
      <c r="E1565" s="23"/>
    </row>
    <row r="1566" spans="1:5" x14ac:dyDescent="0.2">
      <c r="A1566" s="23"/>
      <c r="B1566" s="77"/>
      <c r="C1566" s="23"/>
      <c r="D1566" s="23"/>
      <c r="E1566" s="23"/>
    </row>
    <row r="1567" spans="1:5" x14ac:dyDescent="0.2">
      <c r="A1567" s="23"/>
      <c r="B1567" s="77"/>
      <c r="C1567" s="23"/>
      <c r="D1567" s="23"/>
      <c r="E1567" s="23"/>
    </row>
    <row r="1568" spans="1:5" x14ac:dyDescent="0.2">
      <c r="A1568" s="23"/>
      <c r="B1568" s="77"/>
      <c r="C1568" s="23"/>
      <c r="D1568" s="23"/>
      <c r="E1568" s="23"/>
    </row>
    <row r="1569" spans="1:5" x14ac:dyDescent="0.2">
      <c r="A1569" s="23"/>
      <c r="B1569" s="77"/>
      <c r="C1569" s="23"/>
      <c r="D1569" s="23"/>
      <c r="E1569" s="23"/>
    </row>
    <row r="1570" spans="1:5" x14ac:dyDescent="0.2">
      <c r="A1570" s="23"/>
      <c r="B1570" s="77"/>
      <c r="C1570" s="23"/>
      <c r="D1570" s="23"/>
      <c r="E1570" s="23"/>
    </row>
    <row r="1571" spans="1:5" x14ac:dyDescent="0.2">
      <c r="A1571" s="23"/>
      <c r="B1571" s="77"/>
      <c r="C1571" s="23"/>
      <c r="D1571" s="23"/>
      <c r="E1571" s="23"/>
    </row>
    <row r="1572" spans="1:5" x14ac:dyDescent="0.2">
      <c r="A1572" s="23"/>
      <c r="B1572" s="77"/>
      <c r="C1572" s="23"/>
      <c r="D1572" s="23"/>
      <c r="E1572" s="23"/>
    </row>
    <row r="1573" spans="1:5" x14ac:dyDescent="0.2">
      <c r="A1573" s="23"/>
      <c r="B1573" s="77"/>
      <c r="C1573" s="23"/>
      <c r="D1573" s="23"/>
      <c r="E1573" s="23"/>
    </row>
    <row r="1574" spans="1:5" x14ac:dyDescent="0.2">
      <c r="A1574" s="23"/>
      <c r="B1574" s="77"/>
      <c r="C1574" s="23"/>
      <c r="D1574" s="23"/>
      <c r="E1574" s="23"/>
    </row>
    <row r="1575" spans="1:5" x14ac:dyDescent="0.2">
      <c r="A1575" s="23"/>
      <c r="B1575" s="77"/>
      <c r="C1575" s="23"/>
      <c r="D1575" s="23"/>
      <c r="E1575" s="23"/>
    </row>
    <row r="1576" spans="1:5" x14ac:dyDescent="0.2">
      <c r="A1576" s="23"/>
      <c r="B1576" s="77"/>
      <c r="C1576" s="23"/>
      <c r="D1576" s="23"/>
      <c r="E1576" s="23"/>
    </row>
    <row r="1577" spans="1:5" x14ac:dyDescent="0.2">
      <c r="A1577" s="23"/>
      <c r="B1577" s="77"/>
      <c r="C1577" s="23"/>
      <c r="D1577" s="23"/>
      <c r="E1577" s="23"/>
    </row>
    <row r="1578" spans="1:5" x14ac:dyDescent="0.2">
      <c r="A1578" s="23"/>
      <c r="B1578" s="77"/>
      <c r="C1578" s="23"/>
      <c r="D1578" s="23"/>
      <c r="E1578" s="23"/>
    </row>
    <row r="1579" spans="1:5" x14ac:dyDescent="0.2">
      <c r="A1579" s="23"/>
      <c r="B1579" s="77"/>
      <c r="C1579" s="23"/>
      <c r="D1579" s="23"/>
      <c r="E1579" s="23"/>
    </row>
    <row r="1580" spans="1:5" x14ac:dyDescent="0.2">
      <c r="A1580" s="23"/>
      <c r="B1580" s="77"/>
      <c r="C1580" s="23"/>
      <c r="D1580" s="23"/>
      <c r="E1580" s="23"/>
    </row>
    <row r="1581" spans="1:5" x14ac:dyDescent="0.2">
      <c r="A1581" s="23"/>
      <c r="B1581" s="77"/>
      <c r="C1581" s="23"/>
      <c r="D1581" s="23"/>
      <c r="E1581" s="23"/>
    </row>
    <row r="1582" spans="1:5" x14ac:dyDescent="0.2">
      <c r="A1582" s="23"/>
      <c r="B1582" s="77"/>
      <c r="C1582" s="23"/>
      <c r="D1582" s="23"/>
      <c r="E1582" s="23"/>
    </row>
    <row r="1583" spans="1:5" x14ac:dyDescent="0.2">
      <c r="A1583" s="23"/>
      <c r="B1583" s="77"/>
      <c r="C1583" s="23"/>
      <c r="D1583" s="23"/>
      <c r="E1583" s="23"/>
    </row>
    <row r="1584" spans="1:5" x14ac:dyDescent="0.2">
      <c r="A1584" s="23"/>
      <c r="B1584" s="77"/>
      <c r="C1584" s="23"/>
      <c r="D1584" s="23"/>
      <c r="E1584" s="23"/>
    </row>
    <row r="1585" spans="1:5" x14ac:dyDescent="0.2">
      <c r="A1585" s="23"/>
      <c r="B1585" s="77"/>
      <c r="C1585" s="23"/>
      <c r="D1585" s="23"/>
      <c r="E1585" s="23"/>
    </row>
    <row r="1586" spans="1:5" x14ac:dyDescent="0.2">
      <c r="A1586" s="23"/>
      <c r="B1586" s="77"/>
      <c r="C1586" s="23"/>
      <c r="D1586" s="23"/>
      <c r="E1586" s="23"/>
    </row>
    <row r="1587" spans="1:5" x14ac:dyDescent="0.2">
      <c r="A1587" s="23"/>
      <c r="B1587" s="77"/>
      <c r="C1587" s="23"/>
      <c r="D1587" s="23"/>
      <c r="E1587" s="23"/>
    </row>
    <row r="1588" spans="1:5" x14ac:dyDescent="0.2">
      <c r="A1588" s="23"/>
      <c r="B1588" s="77"/>
      <c r="C1588" s="23"/>
      <c r="D1588" s="23"/>
      <c r="E1588" s="23"/>
    </row>
    <row r="1589" spans="1:5" x14ac:dyDescent="0.2">
      <c r="A1589" s="23"/>
      <c r="B1589" s="77"/>
      <c r="C1589" s="23"/>
      <c r="D1589" s="23"/>
      <c r="E1589" s="23"/>
    </row>
    <row r="1590" spans="1:5" x14ac:dyDescent="0.2">
      <c r="A1590" s="23"/>
      <c r="B1590" s="77"/>
      <c r="C1590" s="23"/>
      <c r="D1590" s="23"/>
      <c r="E1590" s="23"/>
    </row>
    <row r="1591" spans="1:5" x14ac:dyDescent="0.2">
      <c r="A1591" s="23"/>
      <c r="B1591" s="77"/>
      <c r="C1591" s="23"/>
      <c r="D1591" s="23"/>
      <c r="E1591" s="23"/>
    </row>
    <row r="1592" spans="1:5" x14ac:dyDescent="0.2">
      <c r="A1592" s="23"/>
      <c r="B1592" s="77"/>
      <c r="C1592" s="23"/>
      <c r="D1592" s="23"/>
      <c r="E1592" s="23"/>
    </row>
    <row r="1593" spans="1:5" x14ac:dyDescent="0.2">
      <c r="A1593" s="23"/>
      <c r="B1593" s="77"/>
      <c r="C1593" s="23"/>
      <c r="D1593" s="23"/>
      <c r="E1593" s="23"/>
    </row>
    <row r="1594" spans="1:5" x14ac:dyDescent="0.2">
      <c r="A1594" s="23"/>
      <c r="B1594" s="77"/>
      <c r="C1594" s="23"/>
      <c r="D1594" s="23"/>
      <c r="E1594" s="23"/>
    </row>
    <row r="1595" spans="1:5" x14ac:dyDescent="0.2">
      <c r="A1595" s="23"/>
      <c r="B1595" s="77"/>
      <c r="C1595" s="23"/>
      <c r="D1595" s="23"/>
      <c r="E1595" s="23"/>
    </row>
    <row r="1596" spans="1:5" x14ac:dyDescent="0.2">
      <c r="A1596" s="23"/>
      <c r="B1596" s="77"/>
      <c r="C1596" s="23"/>
      <c r="D1596" s="23"/>
      <c r="E1596" s="23"/>
    </row>
    <row r="1597" spans="1:5" x14ac:dyDescent="0.2">
      <c r="A1597" s="23"/>
      <c r="B1597" s="77"/>
      <c r="C1597" s="23"/>
      <c r="D1597" s="23"/>
      <c r="E1597" s="23"/>
    </row>
    <row r="1598" spans="1:5" x14ac:dyDescent="0.2">
      <c r="A1598" s="23"/>
      <c r="B1598" s="77"/>
      <c r="C1598" s="23"/>
      <c r="D1598" s="23"/>
      <c r="E1598" s="23"/>
    </row>
    <row r="1599" spans="1:5" x14ac:dyDescent="0.2">
      <c r="A1599" s="23"/>
      <c r="B1599" s="77"/>
      <c r="C1599" s="23"/>
      <c r="D1599" s="23"/>
      <c r="E1599" s="23"/>
    </row>
    <row r="1600" spans="1:5" x14ac:dyDescent="0.2">
      <c r="A1600" s="23"/>
      <c r="B1600" s="77"/>
      <c r="C1600" s="23"/>
      <c r="D1600" s="23"/>
      <c r="E1600" s="23"/>
    </row>
    <row r="1601" spans="1:5" x14ac:dyDescent="0.2">
      <c r="A1601" s="23"/>
      <c r="B1601" s="77"/>
      <c r="C1601" s="23"/>
      <c r="D1601" s="23"/>
      <c r="E1601" s="23"/>
    </row>
    <row r="1602" spans="1:5" x14ac:dyDescent="0.2">
      <c r="A1602" s="23"/>
      <c r="B1602" s="77"/>
      <c r="C1602" s="23"/>
      <c r="D1602" s="23"/>
      <c r="E1602" s="23"/>
    </row>
    <row r="1603" spans="1:5" x14ac:dyDescent="0.2">
      <c r="A1603" s="23"/>
      <c r="B1603" s="77"/>
      <c r="C1603" s="23"/>
      <c r="D1603" s="23"/>
      <c r="E1603" s="23"/>
    </row>
    <row r="1604" spans="1:5" x14ac:dyDescent="0.2">
      <c r="A1604" s="23"/>
      <c r="B1604" s="77"/>
      <c r="C1604" s="23"/>
      <c r="D1604" s="23"/>
      <c r="E1604" s="23"/>
    </row>
    <row r="1605" spans="1:5" x14ac:dyDescent="0.2">
      <c r="A1605" s="23"/>
      <c r="B1605" s="77"/>
      <c r="C1605" s="23"/>
      <c r="D1605" s="23"/>
      <c r="E1605" s="23"/>
    </row>
    <row r="1606" spans="1:5" x14ac:dyDescent="0.2">
      <c r="A1606" s="23"/>
      <c r="B1606" s="77"/>
      <c r="C1606" s="23"/>
      <c r="D1606" s="23"/>
      <c r="E1606" s="23"/>
    </row>
    <row r="1607" spans="1:5" x14ac:dyDescent="0.2">
      <c r="A1607" s="23"/>
      <c r="B1607" s="77"/>
      <c r="C1607" s="23"/>
      <c r="D1607" s="23"/>
      <c r="E1607" s="23"/>
    </row>
    <row r="1608" spans="1:5" x14ac:dyDescent="0.2">
      <c r="A1608" s="23"/>
      <c r="B1608" s="77"/>
      <c r="C1608" s="23"/>
      <c r="D1608" s="23"/>
      <c r="E1608" s="23"/>
    </row>
    <row r="1609" spans="1:5" x14ac:dyDescent="0.2">
      <c r="A1609" s="23"/>
      <c r="B1609" s="77"/>
      <c r="C1609" s="23"/>
      <c r="D1609" s="23"/>
      <c r="E1609" s="23"/>
    </row>
    <row r="1610" spans="1:5" x14ac:dyDescent="0.2">
      <c r="A1610" s="23"/>
      <c r="B1610" s="77"/>
      <c r="C1610" s="23"/>
      <c r="D1610" s="23"/>
      <c r="E1610" s="23"/>
    </row>
    <row r="1611" spans="1:5" x14ac:dyDescent="0.2">
      <c r="A1611" s="23"/>
      <c r="B1611" s="77"/>
      <c r="C1611" s="23"/>
      <c r="D1611" s="23"/>
      <c r="E1611" s="23"/>
    </row>
    <row r="1612" spans="1:5" x14ac:dyDescent="0.2">
      <c r="A1612" s="23"/>
      <c r="B1612" s="77"/>
      <c r="C1612" s="23"/>
      <c r="D1612" s="23"/>
      <c r="E1612" s="23"/>
    </row>
    <row r="1613" spans="1:5" x14ac:dyDescent="0.2">
      <c r="A1613" s="23"/>
      <c r="B1613" s="77"/>
      <c r="C1613" s="23"/>
      <c r="D1613" s="23"/>
      <c r="E1613" s="23"/>
    </row>
    <row r="1614" spans="1:5" x14ac:dyDescent="0.2">
      <c r="A1614" s="23"/>
      <c r="B1614" s="77"/>
      <c r="C1614" s="23"/>
      <c r="D1614" s="23"/>
      <c r="E1614" s="23"/>
    </row>
    <row r="1615" spans="1:5" x14ac:dyDescent="0.2">
      <c r="A1615" s="23"/>
      <c r="B1615" s="77"/>
      <c r="C1615" s="23"/>
      <c r="D1615" s="23"/>
      <c r="E1615" s="23"/>
    </row>
    <row r="1616" spans="1:5" x14ac:dyDescent="0.2">
      <c r="A1616" s="23"/>
      <c r="B1616" s="77"/>
      <c r="C1616" s="23"/>
      <c r="D1616" s="23"/>
      <c r="E1616" s="23"/>
    </row>
    <row r="1617" spans="1:5" x14ac:dyDescent="0.2">
      <c r="A1617" s="23"/>
      <c r="B1617" s="77"/>
      <c r="C1617" s="23"/>
      <c r="D1617" s="23"/>
      <c r="E1617" s="23"/>
    </row>
    <row r="1618" spans="1:5" x14ac:dyDescent="0.2">
      <c r="A1618" s="23"/>
      <c r="B1618" s="77"/>
      <c r="C1618" s="23"/>
      <c r="D1618" s="23"/>
      <c r="E1618" s="23"/>
    </row>
    <row r="1619" spans="1:5" x14ac:dyDescent="0.2">
      <c r="A1619" s="23"/>
      <c r="B1619" s="77"/>
      <c r="C1619" s="23"/>
      <c r="D1619" s="23"/>
      <c r="E1619" s="23"/>
    </row>
    <row r="1620" spans="1:5" x14ac:dyDescent="0.2">
      <c r="A1620" s="23"/>
      <c r="B1620" s="77"/>
      <c r="C1620" s="23"/>
      <c r="D1620" s="23"/>
      <c r="E1620" s="23"/>
    </row>
    <row r="1621" spans="1:5" x14ac:dyDescent="0.2">
      <c r="A1621" s="23"/>
      <c r="B1621" s="77"/>
      <c r="C1621" s="23"/>
      <c r="D1621" s="23"/>
      <c r="E1621" s="23"/>
    </row>
    <row r="1622" spans="1:5" x14ac:dyDescent="0.2">
      <c r="A1622" s="23"/>
      <c r="B1622" s="77"/>
      <c r="C1622" s="23"/>
      <c r="D1622" s="23"/>
      <c r="E1622" s="23"/>
    </row>
    <row r="1623" spans="1:5" x14ac:dyDescent="0.2">
      <c r="A1623" s="23"/>
      <c r="B1623" s="77"/>
      <c r="C1623" s="23"/>
      <c r="D1623" s="23"/>
      <c r="E1623" s="23"/>
    </row>
    <row r="1624" spans="1:5" x14ac:dyDescent="0.2">
      <c r="A1624" s="23"/>
      <c r="B1624" s="77"/>
      <c r="C1624" s="23"/>
      <c r="D1624" s="23"/>
      <c r="E1624" s="23"/>
    </row>
    <row r="1625" spans="1:5" x14ac:dyDescent="0.2">
      <c r="A1625" s="23"/>
      <c r="B1625" s="77"/>
      <c r="C1625" s="23"/>
      <c r="D1625" s="23"/>
      <c r="E1625" s="23"/>
    </row>
    <row r="1626" spans="1:5" x14ac:dyDescent="0.2">
      <c r="A1626" s="23"/>
      <c r="B1626" s="77"/>
      <c r="C1626" s="23"/>
      <c r="D1626" s="23"/>
      <c r="E1626" s="23"/>
    </row>
    <row r="1627" spans="1:5" x14ac:dyDescent="0.2">
      <c r="A1627" s="23"/>
      <c r="B1627" s="77"/>
      <c r="C1627" s="23"/>
      <c r="D1627" s="23"/>
      <c r="E1627" s="23"/>
    </row>
    <row r="1628" spans="1:5" x14ac:dyDescent="0.2">
      <c r="A1628" s="23"/>
      <c r="B1628" s="77"/>
      <c r="C1628" s="23"/>
      <c r="D1628" s="23"/>
      <c r="E1628" s="23"/>
    </row>
    <row r="1629" spans="1:5" x14ac:dyDescent="0.2">
      <c r="A1629" s="23"/>
      <c r="B1629" s="77"/>
      <c r="C1629" s="23"/>
      <c r="D1629" s="23"/>
      <c r="E1629" s="23"/>
    </row>
    <row r="1630" spans="1:5" x14ac:dyDescent="0.2">
      <c r="A1630" s="23"/>
      <c r="B1630" s="77"/>
      <c r="C1630" s="23"/>
      <c r="D1630" s="23"/>
      <c r="E1630" s="23"/>
    </row>
    <row r="1631" spans="1:5" x14ac:dyDescent="0.2">
      <c r="A1631" s="23"/>
      <c r="B1631" s="77"/>
      <c r="C1631" s="23"/>
      <c r="D1631" s="23"/>
      <c r="E1631" s="23"/>
    </row>
    <row r="1632" spans="1:5" x14ac:dyDescent="0.2">
      <c r="A1632" s="23"/>
      <c r="B1632" s="77"/>
      <c r="C1632" s="23"/>
      <c r="D1632" s="23"/>
      <c r="E1632" s="23"/>
    </row>
    <row r="1633" spans="1:5" x14ac:dyDescent="0.2">
      <c r="A1633" s="23"/>
      <c r="B1633" s="77"/>
      <c r="C1633" s="23"/>
      <c r="D1633" s="23"/>
      <c r="E1633" s="23"/>
    </row>
    <row r="1634" spans="1:5" x14ac:dyDescent="0.2">
      <c r="A1634" s="23"/>
      <c r="B1634" s="77"/>
      <c r="C1634" s="23"/>
      <c r="D1634" s="23"/>
      <c r="E1634" s="23"/>
    </row>
    <row r="1635" spans="1:5" x14ac:dyDescent="0.2">
      <c r="A1635" s="23"/>
      <c r="B1635" s="77"/>
      <c r="C1635" s="23"/>
      <c r="D1635" s="23"/>
      <c r="E1635" s="23"/>
    </row>
    <row r="1636" spans="1:5" x14ac:dyDescent="0.2">
      <c r="A1636" s="23"/>
      <c r="B1636" s="77"/>
      <c r="C1636" s="23"/>
      <c r="D1636" s="23"/>
      <c r="E1636" s="23"/>
    </row>
    <row r="1637" spans="1:5" x14ac:dyDescent="0.2">
      <c r="A1637" s="23"/>
      <c r="B1637" s="77"/>
      <c r="C1637" s="23"/>
      <c r="D1637" s="23"/>
      <c r="E1637" s="23"/>
    </row>
    <row r="1638" spans="1:5" x14ac:dyDescent="0.2">
      <c r="A1638" s="23"/>
      <c r="B1638" s="77"/>
      <c r="C1638" s="23"/>
      <c r="D1638" s="23"/>
      <c r="E1638" s="23"/>
    </row>
    <row r="1639" spans="1:5" x14ac:dyDescent="0.2">
      <c r="A1639" s="23"/>
      <c r="B1639" s="77"/>
      <c r="C1639" s="23"/>
      <c r="D1639" s="23"/>
      <c r="E1639" s="23"/>
    </row>
    <row r="1640" spans="1:5" x14ac:dyDescent="0.2">
      <c r="A1640" s="23"/>
      <c r="B1640" s="77"/>
      <c r="C1640" s="23"/>
      <c r="D1640" s="23"/>
      <c r="E1640" s="23"/>
    </row>
    <row r="1641" spans="1:5" x14ac:dyDescent="0.2">
      <c r="A1641" s="23"/>
      <c r="B1641" s="77"/>
      <c r="C1641" s="23"/>
      <c r="D1641" s="23"/>
      <c r="E1641" s="23"/>
    </row>
    <row r="1642" spans="1:5" x14ac:dyDescent="0.2">
      <c r="A1642" s="23"/>
      <c r="B1642" s="77"/>
      <c r="C1642" s="23"/>
      <c r="D1642" s="23"/>
      <c r="E1642" s="23"/>
    </row>
    <row r="1643" spans="1:5" x14ac:dyDescent="0.2">
      <c r="A1643" s="23"/>
      <c r="B1643" s="77"/>
      <c r="C1643" s="23"/>
      <c r="D1643" s="23"/>
      <c r="E1643" s="23"/>
    </row>
    <row r="1644" spans="1:5" x14ac:dyDescent="0.2">
      <c r="A1644" s="23"/>
      <c r="B1644" s="77"/>
      <c r="C1644" s="23"/>
      <c r="D1644" s="23"/>
      <c r="E1644" s="23"/>
    </row>
    <row r="1645" spans="1:5" x14ac:dyDescent="0.2">
      <c r="A1645" s="23"/>
      <c r="B1645" s="77"/>
      <c r="C1645" s="23"/>
      <c r="D1645" s="23"/>
      <c r="E1645" s="23"/>
    </row>
    <row r="1646" spans="1:5" x14ac:dyDescent="0.2">
      <c r="A1646" s="23"/>
      <c r="B1646" s="77"/>
      <c r="C1646" s="23"/>
      <c r="D1646" s="23"/>
      <c r="E1646" s="23"/>
    </row>
    <row r="1647" spans="1:5" x14ac:dyDescent="0.2">
      <c r="A1647" s="23"/>
      <c r="B1647" s="77"/>
      <c r="C1647" s="23"/>
      <c r="D1647" s="23"/>
      <c r="E1647" s="23"/>
    </row>
    <row r="1648" spans="1:5" x14ac:dyDescent="0.2">
      <c r="A1648" s="23"/>
      <c r="B1648" s="77"/>
      <c r="C1648" s="23"/>
      <c r="D1648" s="23"/>
      <c r="E1648" s="23"/>
    </row>
    <row r="1649" spans="1:5" x14ac:dyDescent="0.2">
      <c r="A1649" s="23"/>
      <c r="B1649" s="77"/>
      <c r="C1649" s="23"/>
      <c r="D1649" s="23"/>
      <c r="E1649" s="23"/>
    </row>
    <row r="1650" spans="1:5" x14ac:dyDescent="0.2">
      <c r="A1650" s="23"/>
      <c r="B1650" s="77"/>
      <c r="C1650" s="23"/>
      <c r="D1650" s="23"/>
      <c r="E1650" s="23"/>
    </row>
    <row r="1651" spans="1:5" x14ac:dyDescent="0.2">
      <c r="A1651" s="23"/>
      <c r="B1651" s="77"/>
      <c r="C1651" s="23"/>
      <c r="D1651" s="23"/>
      <c r="E1651" s="23"/>
    </row>
    <row r="1652" spans="1:5" x14ac:dyDescent="0.2">
      <c r="A1652" s="23"/>
      <c r="B1652" s="77"/>
      <c r="C1652" s="23"/>
      <c r="D1652" s="23"/>
      <c r="E1652" s="23"/>
    </row>
    <row r="1653" spans="1:5" x14ac:dyDescent="0.2">
      <c r="A1653" s="23"/>
      <c r="B1653" s="77"/>
      <c r="C1653" s="23"/>
      <c r="D1653" s="23"/>
      <c r="E1653" s="23"/>
    </row>
    <row r="1654" spans="1:5" x14ac:dyDescent="0.2">
      <c r="A1654" s="23"/>
      <c r="B1654" s="77"/>
      <c r="C1654" s="23"/>
      <c r="D1654" s="23"/>
      <c r="E1654" s="23"/>
    </row>
    <row r="1655" spans="1:5" x14ac:dyDescent="0.2">
      <c r="A1655" s="23"/>
      <c r="B1655" s="77"/>
      <c r="C1655" s="23"/>
      <c r="D1655" s="23"/>
      <c r="E1655" s="23"/>
    </row>
    <row r="1656" spans="1:5" x14ac:dyDescent="0.2">
      <c r="A1656" s="23"/>
      <c r="B1656" s="77"/>
      <c r="C1656" s="23"/>
      <c r="D1656" s="23"/>
      <c r="E1656" s="23"/>
    </row>
    <row r="1657" spans="1:5" x14ac:dyDescent="0.2">
      <c r="A1657" s="23"/>
      <c r="B1657" s="77"/>
      <c r="C1657" s="23"/>
      <c r="D1657" s="23"/>
      <c r="E1657" s="23"/>
    </row>
    <row r="1658" spans="1:5" x14ac:dyDescent="0.2">
      <c r="A1658" s="23"/>
      <c r="B1658" s="77"/>
      <c r="C1658" s="23"/>
      <c r="D1658" s="23"/>
      <c r="E1658" s="23"/>
    </row>
    <row r="1659" spans="1:5" x14ac:dyDescent="0.2">
      <c r="A1659" s="23"/>
      <c r="B1659" s="77"/>
      <c r="C1659" s="23"/>
      <c r="D1659" s="23"/>
      <c r="E1659" s="23"/>
    </row>
    <row r="1660" spans="1:5" x14ac:dyDescent="0.2">
      <c r="A1660" s="23"/>
      <c r="B1660" s="77"/>
      <c r="C1660" s="23"/>
      <c r="D1660" s="23"/>
      <c r="E1660" s="23"/>
    </row>
    <row r="1661" spans="1:5" x14ac:dyDescent="0.2">
      <c r="A1661" s="23"/>
      <c r="B1661" s="77"/>
      <c r="C1661" s="23"/>
      <c r="D1661" s="23"/>
      <c r="E1661" s="23"/>
    </row>
    <row r="1662" spans="1:5" x14ac:dyDescent="0.2">
      <c r="A1662" s="23"/>
      <c r="B1662" s="77"/>
      <c r="C1662" s="23"/>
      <c r="D1662" s="23"/>
      <c r="E1662" s="23"/>
    </row>
    <row r="1663" spans="1:5" x14ac:dyDescent="0.2">
      <c r="A1663" s="23"/>
      <c r="B1663" s="77"/>
      <c r="C1663" s="23"/>
      <c r="D1663" s="23"/>
      <c r="E1663" s="23"/>
    </row>
    <row r="1664" spans="1:5" x14ac:dyDescent="0.2">
      <c r="A1664" s="23"/>
      <c r="B1664" s="77"/>
      <c r="C1664" s="23"/>
      <c r="D1664" s="23"/>
      <c r="E1664" s="23"/>
    </row>
    <row r="1665" spans="1:5" x14ac:dyDescent="0.2">
      <c r="A1665" s="23"/>
      <c r="B1665" s="77"/>
      <c r="C1665" s="23"/>
      <c r="D1665" s="23"/>
      <c r="E1665" s="23"/>
    </row>
    <row r="1666" spans="1:5" x14ac:dyDescent="0.2">
      <c r="A1666" s="23"/>
      <c r="B1666" s="77"/>
      <c r="C1666" s="23"/>
      <c r="D1666" s="23"/>
      <c r="E1666" s="23"/>
    </row>
    <row r="1667" spans="1:5" x14ac:dyDescent="0.2">
      <c r="A1667" s="23"/>
      <c r="B1667" s="77"/>
      <c r="C1667" s="23"/>
      <c r="D1667" s="23"/>
      <c r="E1667" s="23"/>
    </row>
    <row r="1668" spans="1:5" x14ac:dyDescent="0.2">
      <c r="A1668" s="23"/>
      <c r="B1668" s="77"/>
      <c r="C1668" s="23"/>
      <c r="D1668" s="23"/>
      <c r="E1668" s="23"/>
    </row>
    <row r="1669" spans="1:5" x14ac:dyDescent="0.2">
      <c r="A1669" s="23"/>
      <c r="B1669" s="77"/>
      <c r="C1669" s="23"/>
      <c r="D1669" s="23"/>
      <c r="E1669" s="23"/>
    </row>
    <row r="1670" spans="1:5" x14ac:dyDescent="0.2">
      <c r="A1670" s="23"/>
      <c r="B1670" s="77"/>
      <c r="C1670" s="23"/>
      <c r="D1670" s="23"/>
      <c r="E1670" s="23"/>
    </row>
    <row r="1671" spans="1:5" x14ac:dyDescent="0.2">
      <c r="A1671" s="23"/>
      <c r="B1671" s="77"/>
      <c r="C1671" s="23"/>
      <c r="D1671" s="23"/>
      <c r="E1671" s="23"/>
    </row>
    <row r="1672" spans="1:5" x14ac:dyDescent="0.2">
      <c r="A1672" s="23"/>
      <c r="B1672" s="77"/>
      <c r="C1672" s="23"/>
      <c r="D1672" s="23"/>
      <c r="E1672" s="23"/>
    </row>
    <row r="1673" spans="1:5" x14ac:dyDescent="0.2">
      <c r="A1673" s="23"/>
      <c r="B1673" s="77"/>
      <c r="C1673" s="23"/>
      <c r="D1673" s="23"/>
      <c r="E1673" s="23"/>
    </row>
    <row r="1674" spans="1:5" x14ac:dyDescent="0.2">
      <c r="A1674" s="23"/>
      <c r="B1674" s="77"/>
      <c r="C1674" s="23"/>
      <c r="D1674" s="23"/>
      <c r="E1674" s="23"/>
    </row>
    <row r="1675" spans="1:5" x14ac:dyDescent="0.2">
      <c r="A1675" s="23"/>
      <c r="B1675" s="77"/>
      <c r="C1675" s="23"/>
      <c r="D1675" s="23"/>
      <c r="E1675" s="23"/>
    </row>
    <row r="1676" spans="1:5" x14ac:dyDescent="0.2">
      <c r="A1676" s="23"/>
      <c r="B1676" s="77"/>
      <c r="C1676" s="23"/>
      <c r="D1676" s="23"/>
      <c r="E1676" s="23"/>
    </row>
    <row r="1677" spans="1:5" x14ac:dyDescent="0.2">
      <c r="A1677" s="23"/>
      <c r="B1677" s="77"/>
      <c r="C1677" s="23"/>
      <c r="D1677" s="23"/>
      <c r="E1677" s="23"/>
    </row>
    <row r="1678" spans="1:5" x14ac:dyDescent="0.2">
      <c r="A1678" s="23"/>
      <c r="B1678" s="77"/>
      <c r="C1678" s="23"/>
      <c r="D1678" s="23"/>
      <c r="E1678" s="23"/>
    </row>
    <row r="1679" spans="1:5" x14ac:dyDescent="0.2">
      <c r="A1679" s="23"/>
      <c r="B1679" s="77"/>
      <c r="C1679" s="23"/>
      <c r="D1679" s="23"/>
      <c r="E1679" s="23"/>
    </row>
    <row r="1680" spans="1:5" x14ac:dyDescent="0.2">
      <c r="A1680" s="23"/>
      <c r="B1680" s="77"/>
      <c r="C1680" s="23"/>
      <c r="D1680" s="23"/>
      <c r="E1680" s="23"/>
    </row>
    <row r="1681" spans="1:5" x14ac:dyDescent="0.2">
      <c r="A1681" s="23"/>
      <c r="B1681" s="77"/>
      <c r="C1681" s="23"/>
      <c r="D1681" s="23"/>
      <c r="E1681" s="23"/>
    </row>
    <row r="1682" spans="1:5" x14ac:dyDescent="0.2">
      <c r="A1682" s="23"/>
      <c r="B1682" s="77"/>
      <c r="C1682" s="23"/>
      <c r="D1682" s="23"/>
      <c r="E1682" s="23"/>
    </row>
    <row r="1683" spans="1:5" x14ac:dyDescent="0.2">
      <c r="A1683" s="23"/>
      <c r="B1683" s="77"/>
      <c r="C1683" s="23"/>
      <c r="D1683" s="23"/>
      <c r="E1683" s="23"/>
    </row>
    <row r="1684" spans="1:5" x14ac:dyDescent="0.2">
      <c r="A1684" s="23"/>
      <c r="B1684" s="77"/>
      <c r="C1684" s="23"/>
      <c r="D1684" s="23"/>
      <c r="E1684" s="23"/>
    </row>
    <row r="1685" spans="1:5" x14ac:dyDescent="0.2">
      <c r="A1685" s="23"/>
      <c r="B1685" s="77"/>
      <c r="C1685" s="23"/>
      <c r="D1685" s="23"/>
      <c r="E1685" s="23"/>
    </row>
    <row r="1686" spans="1:5" x14ac:dyDescent="0.2">
      <c r="A1686" s="23"/>
      <c r="B1686" s="77"/>
      <c r="C1686" s="23"/>
      <c r="D1686" s="23"/>
      <c r="E1686" s="23"/>
    </row>
    <row r="1687" spans="1:5" x14ac:dyDescent="0.2">
      <c r="A1687" s="23"/>
      <c r="B1687" s="77"/>
      <c r="C1687" s="23"/>
      <c r="D1687" s="23"/>
      <c r="E1687" s="23"/>
    </row>
    <row r="1688" spans="1:5" x14ac:dyDescent="0.2">
      <c r="A1688" s="23"/>
      <c r="B1688" s="77"/>
      <c r="C1688" s="23"/>
      <c r="D1688" s="23"/>
      <c r="E1688" s="23"/>
    </row>
    <row r="1689" spans="1:5" x14ac:dyDescent="0.2">
      <c r="A1689" s="23"/>
      <c r="B1689" s="77"/>
      <c r="C1689" s="23"/>
      <c r="D1689" s="23"/>
      <c r="E1689" s="23"/>
    </row>
    <row r="1690" spans="1:5" x14ac:dyDescent="0.2">
      <c r="A1690" s="23"/>
      <c r="B1690" s="77"/>
      <c r="C1690" s="23"/>
      <c r="D1690" s="23"/>
      <c r="E1690" s="23"/>
    </row>
    <row r="1691" spans="1:5" x14ac:dyDescent="0.2">
      <c r="A1691" s="23"/>
      <c r="B1691" s="77"/>
      <c r="C1691" s="23"/>
      <c r="D1691" s="23"/>
      <c r="E1691" s="23"/>
    </row>
    <row r="1692" spans="1:5" x14ac:dyDescent="0.2">
      <c r="A1692" s="23"/>
      <c r="B1692" s="77"/>
      <c r="C1692" s="23"/>
      <c r="D1692" s="23"/>
      <c r="E1692" s="23"/>
    </row>
    <row r="1693" spans="1:5" x14ac:dyDescent="0.2">
      <c r="A1693" s="23"/>
      <c r="B1693" s="77"/>
      <c r="C1693" s="23"/>
      <c r="D1693" s="23"/>
      <c r="E1693" s="23"/>
    </row>
    <row r="1694" spans="1:5" x14ac:dyDescent="0.2">
      <c r="A1694" s="23"/>
      <c r="B1694" s="77"/>
      <c r="C1694" s="23"/>
      <c r="D1694" s="23"/>
      <c r="E1694" s="23"/>
    </row>
    <row r="1695" spans="1:5" x14ac:dyDescent="0.2">
      <c r="A1695" s="23"/>
      <c r="B1695" s="77"/>
      <c r="C1695" s="23"/>
      <c r="D1695" s="23"/>
      <c r="E1695" s="23"/>
    </row>
    <row r="1696" spans="1:5" x14ac:dyDescent="0.2">
      <c r="A1696" s="23"/>
      <c r="B1696" s="77"/>
      <c r="C1696" s="23"/>
      <c r="D1696" s="23"/>
      <c r="E1696" s="23"/>
    </row>
    <row r="1697" spans="1:5" x14ac:dyDescent="0.2">
      <c r="A1697" s="23"/>
      <c r="B1697" s="77"/>
      <c r="C1697" s="23"/>
      <c r="D1697" s="23"/>
      <c r="E1697" s="23"/>
    </row>
    <row r="1698" spans="1:5" x14ac:dyDescent="0.2">
      <c r="A1698" s="23"/>
      <c r="B1698" s="77"/>
      <c r="C1698" s="23"/>
      <c r="D1698" s="23"/>
      <c r="E1698" s="23"/>
    </row>
    <row r="1699" spans="1:5" x14ac:dyDescent="0.2">
      <c r="A1699" s="23"/>
      <c r="B1699" s="77"/>
      <c r="C1699" s="23"/>
      <c r="D1699" s="23"/>
      <c r="E1699" s="23"/>
    </row>
    <row r="1700" spans="1:5" x14ac:dyDescent="0.2">
      <c r="A1700" s="23"/>
      <c r="B1700" s="77"/>
      <c r="C1700" s="23"/>
      <c r="D1700" s="23"/>
      <c r="E1700" s="23"/>
    </row>
    <row r="1701" spans="1:5" x14ac:dyDescent="0.2">
      <c r="A1701" s="23"/>
      <c r="B1701" s="77"/>
      <c r="C1701" s="23"/>
      <c r="D1701" s="23"/>
      <c r="E1701" s="23"/>
    </row>
    <row r="1702" spans="1:5" x14ac:dyDescent="0.2">
      <c r="A1702" s="23"/>
      <c r="B1702" s="77"/>
      <c r="C1702" s="23"/>
      <c r="D1702" s="23"/>
      <c r="E1702" s="23"/>
    </row>
    <row r="1703" spans="1:5" x14ac:dyDescent="0.2">
      <c r="A1703" s="23"/>
      <c r="B1703" s="77"/>
      <c r="C1703" s="23"/>
      <c r="D1703" s="23"/>
      <c r="E1703" s="23"/>
    </row>
    <row r="1704" spans="1:5" x14ac:dyDescent="0.2">
      <c r="A1704" s="23"/>
      <c r="B1704" s="77"/>
      <c r="C1704" s="23"/>
      <c r="D1704" s="23"/>
      <c r="E1704" s="23"/>
    </row>
    <row r="1705" spans="1:5" x14ac:dyDescent="0.2">
      <c r="A1705" s="23"/>
      <c r="B1705" s="77"/>
      <c r="C1705" s="23"/>
      <c r="D1705" s="23"/>
      <c r="E1705" s="23"/>
    </row>
    <row r="1706" spans="1:5" x14ac:dyDescent="0.2">
      <c r="A1706" s="23"/>
      <c r="B1706" s="77"/>
      <c r="C1706" s="23"/>
      <c r="D1706" s="23"/>
      <c r="E1706" s="23"/>
    </row>
    <row r="1707" spans="1:5" x14ac:dyDescent="0.2">
      <c r="A1707" s="23"/>
      <c r="B1707" s="77"/>
      <c r="C1707" s="23"/>
      <c r="D1707" s="23"/>
      <c r="E1707" s="23"/>
    </row>
    <row r="1708" spans="1:5" x14ac:dyDescent="0.2">
      <c r="A1708" s="23"/>
      <c r="B1708" s="77"/>
      <c r="C1708" s="23"/>
      <c r="D1708" s="23"/>
      <c r="E1708" s="23"/>
    </row>
    <row r="1709" spans="1:5" x14ac:dyDescent="0.2">
      <c r="A1709" s="23"/>
      <c r="B1709" s="77"/>
      <c r="C1709" s="23"/>
      <c r="D1709" s="23"/>
      <c r="E1709" s="23"/>
    </row>
    <row r="1710" spans="1:5" x14ac:dyDescent="0.2">
      <c r="A1710" s="23"/>
      <c r="B1710" s="77"/>
      <c r="C1710" s="23"/>
      <c r="D1710" s="23"/>
      <c r="E1710" s="23"/>
    </row>
    <row r="1711" spans="1:5" x14ac:dyDescent="0.2">
      <c r="A1711" s="23"/>
      <c r="B1711" s="77"/>
      <c r="C1711" s="23"/>
      <c r="D1711" s="23"/>
      <c r="E1711" s="23"/>
    </row>
    <row r="1712" spans="1:5" x14ac:dyDescent="0.2">
      <c r="A1712" s="23"/>
      <c r="B1712" s="77"/>
      <c r="C1712" s="23"/>
      <c r="D1712" s="23"/>
      <c r="E1712" s="23"/>
    </row>
    <row r="1713" spans="1:5" x14ac:dyDescent="0.2">
      <c r="A1713" s="23"/>
      <c r="B1713" s="77"/>
      <c r="C1713" s="23"/>
      <c r="D1713" s="23"/>
      <c r="E1713" s="23"/>
    </row>
    <row r="1714" spans="1:5" x14ac:dyDescent="0.2">
      <c r="A1714" s="23"/>
      <c r="B1714" s="77"/>
      <c r="C1714" s="23"/>
      <c r="D1714" s="23"/>
      <c r="E1714" s="23"/>
    </row>
    <row r="1715" spans="1:5" x14ac:dyDescent="0.2">
      <c r="A1715" s="23"/>
      <c r="B1715" s="77"/>
      <c r="C1715" s="23"/>
      <c r="D1715" s="23"/>
      <c r="E1715" s="23"/>
    </row>
    <row r="1716" spans="1:5" x14ac:dyDescent="0.2">
      <c r="A1716" s="23"/>
      <c r="B1716" s="77"/>
      <c r="C1716" s="23"/>
      <c r="D1716" s="23"/>
      <c r="E1716" s="23"/>
    </row>
    <row r="1717" spans="1:5" x14ac:dyDescent="0.2">
      <c r="A1717" s="23"/>
      <c r="B1717" s="77"/>
      <c r="C1717" s="23"/>
      <c r="D1717" s="23"/>
      <c r="E1717" s="23"/>
    </row>
    <row r="1718" spans="1:5" x14ac:dyDescent="0.2">
      <c r="A1718" s="23"/>
      <c r="B1718" s="77"/>
      <c r="C1718" s="23"/>
      <c r="D1718" s="23"/>
      <c r="E1718" s="23"/>
    </row>
    <row r="1719" spans="1:5" x14ac:dyDescent="0.2">
      <c r="A1719" s="23"/>
      <c r="B1719" s="77"/>
      <c r="C1719" s="23"/>
      <c r="D1719" s="23"/>
      <c r="E1719" s="23"/>
    </row>
    <row r="1720" spans="1:5" x14ac:dyDescent="0.2">
      <c r="A1720" s="23"/>
      <c r="B1720" s="77"/>
      <c r="C1720" s="23"/>
      <c r="D1720" s="23"/>
      <c r="E1720" s="23"/>
    </row>
    <row r="1721" spans="1:5" x14ac:dyDescent="0.2">
      <c r="A1721" s="23"/>
      <c r="B1721" s="77"/>
      <c r="C1721" s="23"/>
      <c r="D1721" s="23"/>
      <c r="E1721" s="23"/>
    </row>
    <row r="1722" spans="1:5" x14ac:dyDescent="0.2">
      <c r="A1722" s="23"/>
      <c r="B1722" s="77"/>
      <c r="C1722" s="23"/>
      <c r="D1722" s="23"/>
      <c r="E1722" s="23"/>
    </row>
    <row r="1723" spans="1:5" x14ac:dyDescent="0.2">
      <c r="A1723" s="23"/>
      <c r="B1723" s="77"/>
      <c r="C1723" s="23"/>
      <c r="D1723" s="23"/>
      <c r="E1723" s="23"/>
    </row>
    <row r="1724" spans="1:5" x14ac:dyDescent="0.2">
      <c r="A1724" s="23"/>
      <c r="B1724" s="77"/>
      <c r="C1724" s="23"/>
      <c r="D1724" s="23"/>
      <c r="E1724" s="23"/>
    </row>
    <row r="1725" spans="1:5" x14ac:dyDescent="0.2">
      <c r="A1725" s="23"/>
      <c r="B1725" s="77"/>
      <c r="C1725" s="23"/>
      <c r="D1725" s="23"/>
      <c r="E1725" s="23"/>
    </row>
  </sheetData>
  <autoFilter ref="A5:L74"/>
  <mergeCells count="7">
    <mergeCell ref="B74:F74"/>
    <mergeCell ref="G74:H74"/>
    <mergeCell ref="L3:L4"/>
    <mergeCell ref="B1:L1"/>
    <mergeCell ref="A3:A4"/>
    <mergeCell ref="B3:B4"/>
    <mergeCell ref="B72:F73"/>
  </mergeCells>
  <printOptions horizontalCentered="1"/>
  <pageMargins left="0.19685039370078741" right="0" top="0.31496062992125984" bottom="0.35433070866141736" header="0.15748031496062992" footer="0"/>
  <pageSetup paperSize="9" scale="80" orientation="landscape" r:id="rId1"/>
  <headerFooter alignWithMargins="0">
    <oddFooter>&amp;C&amp;P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771"/>
  <sheetViews>
    <sheetView zoomScaleNormal="100" workbookViewId="0">
      <pane xSplit="1" ySplit="5" topLeftCell="B6" activePane="bottomRight" state="frozen"/>
      <selection activeCell="B80" sqref="B80"/>
      <selection pane="topRight" activeCell="B80" sqref="B80"/>
      <selection pane="bottomLeft" activeCell="B80" sqref="B80"/>
      <selection pane="bottomRight" activeCell="O120" sqref="O120"/>
    </sheetView>
  </sheetViews>
  <sheetFormatPr defaultColWidth="9.140625" defaultRowHeight="12.75" x14ac:dyDescent="0.2"/>
  <cols>
    <col min="1" max="1" width="34.42578125" style="20" customWidth="1"/>
    <col min="2" max="2" width="18.7109375" style="90" customWidth="1"/>
    <col min="3" max="3" width="13.28515625" style="20" customWidth="1"/>
    <col min="4" max="4" width="12.42578125" style="20" customWidth="1"/>
    <col min="5" max="5" width="9.85546875" style="20" customWidth="1"/>
    <col min="6" max="6" width="10.28515625" style="20" bestFit="1" customWidth="1"/>
    <col min="7" max="7" width="11.7109375" style="20" bestFit="1" customWidth="1"/>
    <col min="8" max="8" width="8.7109375" style="20" customWidth="1"/>
    <col min="9" max="9" width="10.28515625" style="20" customWidth="1"/>
    <col min="10" max="11" width="13.140625" style="20" customWidth="1"/>
    <col min="12" max="12" width="19.85546875" style="20" customWidth="1"/>
    <col min="13" max="16384" width="9.140625" style="20"/>
  </cols>
  <sheetData>
    <row r="1" spans="1:12" ht="28.15" customHeight="1" x14ac:dyDescent="0.2">
      <c r="B1" s="425" t="s">
        <v>431</v>
      </c>
      <c r="C1" s="425"/>
      <c r="D1" s="425"/>
      <c r="E1" s="425"/>
      <c r="F1" s="425"/>
      <c r="G1" s="425"/>
      <c r="H1" s="425"/>
      <c r="I1" s="425"/>
      <c r="J1" s="425"/>
      <c r="K1" s="425"/>
      <c r="L1" s="425"/>
    </row>
    <row r="2" spans="1:12" x14ac:dyDescent="0.2">
      <c r="I2" s="91"/>
      <c r="J2" s="24"/>
    </row>
    <row r="3" spans="1:12" ht="81" customHeight="1" x14ac:dyDescent="0.2">
      <c r="A3" s="426" t="s">
        <v>213</v>
      </c>
      <c r="B3" s="426" t="s">
        <v>214</v>
      </c>
      <c r="C3" s="270" t="s">
        <v>425</v>
      </c>
      <c r="D3" s="87" t="s">
        <v>230</v>
      </c>
      <c r="E3" s="87" t="s">
        <v>216</v>
      </c>
      <c r="F3" s="87" t="s">
        <v>181</v>
      </c>
      <c r="G3" s="88" t="s">
        <v>428</v>
      </c>
      <c r="H3" s="87" t="s">
        <v>6</v>
      </c>
      <c r="I3" s="87" t="s">
        <v>341</v>
      </c>
      <c r="J3" s="87" t="s">
        <v>284</v>
      </c>
      <c r="K3" s="87" t="s">
        <v>286</v>
      </c>
      <c r="L3" s="423" t="s">
        <v>271</v>
      </c>
    </row>
    <row r="4" spans="1:12" ht="29.25" customHeight="1" x14ac:dyDescent="0.2">
      <c r="A4" s="427"/>
      <c r="B4" s="427"/>
      <c r="C4" s="88" t="s">
        <v>291</v>
      </c>
      <c r="D4" s="88" t="s">
        <v>294</v>
      </c>
      <c r="E4" s="88" t="s">
        <v>293</v>
      </c>
      <c r="F4" s="88" t="s">
        <v>290</v>
      </c>
      <c r="G4" s="88" t="s">
        <v>295</v>
      </c>
      <c r="H4" s="88" t="s">
        <v>289</v>
      </c>
      <c r="I4" s="88" t="s">
        <v>288</v>
      </c>
      <c r="J4" s="88" t="s">
        <v>285</v>
      </c>
      <c r="K4" s="88" t="s">
        <v>287</v>
      </c>
      <c r="L4" s="424"/>
    </row>
    <row r="5" spans="1:12" s="30" customFormat="1" ht="30.75" customHeight="1" x14ac:dyDescent="0.2">
      <c r="A5" s="75">
        <v>1</v>
      </c>
      <c r="B5" s="22">
        <v>2</v>
      </c>
      <c r="C5" s="4">
        <v>3</v>
      </c>
      <c r="D5" s="4">
        <v>4</v>
      </c>
      <c r="E5" s="4" t="s">
        <v>292</v>
      </c>
      <c r="F5" s="35" t="s">
        <v>226</v>
      </c>
      <c r="G5" s="29">
        <v>7</v>
      </c>
      <c r="H5" s="4" t="s">
        <v>224</v>
      </c>
      <c r="I5" s="4" t="s">
        <v>225</v>
      </c>
      <c r="J5" s="41" t="s">
        <v>306</v>
      </c>
      <c r="K5" s="41">
        <v>11</v>
      </c>
      <c r="L5" s="41" t="s">
        <v>403</v>
      </c>
    </row>
    <row r="6" spans="1:12" x14ac:dyDescent="0.2">
      <c r="A6" s="19" t="s">
        <v>10</v>
      </c>
      <c r="B6" s="50" t="s">
        <v>165</v>
      </c>
      <c r="C6" s="319">
        <v>1688</v>
      </c>
      <c r="D6" s="63">
        <v>0.96009363970076167</v>
      </c>
      <c r="E6" s="63">
        <v>1.1777251184834123</v>
      </c>
      <c r="F6" s="64">
        <v>1.0419832209114057</v>
      </c>
      <c r="G6" s="21">
        <v>3306.2</v>
      </c>
      <c r="H6" s="65">
        <v>0.14725236487752907</v>
      </c>
      <c r="I6" s="64">
        <v>0.1413193244596874</v>
      </c>
      <c r="J6" s="93">
        <v>0.89473085603387659</v>
      </c>
      <c r="K6" s="26">
        <v>2.6063116653215874</v>
      </c>
      <c r="L6" s="16">
        <v>11571</v>
      </c>
    </row>
    <row r="7" spans="1:12" x14ac:dyDescent="0.2">
      <c r="A7" s="19" t="s">
        <v>11</v>
      </c>
      <c r="B7" s="50" t="s">
        <v>165</v>
      </c>
      <c r="C7" s="319">
        <v>3361</v>
      </c>
      <c r="D7" s="63">
        <v>0.96009363970076167</v>
      </c>
      <c r="E7" s="63">
        <v>1.089259149062779</v>
      </c>
      <c r="F7" s="64">
        <v>0.96371363634428353</v>
      </c>
      <c r="G7" s="21">
        <v>8893.6</v>
      </c>
      <c r="H7" s="65">
        <v>0.19893659451426279</v>
      </c>
      <c r="I7" s="64">
        <v>0.20642708270571089</v>
      </c>
      <c r="J7" s="93">
        <v>0.76477704183002071</v>
      </c>
      <c r="K7" s="26">
        <v>2.2277619152728199</v>
      </c>
      <c r="L7" s="16">
        <v>19692.900000000001</v>
      </c>
    </row>
    <row r="8" spans="1:12" x14ac:dyDescent="0.2">
      <c r="A8" s="19" t="s">
        <v>205</v>
      </c>
      <c r="B8" s="50" t="s">
        <v>165</v>
      </c>
      <c r="C8" s="319">
        <v>2235</v>
      </c>
      <c r="D8" s="63">
        <v>0.96009363970076167</v>
      </c>
      <c r="E8" s="63">
        <v>1.1342281879194631</v>
      </c>
      <c r="F8" s="64">
        <v>1.0034996468604866</v>
      </c>
      <c r="G8" s="21">
        <v>5254.1</v>
      </c>
      <c r="H8" s="65">
        <v>0.17673656337236207</v>
      </c>
      <c r="I8" s="64">
        <v>0.17612020485038915</v>
      </c>
      <c r="J8" s="93">
        <v>0.82676308348812455</v>
      </c>
      <c r="K8" s="26">
        <v>2.4083245306907788</v>
      </c>
      <c r="L8" s="16">
        <v>14156.8</v>
      </c>
    </row>
    <row r="9" spans="1:12" x14ac:dyDescent="0.2">
      <c r="A9" s="19" t="s">
        <v>14</v>
      </c>
      <c r="B9" s="51" t="s">
        <v>165</v>
      </c>
      <c r="C9" s="319">
        <v>2168.6999999999998</v>
      </c>
      <c r="D9" s="63">
        <v>0.96009363970076167</v>
      </c>
      <c r="E9" s="63">
        <v>1.1383317194632729</v>
      </c>
      <c r="F9" s="64">
        <v>1.0071302147646821</v>
      </c>
      <c r="G9" s="21">
        <v>31226.2</v>
      </c>
      <c r="H9" s="65">
        <v>1.0824933985859901</v>
      </c>
      <c r="I9" s="64">
        <v>1.0748296324710274</v>
      </c>
      <c r="J9" s="93">
        <v>0</v>
      </c>
      <c r="K9" s="26">
        <v>0</v>
      </c>
      <c r="L9" s="16">
        <v>0</v>
      </c>
    </row>
    <row r="10" spans="1:12" x14ac:dyDescent="0.2">
      <c r="A10" s="19" t="s">
        <v>15</v>
      </c>
      <c r="B10" s="51" t="s">
        <v>166</v>
      </c>
      <c r="C10" s="319">
        <v>7547.3</v>
      </c>
      <c r="D10" s="63">
        <v>0.96202932197793123</v>
      </c>
      <c r="E10" s="63">
        <v>1.0397493143243279</v>
      </c>
      <c r="F10" s="64">
        <v>0.92176485852971801</v>
      </c>
      <c r="G10" s="21">
        <v>69630.399999999994</v>
      </c>
      <c r="H10" s="65">
        <v>0.69360605511515916</v>
      </c>
      <c r="I10" s="64">
        <v>0.75247613173441141</v>
      </c>
      <c r="J10" s="93">
        <v>0.22815880341455883</v>
      </c>
      <c r="K10" s="26">
        <v>0.66461656807180081</v>
      </c>
      <c r="L10" s="16">
        <v>13192.7</v>
      </c>
    </row>
    <row r="11" spans="1:12" x14ac:dyDescent="0.2">
      <c r="A11" s="19" t="s">
        <v>16</v>
      </c>
      <c r="B11" s="51" t="s">
        <v>166</v>
      </c>
      <c r="C11" s="319">
        <v>9352</v>
      </c>
      <c r="D11" s="63">
        <v>0.96202932197793123</v>
      </c>
      <c r="E11" s="63">
        <v>1.0320786997433704</v>
      </c>
      <c r="F11" s="64">
        <v>0.91496465884057765</v>
      </c>
      <c r="G11" s="21">
        <v>33460.1</v>
      </c>
      <c r="H11" s="65">
        <v>0.26898516926985327</v>
      </c>
      <c r="I11" s="64">
        <v>0.29398421750049358</v>
      </c>
      <c r="J11" s="93">
        <v>0.64597948957072426</v>
      </c>
      <c r="K11" s="26">
        <v>1.8817098660146325</v>
      </c>
      <c r="L11" s="16">
        <v>46283.8</v>
      </c>
    </row>
    <row r="12" spans="1:12" x14ac:dyDescent="0.2">
      <c r="A12" s="19" t="s">
        <v>18</v>
      </c>
      <c r="B12" s="51" t="s">
        <v>166</v>
      </c>
      <c r="C12" s="319">
        <v>6250.7</v>
      </c>
      <c r="D12" s="63">
        <v>0.96202932197793123</v>
      </c>
      <c r="E12" s="63">
        <v>1.0479946246020446</v>
      </c>
      <c r="F12" s="64">
        <v>0.92907454092812591</v>
      </c>
      <c r="G12" s="21">
        <v>35748.9</v>
      </c>
      <c r="H12" s="65">
        <v>0.42997145690238703</v>
      </c>
      <c r="I12" s="64">
        <v>0.46279543563087477</v>
      </c>
      <c r="J12" s="93">
        <v>0.49910308402573889</v>
      </c>
      <c r="K12" s="26">
        <v>1.4538653510402817</v>
      </c>
      <c r="L12" s="16">
        <v>23901.5</v>
      </c>
    </row>
    <row r="13" spans="1:12" x14ac:dyDescent="0.2">
      <c r="A13" s="19" t="s">
        <v>19</v>
      </c>
      <c r="B13" s="51" t="s">
        <v>166</v>
      </c>
      <c r="C13" s="319">
        <v>8644</v>
      </c>
      <c r="D13" s="63">
        <v>0.96202932197793123</v>
      </c>
      <c r="E13" s="63">
        <v>1.0347061545580749</v>
      </c>
      <c r="F13" s="64">
        <v>0.91729396599394963</v>
      </c>
      <c r="G13" s="21">
        <v>45496.2</v>
      </c>
      <c r="H13" s="65">
        <v>0.39569992251332864</v>
      </c>
      <c r="I13" s="64">
        <v>0.43137743971155551</v>
      </c>
      <c r="J13" s="93">
        <v>0.52159404348062099</v>
      </c>
      <c r="K13" s="26">
        <v>1.5193805275832872</v>
      </c>
      <c r="L13" s="47">
        <v>34542.5</v>
      </c>
    </row>
    <row r="14" spans="1:12" x14ac:dyDescent="0.2">
      <c r="A14" s="19" t="s">
        <v>20</v>
      </c>
      <c r="B14" s="51" t="s">
        <v>166</v>
      </c>
      <c r="C14" s="319">
        <v>5231.7</v>
      </c>
      <c r="D14" s="63">
        <v>0.96202932197793123</v>
      </c>
      <c r="E14" s="63">
        <v>1.0573427375422904</v>
      </c>
      <c r="F14" s="64">
        <v>0.93736188662114506</v>
      </c>
      <c r="G14" s="21">
        <v>22344.400000000001</v>
      </c>
      <c r="H14" s="65">
        <v>0.321093462936757</v>
      </c>
      <c r="I14" s="64">
        <v>0.3425501586096959</v>
      </c>
      <c r="J14" s="93">
        <v>0.61626842368438794</v>
      </c>
      <c r="K14" s="26">
        <v>1.7951628367191941</v>
      </c>
      <c r="L14" s="16">
        <v>24701.3</v>
      </c>
    </row>
    <row r="15" spans="1:12" x14ac:dyDescent="0.2">
      <c r="A15" s="19" t="s">
        <v>21</v>
      </c>
      <c r="B15" s="51" t="s">
        <v>166</v>
      </c>
      <c r="C15" s="319">
        <v>1676</v>
      </c>
      <c r="D15" s="63">
        <v>0.96202932197793123</v>
      </c>
      <c r="E15" s="63">
        <v>1.1789976133651552</v>
      </c>
      <c r="F15" s="64">
        <v>1.0452121038393067</v>
      </c>
      <c r="G15" s="21">
        <v>4900.2</v>
      </c>
      <c r="H15" s="65">
        <v>0.21980895962828378</v>
      </c>
      <c r="I15" s="64">
        <v>0.21030081724166266</v>
      </c>
      <c r="J15" s="93">
        <v>0.8254031442110229</v>
      </c>
      <c r="K15" s="26">
        <v>2.4043630873381368</v>
      </c>
      <c r="L15" s="16">
        <v>10598.5</v>
      </c>
    </row>
    <row r="16" spans="1:12" x14ac:dyDescent="0.2">
      <c r="A16" s="19" t="s">
        <v>22</v>
      </c>
      <c r="B16" s="51" t="s">
        <v>167</v>
      </c>
      <c r="C16" s="319">
        <v>1144.7</v>
      </c>
      <c r="D16" s="63">
        <v>0.9878217575210827</v>
      </c>
      <c r="E16" s="63">
        <v>1.2620774001921902</v>
      </c>
      <c r="F16" s="64">
        <v>1.1488617562229646</v>
      </c>
      <c r="G16" s="21">
        <v>42283.5</v>
      </c>
      <c r="H16" s="65">
        <v>2.7770573262366973</v>
      </c>
      <c r="I16" s="64">
        <v>2.4172249717552106</v>
      </c>
      <c r="J16" s="93">
        <v>0</v>
      </c>
      <c r="K16" s="26">
        <v>0</v>
      </c>
      <c r="L16" s="16">
        <v>0</v>
      </c>
    </row>
    <row r="17" spans="1:12" x14ac:dyDescent="0.2">
      <c r="A17" s="19" t="s">
        <v>24</v>
      </c>
      <c r="B17" s="51" t="s">
        <v>167</v>
      </c>
      <c r="C17" s="319">
        <v>1582.7</v>
      </c>
      <c r="D17" s="63">
        <v>0.9878217575210827</v>
      </c>
      <c r="E17" s="63">
        <v>1.1895495040121311</v>
      </c>
      <c r="F17" s="64">
        <v>1.0828400319072524</v>
      </c>
      <c r="G17" s="21">
        <v>4129.7</v>
      </c>
      <c r="H17" s="65">
        <v>0.19616679671513179</v>
      </c>
      <c r="I17" s="64">
        <v>0.18115953505118834</v>
      </c>
      <c r="J17" s="93">
        <v>0.8866732351921206</v>
      </c>
      <c r="K17" s="26">
        <v>2.5828401698959151</v>
      </c>
      <c r="L17" s="16">
        <v>10751.5</v>
      </c>
    </row>
    <row r="18" spans="1:12" x14ac:dyDescent="0.2">
      <c r="A18" s="19" t="s">
        <v>25</v>
      </c>
      <c r="B18" s="51" t="s">
        <v>167</v>
      </c>
      <c r="C18" s="319">
        <v>1434</v>
      </c>
      <c r="D18" s="63">
        <v>0.9878217575210827</v>
      </c>
      <c r="E18" s="63">
        <v>1.2092050209205021</v>
      </c>
      <c r="F18" s="64">
        <v>1.1007323352409326</v>
      </c>
      <c r="G18" s="21">
        <v>13573.5</v>
      </c>
      <c r="H18" s="65">
        <v>0.71162024512054445</v>
      </c>
      <c r="I18" s="64">
        <v>0.64649708411153584</v>
      </c>
      <c r="J18" s="93">
        <v>0.38911209012038817</v>
      </c>
      <c r="K18" s="26">
        <v>1.1334664192692541</v>
      </c>
      <c r="L18" s="16">
        <v>4274.8999999999996</v>
      </c>
    </row>
    <row r="19" spans="1:12" x14ac:dyDescent="0.2">
      <c r="A19" s="19" t="s">
        <v>26</v>
      </c>
      <c r="B19" s="51" t="s">
        <v>167</v>
      </c>
      <c r="C19" s="319">
        <v>1849.7</v>
      </c>
      <c r="D19" s="63">
        <v>0.9878217575210827</v>
      </c>
      <c r="E19" s="63">
        <v>1.1621884629939991</v>
      </c>
      <c r="F19" s="64">
        <v>1.0579334345532447</v>
      </c>
      <c r="G19" s="21">
        <v>16319.9</v>
      </c>
      <c r="H19" s="65">
        <v>0.66331802010584251</v>
      </c>
      <c r="I19" s="64">
        <v>0.62699409853319876</v>
      </c>
      <c r="J19" s="93">
        <v>0.39461541444740222</v>
      </c>
      <c r="K19" s="26">
        <v>1.1494973611942096</v>
      </c>
      <c r="L19" s="16">
        <v>5592.2</v>
      </c>
    </row>
    <row r="20" spans="1:12" x14ac:dyDescent="0.2">
      <c r="A20" s="19" t="s">
        <v>27</v>
      </c>
      <c r="B20" s="51" t="s">
        <v>167</v>
      </c>
      <c r="C20" s="319">
        <v>2698.3</v>
      </c>
      <c r="D20" s="63">
        <v>0.9878217575210827</v>
      </c>
      <c r="E20" s="63">
        <v>1.1111811140347627</v>
      </c>
      <c r="F20" s="64">
        <v>1.0115017398753572</v>
      </c>
      <c r="G20" s="21">
        <v>19514.5</v>
      </c>
      <c r="H20" s="65">
        <v>0.54371685223364219</v>
      </c>
      <c r="I20" s="64">
        <v>0.53753427285319544</v>
      </c>
      <c r="J20" s="93">
        <v>0.467784887641715</v>
      </c>
      <c r="K20" s="26">
        <v>1.3626368212292752</v>
      </c>
      <c r="L20" s="16">
        <v>9670.4</v>
      </c>
    </row>
    <row r="21" spans="1:12" x14ac:dyDescent="0.2">
      <c r="A21" s="19" t="s">
        <v>29</v>
      </c>
      <c r="B21" s="51" t="s">
        <v>167</v>
      </c>
      <c r="C21" s="319">
        <v>4505.7</v>
      </c>
      <c r="D21" s="63">
        <v>0.9878217575210827</v>
      </c>
      <c r="E21" s="63">
        <v>1.0665823290498702</v>
      </c>
      <c r="F21" s="64">
        <v>0.97090372390949675</v>
      </c>
      <c r="G21" s="21">
        <v>18552.2</v>
      </c>
      <c r="H21" s="65">
        <v>0.3095556566971126</v>
      </c>
      <c r="I21" s="64">
        <v>0.31883249499820437</v>
      </c>
      <c r="J21" s="93">
        <v>0.66134806721238404</v>
      </c>
      <c r="K21" s="26">
        <v>1.9264778573236769</v>
      </c>
      <c r="L21" s="16">
        <v>22829.599999999999</v>
      </c>
    </row>
    <row r="22" spans="1:12" x14ac:dyDescent="0.2">
      <c r="A22" s="19" t="s">
        <v>30</v>
      </c>
      <c r="B22" s="51" t="s">
        <v>167</v>
      </c>
      <c r="C22" s="319">
        <v>1085.3</v>
      </c>
      <c r="D22" s="63">
        <v>0.9878217575210827</v>
      </c>
      <c r="E22" s="63">
        <v>1.2764212660093983</v>
      </c>
      <c r="F22" s="64">
        <v>1.1619188942964891</v>
      </c>
      <c r="G22" s="21">
        <v>8452.7999999999993</v>
      </c>
      <c r="H22" s="65">
        <v>0.58553975864350738</v>
      </c>
      <c r="I22" s="64">
        <v>0.50394202342155392</v>
      </c>
      <c r="J22" s="93">
        <v>0.57637913565298171</v>
      </c>
      <c r="K22" s="26">
        <v>1.6789670935898315</v>
      </c>
      <c r="L22" s="16">
        <v>4792.5</v>
      </c>
    </row>
    <row r="23" spans="1:12" x14ac:dyDescent="0.2">
      <c r="A23" s="19" t="s">
        <v>31</v>
      </c>
      <c r="B23" s="51" t="s">
        <v>167</v>
      </c>
      <c r="C23" s="319">
        <v>659.3</v>
      </c>
      <c r="D23" s="63">
        <v>0.9878217575210827</v>
      </c>
      <c r="E23" s="63">
        <v>1.455028060063704</v>
      </c>
      <c r="F23" s="64">
        <v>1.324503625676146</v>
      </c>
      <c r="G23" s="21">
        <v>3235.2</v>
      </c>
      <c r="H23" s="65">
        <v>0.3689127432555705</v>
      </c>
      <c r="I23" s="64">
        <v>0.27852905503919945</v>
      </c>
      <c r="J23" s="93">
        <v>0.95559088242057555</v>
      </c>
      <c r="K23" s="26">
        <v>2.7835942477358762</v>
      </c>
      <c r="L23" s="16">
        <v>4826.8</v>
      </c>
    </row>
    <row r="24" spans="1:12" x14ac:dyDescent="0.2">
      <c r="A24" s="19" t="s">
        <v>32</v>
      </c>
      <c r="B24" s="51" t="s">
        <v>167</v>
      </c>
      <c r="C24" s="319">
        <v>980.7</v>
      </c>
      <c r="D24" s="63">
        <v>0.9878217575210827</v>
      </c>
      <c r="E24" s="63">
        <v>1.3059039461609054</v>
      </c>
      <c r="F24" s="64">
        <v>1.1887568074798345</v>
      </c>
      <c r="G24" s="21">
        <v>3082.9</v>
      </c>
      <c r="H24" s="65">
        <v>0.23633544530897457</v>
      </c>
      <c r="I24" s="64">
        <v>0.19880891013360918</v>
      </c>
      <c r="J24" s="93">
        <v>0.95242136217085982</v>
      </c>
      <c r="K24" s="26">
        <v>2.7743615745307464</v>
      </c>
      <c r="L24" s="16">
        <v>7156</v>
      </c>
    </row>
    <row r="25" spans="1:12" x14ac:dyDescent="0.2">
      <c r="A25" s="19" t="s">
        <v>33</v>
      </c>
      <c r="B25" s="51" t="s">
        <v>167</v>
      </c>
      <c r="C25" s="319">
        <v>2435.3000000000002</v>
      </c>
      <c r="D25" s="63">
        <v>0.9878217575210827</v>
      </c>
      <c r="E25" s="63">
        <v>1.1231881082412845</v>
      </c>
      <c r="F25" s="64">
        <v>1.0224316372405764</v>
      </c>
      <c r="G25" s="21">
        <v>15057.4</v>
      </c>
      <c r="H25" s="65">
        <v>0.46483959900491717</v>
      </c>
      <c r="I25" s="64">
        <v>0.45464125137937339</v>
      </c>
      <c r="J25" s="93">
        <v>0.55759203823565917</v>
      </c>
      <c r="K25" s="26">
        <v>1.6242411043986791</v>
      </c>
      <c r="L25" s="16">
        <v>10403.4</v>
      </c>
    </row>
    <row r="26" spans="1:12" x14ac:dyDescent="0.2">
      <c r="A26" s="19" t="s">
        <v>35</v>
      </c>
      <c r="B26" s="51" t="s">
        <v>167</v>
      </c>
      <c r="C26" s="319">
        <v>1595</v>
      </c>
      <c r="D26" s="63">
        <v>0.9878217575210827</v>
      </c>
      <c r="E26" s="63">
        <v>1.1880877742946709</v>
      </c>
      <c r="F26" s="64">
        <v>1.0815094278016175</v>
      </c>
      <c r="G26" s="21">
        <v>9401.2999999999993</v>
      </c>
      <c r="H26" s="65">
        <v>0.44313170421795489</v>
      </c>
      <c r="I26" s="64">
        <v>0.40973448111192889</v>
      </c>
      <c r="J26" s="93">
        <v>0.63837772358366263</v>
      </c>
      <c r="K26" s="26">
        <v>1.8595662557484705</v>
      </c>
      <c r="L26" s="16">
        <v>7800.9</v>
      </c>
    </row>
    <row r="27" spans="1:12" x14ac:dyDescent="0.2">
      <c r="A27" s="19" t="s">
        <v>36</v>
      </c>
      <c r="B27" s="51" t="s">
        <v>167</v>
      </c>
      <c r="C27" s="319">
        <v>1023.7</v>
      </c>
      <c r="D27" s="63">
        <v>0.9878217575210827</v>
      </c>
      <c r="E27" s="63">
        <v>1.2930546058415551</v>
      </c>
      <c r="F27" s="64">
        <v>1.1770601273211156</v>
      </c>
      <c r="G27" s="21">
        <v>4646.6000000000004</v>
      </c>
      <c r="H27" s="65">
        <v>0.34124648280380127</v>
      </c>
      <c r="I27" s="64">
        <v>0.28991423197763733</v>
      </c>
      <c r="J27" s="93">
        <v>0.83581364451731444</v>
      </c>
      <c r="K27" s="26">
        <v>2.434688417248402</v>
      </c>
      <c r="L27" s="16">
        <v>6555.2</v>
      </c>
    </row>
    <row r="28" spans="1:12" x14ac:dyDescent="0.2">
      <c r="A28" s="19" t="s">
        <v>37</v>
      </c>
      <c r="B28" s="51" t="s">
        <v>168</v>
      </c>
      <c r="C28" s="319">
        <v>13709.7</v>
      </c>
      <c r="D28" s="63">
        <v>1.0113793699014844</v>
      </c>
      <c r="E28" s="63">
        <v>1.0218823168997133</v>
      </c>
      <c r="F28" s="64">
        <v>0.95239733128031634</v>
      </c>
      <c r="G28" s="21">
        <v>179643.1</v>
      </c>
      <c r="H28" s="65">
        <v>0.98511784985504436</v>
      </c>
      <c r="I28" s="64">
        <v>1.0343559536551217</v>
      </c>
      <c r="J28" s="93">
        <v>0</v>
      </c>
      <c r="K28" s="26">
        <v>0</v>
      </c>
      <c r="L28" s="16">
        <v>0</v>
      </c>
    </row>
    <row r="29" spans="1:12" x14ac:dyDescent="0.2">
      <c r="A29" s="19" t="s">
        <v>41</v>
      </c>
      <c r="B29" s="51" t="s">
        <v>168</v>
      </c>
      <c r="C29" s="319">
        <v>15965.3</v>
      </c>
      <c r="D29" s="63">
        <v>1.0113793699014844</v>
      </c>
      <c r="E29" s="63">
        <v>1.0187907524443638</v>
      </c>
      <c r="F29" s="64">
        <v>0.949515984095751</v>
      </c>
      <c r="G29" s="21">
        <v>167406.9</v>
      </c>
      <c r="H29" s="65">
        <v>0.78831877430608299</v>
      </c>
      <c r="I29" s="64">
        <v>0.83023223148457015</v>
      </c>
      <c r="J29" s="93">
        <v>0.16119720978966803</v>
      </c>
      <c r="K29" s="26">
        <v>0.46956038842165054</v>
      </c>
      <c r="L29" s="16">
        <v>19717</v>
      </c>
    </row>
    <row r="30" spans="1:12" x14ac:dyDescent="0.2">
      <c r="A30" s="19" t="s">
        <v>42</v>
      </c>
      <c r="B30" s="51" t="s">
        <v>168</v>
      </c>
      <c r="C30" s="319">
        <v>10350.299999999999</v>
      </c>
      <c r="D30" s="63">
        <v>1.0113793699014844</v>
      </c>
      <c r="E30" s="63">
        <v>1.0289846671110983</v>
      </c>
      <c r="F30" s="64">
        <v>0.9590167426110292</v>
      </c>
      <c r="G30" s="21">
        <v>98311.1</v>
      </c>
      <c r="H30" s="65">
        <v>0.71409372472163379</v>
      </c>
      <c r="I30" s="64">
        <v>0.74461027945918301</v>
      </c>
      <c r="J30" s="93">
        <v>0.24492301788939536</v>
      </c>
      <c r="K30" s="26">
        <v>0.71344998814563043</v>
      </c>
      <c r="L30" s="16">
        <v>19421.8</v>
      </c>
    </row>
    <row r="31" spans="1:12" x14ac:dyDescent="0.2">
      <c r="A31" s="19" t="s">
        <v>44</v>
      </c>
      <c r="B31" s="51" t="s">
        <v>168</v>
      </c>
      <c r="C31" s="319">
        <v>25422</v>
      </c>
      <c r="D31" s="63">
        <v>1.0113793699014844</v>
      </c>
      <c r="E31" s="63">
        <v>1.0118008024545668</v>
      </c>
      <c r="F31" s="64">
        <v>0.94300133010285003</v>
      </c>
      <c r="G31" s="21">
        <v>199000.3</v>
      </c>
      <c r="H31" s="65">
        <v>0.58850426659149124</v>
      </c>
      <c r="I31" s="64">
        <v>0.62407575451384045</v>
      </c>
      <c r="J31" s="93">
        <v>0.35449706351135879</v>
      </c>
      <c r="K31" s="26">
        <v>1.0326343678896439</v>
      </c>
      <c r="L31" s="16">
        <v>69044.599999999991</v>
      </c>
    </row>
    <row r="32" spans="1:12" x14ac:dyDescent="0.2">
      <c r="A32" s="19" t="s">
        <v>46</v>
      </c>
      <c r="B32" s="51" t="s">
        <v>168</v>
      </c>
      <c r="C32" s="319">
        <v>10127.299999999999</v>
      </c>
      <c r="D32" s="63">
        <v>1.0113793699014844</v>
      </c>
      <c r="E32" s="63">
        <v>1.0296229004769286</v>
      </c>
      <c r="F32" s="64">
        <v>0.95961157798913321</v>
      </c>
      <c r="G32" s="21">
        <v>143310.1</v>
      </c>
      <c r="H32" s="65">
        <v>1.063870393005437</v>
      </c>
      <c r="I32" s="64">
        <v>1.1086468915212322</v>
      </c>
      <c r="J32" s="93">
        <v>0</v>
      </c>
      <c r="K32" s="26">
        <v>0</v>
      </c>
      <c r="L32" s="16">
        <v>0</v>
      </c>
    </row>
    <row r="33" spans="1:12" x14ac:dyDescent="0.2">
      <c r="A33" s="19" t="s">
        <v>50</v>
      </c>
      <c r="B33" s="51" t="s">
        <v>168</v>
      </c>
      <c r="C33" s="319">
        <v>7512</v>
      </c>
      <c r="D33" s="63">
        <v>1.0113793699014844</v>
      </c>
      <c r="E33" s="63">
        <v>1.0399361022364217</v>
      </c>
      <c r="F33" s="64">
        <v>0.96922351242645322</v>
      </c>
      <c r="G33" s="21">
        <v>78562.100000000006</v>
      </c>
      <c r="H33" s="65">
        <v>0.78625442672400636</v>
      </c>
      <c r="I33" s="64">
        <v>0.81122095847181486</v>
      </c>
      <c r="J33" s="93">
        <v>0.18296908570244688</v>
      </c>
      <c r="K33" s="26">
        <v>0.53298090620611949</v>
      </c>
      <c r="L33" s="16">
        <v>10530.3</v>
      </c>
    </row>
    <row r="34" spans="1:12" x14ac:dyDescent="0.2">
      <c r="A34" s="19" t="s">
        <v>208</v>
      </c>
      <c r="B34" s="51" t="s">
        <v>168</v>
      </c>
      <c r="C34" s="319">
        <v>5650.3</v>
      </c>
      <c r="D34" s="63">
        <v>1.0113793699014844</v>
      </c>
      <c r="E34" s="63">
        <v>1.053094525954374</v>
      </c>
      <c r="F34" s="64">
        <v>0.9814872021151585</v>
      </c>
      <c r="G34" s="21">
        <v>157968.1</v>
      </c>
      <c r="H34" s="65">
        <v>2.1018585540456343</v>
      </c>
      <c r="I34" s="64">
        <v>2.1415037807074961</v>
      </c>
      <c r="J34" s="93">
        <v>0</v>
      </c>
      <c r="K34" s="26">
        <v>0</v>
      </c>
      <c r="L34" s="16">
        <v>0</v>
      </c>
    </row>
    <row r="35" spans="1:12" x14ac:dyDescent="0.2">
      <c r="A35" s="19" t="s">
        <v>53</v>
      </c>
      <c r="B35" s="51" t="s">
        <v>261</v>
      </c>
      <c r="C35" s="319">
        <v>8513.2999999999993</v>
      </c>
      <c r="D35" s="63">
        <v>1.0156309482876358</v>
      </c>
      <c r="E35" s="63">
        <v>1.0352389790093148</v>
      </c>
      <c r="F35" s="64">
        <v>0.9689017428923391</v>
      </c>
      <c r="G35" s="21">
        <v>62920.7</v>
      </c>
      <c r="H35" s="65">
        <v>0.55564985689882984</v>
      </c>
      <c r="I35" s="64">
        <v>0.57348421651107673</v>
      </c>
      <c r="J35" s="93">
        <v>0.41325188599350932</v>
      </c>
      <c r="K35" s="26">
        <v>1.2037845838416574</v>
      </c>
      <c r="L35" s="16">
        <v>26953.7</v>
      </c>
    </row>
    <row r="36" spans="1:12" x14ac:dyDescent="0.2">
      <c r="A36" s="19" t="s">
        <v>55</v>
      </c>
      <c r="B36" s="51" t="s">
        <v>261</v>
      </c>
      <c r="C36" s="319">
        <v>6579</v>
      </c>
      <c r="D36" s="63">
        <v>1.0156309482876358</v>
      </c>
      <c r="E36" s="63">
        <v>1.0455996352029184</v>
      </c>
      <c r="F36" s="64">
        <v>0.97859849702064428</v>
      </c>
      <c r="G36" s="21">
        <v>69476</v>
      </c>
      <c r="H36" s="65">
        <v>0.79392690380988462</v>
      </c>
      <c r="I36" s="64">
        <v>0.81128972323890269</v>
      </c>
      <c r="J36" s="93">
        <v>0.18467159321075963</v>
      </c>
      <c r="K36" s="26">
        <v>0.53794023576236438</v>
      </c>
      <c r="L36" s="16">
        <v>9308.2000000000007</v>
      </c>
    </row>
    <row r="37" spans="1:12" x14ac:dyDescent="0.2">
      <c r="A37" s="19" t="s">
        <v>209</v>
      </c>
      <c r="B37" s="51" t="s">
        <v>261</v>
      </c>
      <c r="C37" s="319">
        <v>10112.700000000001</v>
      </c>
      <c r="D37" s="63">
        <v>1.0156309482876358</v>
      </c>
      <c r="E37" s="63">
        <v>1.0296656679225134</v>
      </c>
      <c r="F37" s="64">
        <v>0.96368556485502199</v>
      </c>
      <c r="G37" s="21">
        <v>278095.09999999998</v>
      </c>
      <c r="H37" s="65">
        <v>2.0674347510644671</v>
      </c>
      <c r="I37" s="64">
        <v>2.1453416201948552</v>
      </c>
      <c r="J37" s="93">
        <v>0</v>
      </c>
      <c r="K37" s="26">
        <v>0</v>
      </c>
      <c r="L37" s="16">
        <v>0</v>
      </c>
    </row>
    <row r="38" spans="1:12" x14ac:dyDescent="0.2">
      <c r="A38" s="19" t="s">
        <v>56</v>
      </c>
      <c r="B38" s="51" t="s">
        <v>261</v>
      </c>
      <c r="C38" s="319">
        <v>14723.7</v>
      </c>
      <c r="D38" s="63">
        <v>1.0156309482876358</v>
      </c>
      <c r="E38" s="63">
        <v>1.0203753132704416</v>
      </c>
      <c r="F38" s="64">
        <v>0.95499052825285091</v>
      </c>
      <c r="G38" s="21">
        <v>161478</v>
      </c>
      <c r="H38" s="65">
        <v>0.82452153068964862</v>
      </c>
      <c r="I38" s="64">
        <v>0.86338189363836471</v>
      </c>
      <c r="J38" s="93">
        <v>0.13046899756320227</v>
      </c>
      <c r="K38" s="26">
        <v>0.38005045653518066</v>
      </c>
      <c r="L38" s="16">
        <v>14717.4</v>
      </c>
    </row>
    <row r="39" spans="1:12" x14ac:dyDescent="0.2">
      <c r="A39" s="19" t="s">
        <v>60</v>
      </c>
      <c r="B39" s="51" t="s">
        <v>261</v>
      </c>
      <c r="C39" s="319">
        <v>5748.3</v>
      </c>
      <c r="D39" s="63">
        <v>1.0156309482876358</v>
      </c>
      <c r="E39" s="63">
        <v>1.0521893429361724</v>
      </c>
      <c r="F39" s="64">
        <v>0.98476594186899302</v>
      </c>
      <c r="G39" s="21">
        <v>82044.800000000003</v>
      </c>
      <c r="H39" s="65">
        <v>1.0730432676806692</v>
      </c>
      <c r="I39" s="64">
        <v>1.0896429517496655</v>
      </c>
      <c r="J39" s="93">
        <v>0</v>
      </c>
      <c r="K39" s="26">
        <v>0</v>
      </c>
      <c r="L39" s="16">
        <v>0</v>
      </c>
    </row>
    <row r="40" spans="1:12" x14ac:dyDescent="0.2">
      <c r="A40" s="19" t="s">
        <v>62</v>
      </c>
      <c r="B40" s="51" t="s">
        <v>170</v>
      </c>
      <c r="C40" s="319">
        <v>6905.3</v>
      </c>
      <c r="D40" s="63">
        <v>1.0412596994738936</v>
      </c>
      <c r="E40" s="63">
        <v>1.0434448901568361</v>
      </c>
      <c r="F40" s="64">
        <v>1.0012251995529742</v>
      </c>
      <c r="G40" s="21">
        <v>261411.1</v>
      </c>
      <c r="H40" s="65">
        <v>2.8460797967810572</v>
      </c>
      <c r="I40" s="64">
        <v>2.84259704814838</v>
      </c>
      <c r="J40" s="93">
        <v>0</v>
      </c>
      <c r="K40" s="26">
        <v>0</v>
      </c>
      <c r="L40" s="16">
        <v>0</v>
      </c>
    </row>
    <row r="41" spans="1:12" x14ac:dyDescent="0.2">
      <c r="A41" s="19" t="s">
        <v>210</v>
      </c>
      <c r="B41" s="51" t="s">
        <v>170</v>
      </c>
      <c r="C41" s="319">
        <v>1264</v>
      </c>
      <c r="D41" s="63">
        <v>1.0412596994738936</v>
      </c>
      <c r="E41" s="63">
        <v>1.2373417721518987</v>
      </c>
      <c r="F41" s="64">
        <v>1.187276658714393</v>
      </c>
      <c r="G41" s="21">
        <v>357816.5</v>
      </c>
      <c r="H41" s="65">
        <v>21.282316054128614</v>
      </c>
      <c r="I41" s="64">
        <v>17.925321699807974</v>
      </c>
      <c r="J41" s="93">
        <v>0</v>
      </c>
      <c r="K41" s="26">
        <v>0</v>
      </c>
      <c r="L41" s="16">
        <v>0</v>
      </c>
    </row>
    <row r="42" spans="1:12" x14ac:dyDescent="0.2">
      <c r="A42" s="19" t="s">
        <v>65</v>
      </c>
      <c r="B42" s="51" t="s">
        <v>170</v>
      </c>
      <c r="C42" s="319">
        <v>3379.3</v>
      </c>
      <c r="D42" s="63">
        <v>1.0412596994738936</v>
      </c>
      <c r="E42" s="63">
        <v>1.0887757819666795</v>
      </c>
      <c r="F42" s="64">
        <v>1.0447219204879943</v>
      </c>
      <c r="G42" s="21">
        <v>27855.3</v>
      </c>
      <c r="H42" s="65">
        <v>0.61970741244928507</v>
      </c>
      <c r="I42" s="64">
        <v>0.59317929517532952</v>
      </c>
      <c r="J42" s="93">
        <v>0.42501450803870916</v>
      </c>
      <c r="K42" s="26">
        <v>1.2380485849593439</v>
      </c>
      <c r="L42" s="16">
        <v>11003.6</v>
      </c>
    </row>
    <row r="43" spans="1:12" x14ac:dyDescent="0.2">
      <c r="A43" s="19" t="s">
        <v>66</v>
      </c>
      <c r="B43" s="51" t="s">
        <v>170</v>
      </c>
      <c r="C43" s="319">
        <v>1152.7</v>
      </c>
      <c r="D43" s="63">
        <v>1.0412596994738936</v>
      </c>
      <c r="E43" s="63">
        <v>1.2602585234666435</v>
      </c>
      <c r="F43" s="64">
        <v>1.2092661563147526</v>
      </c>
      <c r="G43" s="21">
        <v>24681.1</v>
      </c>
      <c r="H43" s="65">
        <v>1.6097328896264571</v>
      </c>
      <c r="I43" s="64">
        <v>1.3311650881987218</v>
      </c>
      <c r="J43" s="93">
        <v>0</v>
      </c>
      <c r="K43" s="26">
        <v>0</v>
      </c>
      <c r="L43" s="16">
        <v>0</v>
      </c>
    </row>
    <row r="44" spans="1:12" x14ac:dyDescent="0.2">
      <c r="A44" s="19" t="s">
        <v>67</v>
      </c>
      <c r="B44" s="51" t="s">
        <v>170</v>
      </c>
      <c r="C44" s="319">
        <v>1277.3</v>
      </c>
      <c r="D44" s="63">
        <v>1.0412596994738936</v>
      </c>
      <c r="E44" s="63">
        <v>1.2348704298128865</v>
      </c>
      <c r="F44" s="64">
        <v>1.1849053114109727</v>
      </c>
      <c r="G44" s="21">
        <v>7771.3</v>
      </c>
      <c r="H44" s="65">
        <v>0.45741074405211901</v>
      </c>
      <c r="I44" s="64">
        <v>0.38603147411622213</v>
      </c>
      <c r="J44" s="93">
        <v>0.72749456735885376</v>
      </c>
      <c r="K44" s="26">
        <v>2.1191597054898841</v>
      </c>
      <c r="L44" s="16">
        <v>7119.2</v>
      </c>
    </row>
    <row r="45" spans="1:12" x14ac:dyDescent="0.2">
      <c r="A45" s="19" t="s">
        <v>68</v>
      </c>
      <c r="B45" s="51" t="s">
        <v>170</v>
      </c>
      <c r="C45" s="319">
        <v>3341</v>
      </c>
      <c r="D45" s="63">
        <v>1.0412596994738936</v>
      </c>
      <c r="E45" s="63">
        <v>1.0897934750074827</v>
      </c>
      <c r="F45" s="64">
        <v>1.0456984358051651</v>
      </c>
      <c r="G45" s="21">
        <v>26881.200000000001</v>
      </c>
      <c r="H45" s="65">
        <v>0.60489190906697998</v>
      </c>
      <c r="I45" s="64">
        <v>0.57845731460927963</v>
      </c>
      <c r="J45" s="93">
        <v>0.4408065267381851</v>
      </c>
      <c r="K45" s="26">
        <v>1.2840500414619935</v>
      </c>
      <c r="L45" s="16">
        <v>11283.2</v>
      </c>
    </row>
    <row r="46" spans="1:12" x14ac:dyDescent="0.2">
      <c r="A46" s="19" t="s">
        <v>69</v>
      </c>
      <c r="B46" s="51" t="s">
        <v>170</v>
      </c>
      <c r="C46" s="319">
        <v>3950.3</v>
      </c>
      <c r="D46" s="63">
        <v>1.0412596994738936</v>
      </c>
      <c r="E46" s="63">
        <v>1.0759435992203124</v>
      </c>
      <c r="F46" s="64">
        <v>1.0324089513488184</v>
      </c>
      <c r="G46" s="21">
        <v>16637</v>
      </c>
      <c r="H46" s="65">
        <v>0.31662888887172025</v>
      </c>
      <c r="I46" s="64">
        <v>0.30668940680730433</v>
      </c>
      <c r="J46" s="93">
        <v>0.71578006247709824</v>
      </c>
      <c r="K46" s="26">
        <v>2.0850358675548373</v>
      </c>
      <c r="L46" s="16">
        <v>21662.9</v>
      </c>
    </row>
    <row r="47" spans="1:12" x14ac:dyDescent="0.2">
      <c r="A47" s="19" t="s">
        <v>70</v>
      </c>
      <c r="B47" s="51" t="s">
        <v>170</v>
      </c>
      <c r="C47" s="319">
        <v>4669.7</v>
      </c>
      <c r="D47" s="63">
        <v>1.0412596994738936</v>
      </c>
      <c r="E47" s="63">
        <v>1.0642439557144998</v>
      </c>
      <c r="F47" s="64">
        <v>1.0211826968390618</v>
      </c>
      <c r="G47" s="21">
        <v>546816.69999999995</v>
      </c>
      <c r="H47" s="65">
        <v>8.8035612064426303</v>
      </c>
      <c r="I47" s="64">
        <v>8.6209463142030405</v>
      </c>
      <c r="J47" s="93">
        <v>0</v>
      </c>
      <c r="K47" s="26">
        <v>0</v>
      </c>
      <c r="L47" s="16">
        <v>0</v>
      </c>
    </row>
    <row r="48" spans="1:12" x14ac:dyDescent="0.2">
      <c r="A48" s="19" t="s">
        <v>71</v>
      </c>
      <c r="B48" s="51" t="s">
        <v>170</v>
      </c>
      <c r="C48" s="319">
        <v>1288.7</v>
      </c>
      <c r="D48" s="63">
        <v>1.0412596994738936</v>
      </c>
      <c r="E48" s="63">
        <v>1.2327927368666098</v>
      </c>
      <c r="F48" s="64">
        <v>1.1829116857251609</v>
      </c>
      <c r="G48" s="21">
        <v>4727.2</v>
      </c>
      <c r="H48" s="65">
        <v>0.27577681242965107</v>
      </c>
      <c r="I48" s="64">
        <v>0.23313389812409493</v>
      </c>
      <c r="J48" s="93">
        <v>0.9071348732955099</v>
      </c>
      <c r="K48" s="26">
        <v>2.6424440225190922</v>
      </c>
      <c r="L48" s="16">
        <v>8956.2999999999993</v>
      </c>
    </row>
    <row r="49" spans="1:12" x14ac:dyDescent="0.2">
      <c r="A49" s="19" t="s">
        <v>73</v>
      </c>
      <c r="B49" s="51" t="s">
        <v>171</v>
      </c>
      <c r="C49" s="319">
        <v>2850</v>
      </c>
      <c r="D49" s="63">
        <v>0.96093383111600905</v>
      </c>
      <c r="E49" s="63">
        <v>1.1052631578947367</v>
      </c>
      <c r="F49" s="64">
        <v>0.97872881023794067</v>
      </c>
      <c r="G49" s="21">
        <v>23738.5</v>
      </c>
      <c r="H49" s="65">
        <v>0.6262013680870856</v>
      </c>
      <c r="I49" s="64">
        <v>0.63981090730827528</v>
      </c>
      <c r="J49" s="93">
        <v>0.35252744215085507</v>
      </c>
      <c r="K49" s="26">
        <v>1.0268969474200931</v>
      </c>
      <c r="L49" s="16">
        <v>7697.4</v>
      </c>
    </row>
    <row r="50" spans="1:12" x14ac:dyDescent="0.2">
      <c r="A50" s="19" t="s">
        <v>75</v>
      </c>
      <c r="B50" s="51" t="s">
        <v>171</v>
      </c>
      <c r="C50" s="319">
        <v>900</v>
      </c>
      <c r="D50" s="63">
        <v>0.96093383111600905</v>
      </c>
      <c r="E50" s="63">
        <v>1.3333333333333333</v>
      </c>
      <c r="F50" s="64">
        <v>1.180688723461643</v>
      </c>
      <c r="G50" s="21">
        <v>15828.4</v>
      </c>
      <c r="H50" s="65">
        <v>1.3222089921292617</v>
      </c>
      <c r="I50" s="64">
        <v>1.1198624716705159</v>
      </c>
      <c r="J50" s="93">
        <v>0</v>
      </c>
      <c r="K50" s="26">
        <v>0</v>
      </c>
      <c r="L50" s="16">
        <v>0</v>
      </c>
    </row>
    <row r="51" spans="1:12" x14ac:dyDescent="0.2">
      <c r="A51" s="19" t="s">
        <v>76</v>
      </c>
      <c r="B51" s="51" t="s">
        <v>171</v>
      </c>
      <c r="C51" s="319">
        <v>1384</v>
      </c>
      <c r="D51" s="63">
        <v>0.96093383111600905</v>
      </c>
      <c r="E51" s="63">
        <v>1.2167630057803469</v>
      </c>
      <c r="F51" s="64">
        <v>1.0774637700376122</v>
      </c>
      <c r="G51" s="21">
        <v>5319</v>
      </c>
      <c r="H51" s="65">
        <v>0.28893456500072695</v>
      </c>
      <c r="I51" s="64">
        <v>0.26816174523496117</v>
      </c>
      <c r="J51" s="93">
        <v>0.78852920503688528</v>
      </c>
      <c r="K51" s="26">
        <v>2.2969509229226572</v>
      </c>
      <c r="L51" s="16">
        <v>8361</v>
      </c>
    </row>
    <row r="52" spans="1:12" x14ac:dyDescent="0.2">
      <c r="A52" s="19" t="s">
        <v>77</v>
      </c>
      <c r="B52" s="51" t="s">
        <v>171</v>
      </c>
      <c r="C52" s="319">
        <v>1326</v>
      </c>
      <c r="D52" s="63">
        <v>0.96093383111600905</v>
      </c>
      <c r="E52" s="63">
        <v>1.2262443438914028</v>
      </c>
      <c r="F52" s="64">
        <v>1.0858596517809003</v>
      </c>
      <c r="G52" s="21">
        <v>5422.9</v>
      </c>
      <c r="H52" s="65">
        <v>0.30746357384094469</v>
      </c>
      <c r="I52" s="64">
        <v>0.28315222260692607</v>
      </c>
      <c r="J52" s="93">
        <v>0.77839607793995558</v>
      </c>
      <c r="K52" s="26">
        <v>2.267433568982296</v>
      </c>
      <c r="L52" s="16">
        <v>7907.7</v>
      </c>
    </row>
    <row r="53" spans="1:12" x14ac:dyDescent="0.2">
      <c r="A53" s="19" t="s">
        <v>84</v>
      </c>
      <c r="B53" s="51" t="s">
        <v>172</v>
      </c>
      <c r="C53" s="319">
        <v>2785.7</v>
      </c>
      <c r="D53" s="63">
        <v>1.0026626405394841</v>
      </c>
      <c r="E53" s="63">
        <v>1.1076928599633844</v>
      </c>
      <c r="F53" s="64">
        <v>1.023475344040796</v>
      </c>
      <c r="G53" s="21">
        <v>17543.3</v>
      </c>
      <c r="H53" s="65">
        <v>0.47345918366580397</v>
      </c>
      <c r="I53" s="64">
        <v>0.46259950122152799</v>
      </c>
      <c r="J53" s="93">
        <v>0.5500161603749919</v>
      </c>
      <c r="K53" s="26">
        <v>1.6021729051070688</v>
      </c>
      <c r="L53" s="16">
        <v>11738.6</v>
      </c>
    </row>
    <row r="54" spans="1:12" x14ac:dyDescent="0.2">
      <c r="A54" s="19" t="s">
        <v>85</v>
      </c>
      <c r="B54" s="51" t="s">
        <v>172</v>
      </c>
      <c r="C54" s="319">
        <v>1533.3</v>
      </c>
      <c r="D54" s="63">
        <v>1.0026626405394841</v>
      </c>
      <c r="E54" s="63">
        <v>1.1956564273136372</v>
      </c>
      <c r="F54" s="64">
        <v>1.1047510709239969</v>
      </c>
      <c r="G54" s="21">
        <v>7173.8</v>
      </c>
      <c r="H54" s="65">
        <v>0.35174483425338765</v>
      </c>
      <c r="I54" s="64">
        <v>0.31839284297700987</v>
      </c>
      <c r="J54" s="93">
        <v>0.75300623667060929</v>
      </c>
      <c r="K54" s="26">
        <v>2.1934740771030365</v>
      </c>
      <c r="L54" s="16">
        <v>8845.7000000000007</v>
      </c>
    </row>
    <row r="55" spans="1:12" x14ac:dyDescent="0.2">
      <c r="A55" s="19" t="s">
        <v>87</v>
      </c>
      <c r="B55" s="51" t="s">
        <v>172</v>
      </c>
      <c r="C55" s="319">
        <v>2969.7</v>
      </c>
      <c r="D55" s="63">
        <v>1.0026626405394841</v>
      </c>
      <c r="E55" s="63">
        <v>1.1010203050813214</v>
      </c>
      <c r="F55" s="64">
        <v>1.0173101012642234</v>
      </c>
      <c r="G55" s="21">
        <v>23827.200000000001</v>
      </c>
      <c r="H55" s="65">
        <v>0.60320652435461963</v>
      </c>
      <c r="I55" s="64">
        <v>0.59294262742993287</v>
      </c>
      <c r="J55" s="93">
        <v>0.4141035769096037</v>
      </c>
      <c r="K55" s="26">
        <v>1.2062655220532945</v>
      </c>
      <c r="L55" s="16">
        <v>9421.7000000000007</v>
      </c>
    </row>
    <row r="56" spans="1:12" x14ac:dyDescent="0.2">
      <c r="A56" s="19" t="s">
        <v>88</v>
      </c>
      <c r="B56" s="51" t="s">
        <v>173</v>
      </c>
      <c r="C56" s="319">
        <v>3782.3</v>
      </c>
      <c r="D56" s="63">
        <v>0.98491479504209312</v>
      </c>
      <c r="E56" s="63">
        <v>1.0793168178092696</v>
      </c>
      <c r="F56" s="64">
        <v>0.97960456594680456</v>
      </c>
      <c r="G56" s="21">
        <v>12932.8</v>
      </c>
      <c r="H56" s="65">
        <v>0.25706454854835681</v>
      </c>
      <c r="I56" s="64">
        <v>0.26241665002847298</v>
      </c>
      <c r="J56" s="93">
        <v>0.72254001739844775</v>
      </c>
      <c r="K56" s="26">
        <v>2.1047273191793625</v>
      </c>
      <c r="L56" s="16">
        <v>20937.5</v>
      </c>
    </row>
    <row r="57" spans="1:12" x14ac:dyDescent="0.2">
      <c r="A57" s="19" t="s">
        <v>189</v>
      </c>
      <c r="B57" s="51" t="s">
        <v>173</v>
      </c>
      <c r="C57" s="319">
        <v>2162</v>
      </c>
      <c r="D57" s="63">
        <v>0.98491479504209312</v>
      </c>
      <c r="E57" s="63">
        <v>1.1387604070305273</v>
      </c>
      <c r="F57" s="64">
        <v>1.0335564829896653</v>
      </c>
      <c r="G57" s="21">
        <v>11607.8</v>
      </c>
      <c r="H57" s="65">
        <v>0.40364523135028363</v>
      </c>
      <c r="I57" s="64">
        <v>0.39054007980550759</v>
      </c>
      <c r="J57" s="93">
        <v>0.62991125163938155</v>
      </c>
      <c r="K57" s="26">
        <v>1.8349037950278109</v>
      </c>
      <c r="L57" s="16">
        <v>10433.799999999999</v>
      </c>
    </row>
    <row r="58" spans="1:12" x14ac:dyDescent="0.2">
      <c r="A58" s="19" t="s">
        <v>91</v>
      </c>
      <c r="B58" s="51" t="s">
        <v>173</v>
      </c>
      <c r="C58" s="319">
        <v>1356.3</v>
      </c>
      <c r="D58" s="63">
        <v>0.98491479504209312</v>
      </c>
      <c r="E58" s="63">
        <v>1.2211900022119</v>
      </c>
      <c r="F58" s="64">
        <v>1.1083708530397101</v>
      </c>
      <c r="G58" s="21">
        <v>7144.8</v>
      </c>
      <c r="H58" s="65">
        <v>0.39604078589274877</v>
      </c>
      <c r="I58" s="64">
        <v>0.35731793632664177</v>
      </c>
      <c r="J58" s="93">
        <v>0.71233006714696134</v>
      </c>
      <c r="K58" s="26">
        <v>2.0749861827657159</v>
      </c>
      <c r="L58" s="16">
        <v>7401.9</v>
      </c>
    </row>
    <row r="59" spans="1:12" x14ac:dyDescent="0.2">
      <c r="A59" s="19" t="s">
        <v>93</v>
      </c>
      <c r="B59" s="51" t="s">
        <v>174</v>
      </c>
      <c r="C59" s="319">
        <v>8521.2999999999993</v>
      </c>
      <c r="D59" s="63">
        <v>1.0206461144269285</v>
      </c>
      <c r="E59" s="63">
        <v>1.0352058958140189</v>
      </c>
      <c r="F59" s="64">
        <v>0.97365504496368549</v>
      </c>
      <c r="G59" s="21">
        <v>159657.5</v>
      </c>
      <c r="H59" s="65">
        <v>1.4086044897465215</v>
      </c>
      <c r="I59" s="64">
        <v>1.4467182160998904</v>
      </c>
      <c r="J59" s="93">
        <v>0</v>
      </c>
      <c r="K59" s="26">
        <v>0</v>
      </c>
      <c r="L59" s="16">
        <v>0</v>
      </c>
    </row>
    <row r="60" spans="1:12" x14ac:dyDescent="0.2">
      <c r="A60" s="19" t="s">
        <v>94</v>
      </c>
      <c r="B60" s="51" t="s">
        <v>174</v>
      </c>
      <c r="C60" s="319">
        <v>5009.7</v>
      </c>
      <c r="D60" s="63">
        <v>1.0206461144269285</v>
      </c>
      <c r="E60" s="63">
        <v>1.0598838253787652</v>
      </c>
      <c r="F60" s="64">
        <v>0.99686568423567268</v>
      </c>
      <c r="G60" s="21">
        <v>49367.6</v>
      </c>
      <c r="H60" s="65">
        <v>0.7408595681994441</v>
      </c>
      <c r="I60" s="64">
        <v>0.74318895706344201</v>
      </c>
      <c r="J60" s="93">
        <v>0.25600611603622858</v>
      </c>
      <c r="K60" s="26">
        <v>0.74573456600856458</v>
      </c>
      <c r="L60" s="16">
        <v>9825.7999999999993</v>
      </c>
    </row>
    <row r="61" spans="1:12" x14ac:dyDescent="0.2">
      <c r="A61" s="19" t="s">
        <v>95</v>
      </c>
      <c r="B61" s="51" t="s">
        <v>174</v>
      </c>
      <c r="C61" s="319">
        <v>6218</v>
      </c>
      <c r="D61" s="63">
        <v>1.0206461144269285</v>
      </c>
      <c r="E61" s="63">
        <v>1.0482470247668061</v>
      </c>
      <c r="F61" s="64">
        <v>0.98592077977861203</v>
      </c>
      <c r="G61" s="21">
        <v>63802.3</v>
      </c>
      <c r="H61" s="65">
        <v>0.77142057171921596</v>
      </c>
      <c r="I61" s="64">
        <v>0.782436669904085</v>
      </c>
      <c r="J61" s="93">
        <v>0.2145002080593961</v>
      </c>
      <c r="K61" s="26">
        <v>0.62482968001937833</v>
      </c>
      <c r="L61" s="16">
        <v>10218.4</v>
      </c>
    </row>
    <row r="62" spans="1:12" x14ac:dyDescent="0.2">
      <c r="A62" s="19" t="s">
        <v>96</v>
      </c>
      <c r="B62" s="51" t="s">
        <v>174</v>
      </c>
      <c r="C62" s="319">
        <v>2382.3000000000002</v>
      </c>
      <c r="D62" s="63">
        <v>1.0206461144269285</v>
      </c>
      <c r="E62" s="63">
        <v>1.1259287243420224</v>
      </c>
      <c r="F62" s="64">
        <v>1.058983712474999</v>
      </c>
      <c r="G62" s="21">
        <v>19246.3</v>
      </c>
      <c r="H62" s="65">
        <v>0.60737428292295403</v>
      </c>
      <c r="I62" s="64">
        <v>0.57354449909662153</v>
      </c>
      <c r="J62" s="93">
        <v>0.45160942955204503</v>
      </c>
      <c r="K62" s="26">
        <v>1.3155184226329593</v>
      </c>
      <c r="L62" s="16">
        <v>8242.6</v>
      </c>
    </row>
    <row r="63" spans="1:12" x14ac:dyDescent="0.2">
      <c r="A63" s="19" t="s">
        <v>97</v>
      </c>
      <c r="B63" s="51" t="s">
        <v>174</v>
      </c>
      <c r="C63" s="319">
        <v>3581.3</v>
      </c>
      <c r="D63" s="63">
        <v>1.0206461144269285</v>
      </c>
      <c r="E63" s="63">
        <v>1.0837684639655991</v>
      </c>
      <c r="F63" s="64">
        <v>1.0193301997018629</v>
      </c>
      <c r="G63" s="21">
        <v>79104.600000000006</v>
      </c>
      <c r="H63" s="65">
        <v>1.6606061238548002</v>
      </c>
      <c r="I63" s="64">
        <v>1.6291150054619199</v>
      </c>
      <c r="J63" s="93">
        <v>0</v>
      </c>
      <c r="K63" s="26">
        <v>0</v>
      </c>
      <c r="L63" s="16">
        <v>0</v>
      </c>
    </row>
    <row r="64" spans="1:12" x14ac:dyDescent="0.2">
      <c r="A64" s="19" t="s">
        <v>99</v>
      </c>
      <c r="B64" s="51" t="s">
        <v>174</v>
      </c>
      <c r="C64" s="319">
        <v>3039.7</v>
      </c>
      <c r="D64" s="63">
        <v>1.0206461144269285</v>
      </c>
      <c r="E64" s="63">
        <v>1.0986939500608612</v>
      </c>
      <c r="F64" s="64">
        <v>1.0333682523191734</v>
      </c>
      <c r="G64" s="21">
        <v>55304.9</v>
      </c>
      <c r="H64" s="65">
        <v>1.3678500383552914</v>
      </c>
      <c r="I64" s="64">
        <v>1.3236811129870163</v>
      </c>
      <c r="J64" s="93">
        <v>0</v>
      </c>
      <c r="K64" s="26">
        <v>0</v>
      </c>
      <c r="L64" s="16">
        <v>0</v>
      </c>
    </row>
    <row r="65" spans="1:12" x14ac:dyDescent="0.2">
      <c r="A65" s="19" t="s">
        <v>100</v>
      </c>
      <c r="B65" s="51" t="s">
        <v>174</v>
      </c>
      <c r="C65" s="319">
        <v>5094.3</v>
      </c>
      <c r="D65" s="63">
        <v>1.0206461144269285</v>
      </c>
      <c r="E65" s="63">
        <v>1.0588893469171428</v>
      </c>
      <c r="F65" s="64">
        <v>0.99593033506969353</v>
      </c>
      <c r="G65" s="21">
        <v>208378.6</v>
      </c>
      <c r="H65" s="65">
        <v>3.0752058929522215</v>
      </c>
      <c r="I65" s="64">
        <v>3.0877720907426962</v>
      </c>
      <c r="J65" s="93">
        <v>0</v>
      </c>
      <c r="K65" s="26">
        <v>0</v>
      </c>
      <c r="L65" s="16">
        <v>0</v>
      </c>
    </row>
    <row r="66" spans="1:12" x14ac:dyDescent="0.2">
      <c r="A66" s="19" t="s">
        <v>101</v>
      </c>
      <c r="B66" s="51" t="s">
        <v>174</v>
      </c>
      <c r="C66" s="319">
        <v>3259.7</v>
      </c>
      <c r="D66" s="63">
        <v>1.0206461144269285</v>
      </c>
      <c r="E66" s="63">
        <v>1.0920330091726234</v>
      </c>
      <c r="F66" s="64">
        <v>1.0271033549434316</v>
      </c>
      <c r="G66" s="21">
        <v>22813.200000000001</v>
      </c>
      <c r="H66" s="65">
        <v>0.52615557261093404</v>
      </c>
      <c r="I66" s="64">
        <v>0.51227130169379342</v>
      </c>
      <c r="J66" s="93">
        <v>0.50094778233249759</v>
      </c>
      <c r="K66" s="26">
        <v>1.459238876143927</v>
      </c>
      <c r="L66" s="16">
        <v>12510.5</v>
      </c>
    </row>
    <row r="67" spans="1:12" x14ac:dyDescent="0.2">
      <c r="A67" s="19" t="s">
        <v>102</v>
      </c>
      <c r="B67" s="51" t="s">
        <v>174</v>
      </c>
      <c r="C67" s="319">
        <v>3231</v>
      </c>
      <c r="D67" s="63">
        <v>1.0206461144269285</v>
      </c>
      <c r="E67" s="63">
        <v>1.0928505106778088</v>
      </c>
      <c r="F67" s="64">
        <v>1.0278722497768245</v>
      </c>
      <c r="G67" s="21">
        <v>71499.7</v>
      </c>
      <c r="H67" s="65">
        <v>1.6636917407606149</v>
      </c>
      <c r="I67" s="64">
        <v>1.6185783215004024</v>
      </c>
      <c r="J67" s="93">
        <v>0</v>
      </c>
      <c r="K67" s="26">
        <v>0</v>
      </c>
      <c r="L67" s="16">
        <v>0</v>
      </c>
    </row>
    <row r="68" spans="1:12" x14ac:dyDescent="0.2">
      <c r="A68" s="19" t="s">
        <v>103</v>
      </c>
      <c r="B68" s="51" t="s">
        <v>174</v>
      </c>
      <c r="C68" s="319">
        <v>4393.7</v>
      </c>
      <c r="D68" s="63">
        <v>1.0206461144269285</v>
      </c>
      <c r="E68" s="63">
        <v>1.0682795821289575</v>
      </c>
      <c r="F68" s="64">
        <v>1.0047622494978756</v>
      </c>
      <c r="G68" s="21">
        <v>87344.4</v>
      </c>
      <c r="H68" s="65">
        <v>1.4945493662658762</v>
      </c>
      <c r="I68" s="64">
        <v>1.4874656835612294</v>
      </c>
      <c r="J68" s="93">
        <v>0</v>
      </c>
      <c r="K68" s="26">
        <v>0</v>
      </c>
      <c r="L68" s="16">
        <v>0</v>
      </c>
    </row>
    <row r="69" spans="1:12" x14ac:dyDescent="0.2">
      <c r="A69" s="19" t="s">
        <v>104</v>
      </c>
      <c r="B69" s="51" t="s">
        <v>174</v>
      </c>
      <c r="C69" s="319">
        <v>5330</v>
      </c>
      <c r="D69" s="63">
        <v>1.0206461144269285</v>
      </c>
      <c r="E69" s="63">
        <v>1.0562851782363978</v>
      </c>
      <c r="F69" s="64">
        <v>0.99348100399053663</v>
      </c>
      <c r="G69" s="21">
        <v>29592.400000000001</v>
      </c>
      <c r="H69" s="65">
        <v>0.41740589540478024</v>
      </c>
      <c r="I69" s="64">
        <v>0.42014481779538509</v>
      </c>
      <c r="J69" s="93">
        <v>0.57607510858575639</v>
      </c>
      <c r="K69" s="26">
        <v>1.6780814761032554</v>
      </c>
      <c r="L69" s="16">
        <v>23524.1</v>
      </c>
    </row>
    <row r="70" spans="1:12" x14ac:dyDescent="0.2">
      <c r="A70" s="19" t="s">
        <v>105</v>
      </c>
      <c r="B70" s="51" t="s">
        <v>175</v>
      </c>
      <c r="C70" s="319">
        <v>1580.7</v>
      </c>
      <c r="D70" s="63">
        <v>1.011136891702378</v>
      </c>
      <c r="E70" s="63">
        <v>1.1897893338394383</v>
      </c>
      <c r="F70" s="64">
        <v>1.1086213102700957</v>
      </c>
      <c r="G70" s="21">
        <v>6657.3</v>
      </c>
      <c r="H70" s="65">
        <v>0.31663161340068574</v>
      </c>
      <c r="I70" s="64">
        <v>0.285608449402388</v>
      </c>
      <c r="J70" s="93">
        <v>0.7919896968694099</v>
      </c>
      <c r="K70" s="26">
        <v>2.3070311835619721</v>
      </c>
      <c r="L70" s="16">
        <v>9591.2000000000007</v>
      </c>
    </row>
    <row r="71" spans="1:12" x14ac:dyDescent="0.2">
      <c r="A71" s="19" t="s">
        <v>106</v>
      </c>
      <c r="B71" s="51" t="s">
        <v>175</v>
      </c>
      <c r="C71" s="319">
        <v>1294</v>
      </c>
      <c r="D71" s="63">
        <v>1.011136891702378</v>
      </c>
      <c r="E71" s="63">
        <v>1.231839258114374</v>
      </c>
      <c r="F71" s="64">
        <v>1.1478025676747183</v>
      </c>
      <c r="G71" s="21">
        <v>5203.8999999999996</v>
      </c>
      <c r="H71" s="65">
        <v>0.30234324161833298</v>
      </c>
      <c r="I71" s="64">
        <v>0.26341049422013108</v>
      </c>
      <c r="J71" s="93">
        <v>0.8454593260563853</v>
      </c>
      <c r="K71" s="26">
        <v>2.4627858636991657</v>
      </c>
      <c r="L71" s="16">
        <v>8381.7000000000007</v>
      </c>
    </row>
    <row r="72" spans="1:12" x14ac:dyDescent="0.2">
      <c r="A72" s="19" t="s">
        <v>107</v>
      </c>
      <c r="B72" s="51" t="s">
        <v>175</v>
      </c>
      <c r="C72" s="319">
        <v>2860</v>
      </c>
      <c r="D72" s="63">
        <v>1.011136891702378</v>
      </c>
      <c r="E72" s="63">
        <v>1.104895104895105</v>
      </c>
      <c r="F72" s="64">
        <v>1.0295186080943026</v>
      </c>
      <c r="G72" s="21">
        <v>13375.9</v>
      </c>
      <c r="H72" s="65">
        <v>0.35161110188324884</v>
      </c>
      <c r="I72" s="64">
        <v>0.3415296227953577</v>
      </c>
      <c r="J72" s="93">
        <v>0.67790750621105378</v>
      </c>
      <c r="K72" s="26">
        <v>1.9747147754341439</v>
      </c>
      <c r="L72" s="16">
        <v>14854</v>
      </c>
    </row>
    <row r="73" spans="1:12" x14ac:dyDescent="0.2">
      <c r="A73" s="19" t="s">
        <v>108</v>
      </c>
      <c r="B73" s="51" t="s">
        <v>175</v>
      </c>
      <c r="C73" s="319">
        <v>4816</v>
      </c>
      <c r="D73" s="63">
        <v>1.011136891702378</v>
      </c>
      <c r="E73" s="63">
        <v>1.0622923588039868</v>
      </c>
      <c r="F73" s="64">
        <v>0.98982224265435703</v>
      </c>
      <c r="G73" s="21">
        <v>23940.7</v>
      </c>
      <c r="H73" s="65">
        <v>0.37372828276058317</v>
      </c>
      <c r="I73" s="64">
        <v>0.37757110989784859</v>
      </c>
      <c r="J73" s="93">
        <v>0.6160939598937738</v>
      </c>
      <c r="K73" s="26">
        <v>1.7946546313638212</v>
      </c>
      <c r="L73" s="16">
        <v>22732.1</v>
      </c>
    </row>
    <row r="74" spans="1:12" x14ac:dyDescent="0.2">
      <c r="A74" s="19" t="s">
        <v>110</v>
      </c>
      <c r="B74" s="51" t="s">
        <v>175</v>
      </c>
      <c r="C74" s="319">
        <v>3747.3</v>
      </c>
      <c r="D74" s="63">
        <v>1.011136891702378</v>
      </c>
      <c r="E74" s="63">
        <v>1.0800576415018814</v>
      </c>
      <c r="F74" s="64">
        <v>1.0063755688791796</v>
      </c>
      <c r="G74" s="21">
        <v>36878.5</v>
      </c>
      <c r="H74" s="65">
        <v>0.73987846038117611</v>
      </c>
      <c r="I74" s="64">
        <v>0.73519119825732004</v>
      </c>
      <c r="J74" s="93">
        <v>0.2664971084980034</v>
      </c>
      <c r="K74" s="26">
        <v>0.77629436603058299</v>
      </c>
      <c r="L74" s="16">
        <v>7651</v>
      </c>
    </row>
    <row r="75" spans="1:12" x14ac:dyDescent="0.2">
      <c r="A75" s="19" t="s">
        <v>111</v>
      </c>
      <c r="B75" s="51" t="s">
        <v>175</v>
      </c>
      <c r="C75" s="319">
        <v>4371</v>
      </c>
      <c r="D75" s="63">
        <v>1.011136891702378</v>
      </c>
      <c r="E75" s="63">
        <v>1.0686341798215511</v>
      </c>
      <c r="F75" s="64">
        <v>0.99573142146948612</v>
      </c>
      <c r="G75" s="21">
        <v>15550.4</v>
      </c>
      <c r="H75" s="65">
        <v>0.2674646294168852</v>
      </c>
      <c r="I75" s="64">
        <v>0.26861121749293071</v>
      </c>
      <c r="J75" s="93">
        <v>0.72826679205260092</v>
      </c>
      <c r="K75" s="26">
        <v>2.1214091620879101</v>
      </c>
      <c r="L75" s="16">
        <v>24388.1</v>
      </c>
    </row>
    <row r="76" spans="1:12" x14ac:dyDescent="0.2">
      <c r="A76" s="19" t="s">
        <v>112</v>
      </c>
      <c r="B76" s="51" t="s">
        <v>175</v>
      </c>
      <c r="C76" s="319">
        <v>2553.3000000000002</v>
      </c>
      <c r="D76" s="63">
        <v>1.011136891702378</v>
      </c>
      <c r="E76" s="63">
        <v>1.1174950064622253</v>
      </c>
      <c r="F76" s="64">
        <v>1.0412589380731729</v>
      </c>
      <c r="G76" s="21">
        <v>11090.6</v>
      </c>
      <c r="H76" s="65">
        <v>0.32655684828413545</v>
      </c>
      <c r="I76" s="64">
        <v>0.31361733027561983</v>
      </c>
      <c r="J76" s="93">
        <v>0.71470208978903749</v>
      </c>
      <c r="K76" s="26">
        <v>2.0818957804852518</v>
      </c>
      <c r="L76" s="16">
        <v>13980.8</v>
      </c>
    </row>
    <row r="77" spans="1:12" x14ac:dyDescent="0.2">
      <c r="A77" s="19" t="s">
        <v>113</v>
      </c>
      <c r="B77" s="51" t="s">
        <v>175</v>
      </c>
      <c r="C77" s="319">
        <v>1759.7</v>
      </c>
      <c r="D77" s="63">
        <v>1.011136891702378</v>
      </c>
      <c r="E77" s="63">
        <v>1.1704836051599705</v>
      </c>
      <c r="F77" s="64">
        <v>1.0906326280592002</v>
      </c>
      <c r="G77" s="21">
        <v>4883</v>
      </c>
      <c r="H77" s="65">
        <v>0.20861891832576668</v>
      </c>
      <c r="I77" s="64">
        <v>0.19128248409091489</v>
      </c>
      <c r="J77" s="93">
        <v>0.88201370973343363</v>
      </c>
      <c r="K77" s="26">
        <v>2.569267176994261</v>
      </c>
      <c r="L77" s="16">
        <v>11891</v>
      </c>
    </row>
    <row r="78" spans="1:12" x14ac:dyDescent="0.2">
      <c r="A78" s="19" t="s">
        <v>114</v>
      </c>
      <c r="B78" s="51" t="s">
        <v>175</v>
      </c>
      <c r="C78" s="319">
        <v>1613</v>
      </c>
      <c r="D78" s="63">
        <v>1.011136891702378</v>
      </c>
      <c r="E78" s="63">
        <v>1.1859888406695598</v>
      </c>
      <c r="F78" s="64">
        <v>1.1050800886455354</v>
      </c>
      <c r="G78" s="21">
        <v>6686.7</v>
      </c>
      <c r="H78" s="65">
        <v>0.311661438303661</v>
      </c>
      <c r="I78" s="64">
        <v>0.28202610969640707</v>
      </c>
      <c r="J78" s="93">
        <v>0.79341865034187442</v>
      </c>
      <c r="K78" s="26">
        <v>2.311193662232927</v>
      </c>
      <c r="L78" s="16">
        <v>9804.9</v>
      </c>
    </row>
    <row r="79" spans="1:12" x14ac:dyDescent="0.2">
      <c r="A79" s="19" t="s">
        <v>115</v>
      </c>
      <c r="B79" s="51" t="s">
        <v>175</v>
      </c>
      <c r="C79" s="319">
        <v>2819.7</v>
      </c>
      <c r="D79" s="63">
        <v>1.011136891702378</v>
      </c>
      <c r="E79" s="63">
        <v>1.1063942972656666</v>
      </c>
      <c r="F79" s="64">
        <v>1.0309155248113449</v>
      </c>
      <c r="G79" s="21">
        <v>21820.2</v>
      </c>
      <c r="H79" s="65">
        <v>0.58178352896373864</v>
      </c>
      <c r="I79" s="64">
        <v>0.56433676180228609</v>
      </c>
      <c r="J79" s="93">
        <v>0.44913199584760616</v>
      </c>
      <c r="K79" s="26">
        <v>1.3083017671209742</v>
      </c>
      <c r="L79" s="16">
        <v>9702.5</v>
      </c>
    </row>
    <row r="80" spans="1:12" x14ac:dyDescent="0.2">
      <c r="A80" s="19" t="s">
        <v>117</v>
      </c>
      <c r="B80" s="51" t="s">
        <v>175</v>
      </c>
      <c r="C80" s="319">
        <v>1246.3</v>
      </c>
      <c r="D80" s="63">
        <v>1.011136891702378</v>
      </c>
      <c r="E80" s="63">
        <v>1.240712509026719</v>
      </c>
      <c r="F80" s="64">
        <v>1.1560704809708102</v>
      </c>
      <c r="G80" s="21">
        <v>3027</v>
      </c>
      <c r="H80" s="65">
        <v>0.18259775134178563</v>
      </c>
      <c r="I80" s="64">
        <v>0.1579469023276584</v>
      </c>
      <c r="J80" s="93">
        <v>0.97347272962902454</v>
      </c>
      <c r="K80" s="26">
        <v>2.8356832828491507</v>
      </c>
      <c r="L80" s="16">
        <v>9295.1</v>
      </c>
    </row>
    <row r="81" spans="1:12" x14ac:dyDescent="0.2">
      <c r="A81" s="19" t="s">
        <v>118</v>
      </c>
      <c r="B81" s="51" t="s">
        <v>175</v>
      </c>
      <c r="C81" s="319">
        <v>2797</v>
      </c>
      <c r="D81" s="63">
        <v>1.011136891702378</v>
      </c>
      <c r="E81" s="63">
        <v>1.1072577761887736</v>
      </c>
      <c r="F81" s="64">
        <v>1.0317200967703459</v>
      </c>
      <c r="G81" s="21">
        <v>10303</v>
      </c>
      <c r="H81" s="65">
        <v>0.27693435318037396</v>
      </c>
      <c r="I81" s="64">
        <v>0.26842004342774539</v>
      </c>
      <c r="J81" s="93">
        <v>0.75478574358997197</v>
      </c>
      <c r="K81" s="26">
        <v>2.1986577025599856</v>
      </c>
      <c r="L81" s="16">
        <v>16174.2</v>
      </c>
    </row>
    <row r="82" spans="1:12" x14ac:dyDescent="0.2">
      <c r="A82" s="19" t="s">
        <v>120</v>
      </c>
      <c r="B82" s="51" t="s">
        <v>176</v>
      </c>
      <c r="C82" s="319">
        <v>1504.3</v>
      </c>
      <c r="D82" s="63">
        <v>0.96959771201178102</v>
      </c>
      <c r="E82" s="63">
        <v>1.1994283055241641</v>
      </c>
      <c r="F82" s="64">
        <v>1.0716897346323078</v>
      </c>
      <c r="G82" s="21">
        <v>5960.9</v>
      </c>
      <c r="H82" s="65">
        <v>0.29790855824655182</v>
      </c>
      <c r="I82" s="64">
        <v>0.27798022936998923</v>
      </c>
      <c r="J82" s="93">
        <v>0.77378117638575594</v>
      </c>
      <c r="K82" s="26">
        <v>2.2539905635534483</v>
      </c>
      <c r="L82" s="16">
        <v>8917.7999999999993</v>
      </c>
    </row>
    <row r="83" spans="1:12" x14ac:dyDescent="0.2">
      <c r="A83" s="19" t="s">
        <v>124</v>
      </c>
      <c r="B83" s="51" t="s">
        <v>177</v>
      </c>
      <c r="C83" s="319">
        <v>2155.6999999999998</v>
      </c>
      <c r="D83" s="63">
        <v>1.0031096328256561</v>
      </c>
      <c r="E83" s="63">
        <v>1.1391659321798024</v>
      </c>
      <c r="F83" s="64">
        <v>1.0530247639512658</v>
      </c>
      <c r="G83" s="21">
        <v>30982</v>
      </c>
      <c r="H83" s="65">
        <v>1.0805048656845455</v>
      </c>
      <c r="I83" s="64">
        <v>1.0260963489881911</v>
      </c>
      <c r="J83" s="93">
        <v>0</v>
      </c>
      <c r="K83" s="26">
        <v>0</v>
      </c>
      <c r="L83" s="16">
        <v>0</v>
      </c>
    </row>
    <row r="84" spans="1:12" x14ac:dyDescent="0.2">
      <c r="A84" s="19" t="s">
        <v>125</v>
      </c>
      <c r="B84" s="51" t="s">
        <v>177</v>
      </c>
      <c r="C84" s="319">
        <v>2782</v>
      </c>
      <c r="D84" s="63">
        <v>1.0031096328256561</v>
      </c>
      <c r="E84" s="63">
        <v>1.1078360891445003</v>
      </c>
      <c r="F84" s="64">
        <v>1.0240640132520673</v>
      </c>
      <c r="G84" s="21">
        <v>34758.800000000003</v>
      </c>
      <c r="H84" s="65">
        <v>0.93931930477511894</v>
      </c>
      <c r="I84" s="64">
        <v>0.91724666878213112</v>
      </c>
      <c r="J84" s="93">
        <v>8.4744708476948385E-2</v>
      </c>
      <c r="K84" s="26">
        <v>0.24685761174797924</v>
      </c>
      <c r="L84" s="16">
        <v>1806.2</v>
      </c>
    </row>
    <row r="85" spans="1:12" x14ac:dyDescent="0.2">
      <c r="A85" s="19" t="s">
        <v>126</v>
      </c>
      <c r="B85" s="51" t="s">
        <v>177</v>
      </c>
      <c r="C85" s="319">
        <v>1042</v>
      </c>
      <c r="D85" s="63">
        <v>1.0031096328256561</v>
      </c>
      <c r="E85" s="63">
        <v>1.2879078694817658</v>
      </c>
      <c r="F85" s="64">
        <v>1.1905191701589228</v>
      </c>
      <c r="G85" s="21">
        <v>43118.8</v>
      </c>
      <c r="H85" s="65">
        <v>3.1110324849195297</v>
      </c>
      <c r="I85" s="64">
        <v>2.613172944123392</v>
      </c>
      <c r="J85" s="93">
        <v>0</v>
      </c>
      <c r="K85" s="26">
        <v>0</v>
      </c>
      <c r="L85" s="16">
        <v>0</v>
      </c>
    </row>
    <row r="86" spans="1:12" x14ac:dyDescent="0.2">
      <c r="A86" s="19" t="s">
        <v>128</v>
      </c>
      <c r="B86" s="51" t="s">
        <v>177</v>
      </c>
      <c r="C86" s="319">
        <v>2643.7</v>
      </c>
      <c r="D86" s="63">
        <v>1.0031096328256561</v>
      </c>
      <c r="E86" s="63">
        <v>1.1134773234481976</v>
      </c>
      <c r="F86" s="64">
        <v>1.0292786700928647</v>
      </c>
      <c r="G86" s="21">
        <v>27010</v>
      </c>
      <c r="H86" s="65">
        <v>0.76810043699093744</v>
      </c>
      <c r="I86" s="64">
        <v>0.74625119446188182</v>
      </c>
      <c r="J86" s="93">
        <v>0.26117823310192723</v>
      </c>
      <c r="K86" s="26">
        <v>0.76080071573597374</v>
      </c>
      <c r="L86" s="16">
        <v>5290</v>
      </c>
    </row>
    <row r="87" spans="1:12" x14ac:dyDescent="0.2">
      <c r="A87" s="19" t="s">
        <v>129</v>
      </c>
      <c r="B87" s="51" t="s">
        <v>177</v>
      </c>
      <c r="C87" s="319">
        <v>2265.3000000000002</v>
      </c>
      <c r="D87" s="63">
        <v>1.0031096328256561</v>
      </c>
      <c r="E87" s="63">
        <v>1.1324327903588929</v>
      </c>
      <c r="F87" s="64">
        <v>1.0468007671863286</v>
      </c>
      <c r="G87" s="21">
        <v>17039.900000000001</v>
      </c>
      <c r="H87" s="65">
        <v>0.56551862901709149</v>
      </c>
      <c r="I87" s="64">
        <v>0.54023520687430882</v>
      </c>
      <c r="J87" s="93">
        <v>0.48128213816923721</v>
      </c>
      <c r="K87" s="26">
        <v>1.4019537188889635</v>
      </c>
      <c r="L87" s="16">
        <v>8352.7999999999993</v>
      </c>
    </row>
    <row r="88" spans="1:12" x14ac:dyDescent="0.2">
      <c r="A88" s="19" t="s">
        <v>130</v>
      </c>
      <c r="B88" s="51" t="s">
        <v>177</v>
      </c>
      <c r="C88" s="319">
        <v>1778</v>
      </c>
      <c r="D88" s="63">
        <v>1.0031096328256561</v>
      </c>
      <c r="E88" s="63">
        <v>1.1687289088863893</v>
      </c>
      <c r="F88" s="64">
        <v>1.0803522547835993</v>
      </c>
      <c r="G88" s="21">
        <v>23827.5</v>
      </c>
      <c r="H88" s="65">
        <v>1.0075168557627285</v>
      </c>
      <c r="I88" s="64">
        <v>0.93258180496373366</v>
      </c>
      <c r="J88" s="93">
        <v>7.28353990208708E-2</v>
      </c>
      <c r="K88" s="26">
        <v>0.21216631664847896</v>
      </c>
      <c r="L88" s="16">
        <v>992.2</v>
      </c>
    </row>
    <row r="89" spans="1:12" x14ac:dyDescent="0.2">
      <c r="A89" s="19" t="s">
        <v>131</v>
      </c>
      <c r="B89" s="51" t="s">
        <v>177</v>
      </c>
      <c r="C89" s="319">
        <v>1946.7</v>
      </c>
      <c r="D89" s="63">
        <v>1.0031096328256561</v>
      </c>
      <c r="E89" s="63">
        <v>1.1541069502234551</v>
      </c>
      <c r="F89" s="64">
        <v>1.0668359757810502</v>
      </c>
      <c r="G89" s="21">
        <v>66563.600000000006</v>
      </c>
      <c r="H89" s="65">
        <v>2.570652496887631</v>
      </c>
      <c r="I89" s="64">
        <v>2.4096042458688265</v>
      </c>
      <c r="J89" s="93">
        <v>0</v>
      </c>
      <c r="K89" s="26">
        <v>0</v>
      </c>
      <c r="L89" s="16">
        <v>0</v>
      </c>
    </row>
    <row r="90" spans="1:12" x14ac:dyDescent="0.2">
      <c r="A90" s="19" t="s">
        <v>132</v>
      </c>
      <c r="B90" s="51" t="s">
        <v>177</v>
      </c>
      <c r="C90" s="319">
        <v>2732</v>
      </c>
      <c r="D90" s="63">
        <v>1.0031096328256561</v>
      </c>
      <c r="E90" s="63">
        <v>1.109809663250366</v>
      </c>
      <c r="F90" s="64">
        <v>1.0258883501184208</v>
      </c>
      <c r="G90" s="21">
        <v>23841.599999999999</v>
      </c>
      <c r="H90" s="65">
        <v>0.65608529119559533</v>
      </c>
      <c r="I90" s="64">
        <v>0.63952894203337218</v>
      </c>
      <c r="J90" s="93">
        <v>0.36980305892282544</v>
      </c>
      <c r="K90" s="26">
        <v>1.0772200599122668</v>
      </c>
      <c r="L90" s="16">
        <v>7740.3</v>
      </c>
    </row>
    <row r="91" spans="1:12" x14ac:dyDescent="0.2">
      <c r="A91" s="19" t="s">
        <v>134</v>
      </c>
      <c r="B91" s="51" t="s">
        <v>177</v>
      </c>
      <c r="C91" s="319">
        <v>1595</v>
      </c>
      <c r="D91" s="63">
        <v>1.0031096328256561</v>
      </c>
      <c r="E91" s="63">
        <v>1.1880877742946709</v>
      </c>
      <c r="F91" s="64">
        <v>1.0982472462866479</v>
      </c>
      <c r="G91" s="21">
        <v>26159.1</v>
      </c>
      <c r="H91" s="65">
        <v>1.2330131539050879</v>
      </c>
      <c r="I91" s="64">
        <v>1.1227099890977239</v>
      </c>
      <c r="J91" s="93">
        <v>0</v>
      </c>
      <c r="K91" s="26">
        <v>0</v>
      </c>
      <c r="L91" s="16">
        <v>0</v>
      </c>
    </row>
    <row r="92" spans="1:12" x14ac:dyDescent="0.2">
      <c r="A92" s="19" t="s">
        <v>135</v>
      </c>
      <c r="B92" s="51" t="s">
        <v>177</v>
      </c>
      <c r="C92" s="319">
        <v>6518.3</v>
      </c>
      <c r="D92" s="63">
        <v>1.0031096328256561</v>
      </c>
      <c r="E92" s="63">
        <v>1.0460242701317828</v>
      </c>
      <c r="F92" s="64">
        <v>0.96692626510969071</v>
      </c>
      <c r="G92" s="21">
        <v>42110.5</v>
      </c>
      <c r="H92" s="65">
        <v>0.48569278541709265</v>
      </c>
      <c r="I92" s="64">
        <v>0.50230591818911274</v>
      </c>
      <c r="J92" s="93">
        <v>0.48123347969259805</v>
      </c>
      <c r="K92" s="26">
        <v>1.4018119788847754</v>
      </c>
      <c r="L92" s="16">
        <v>24032.400000000001</v>
      </c>
    </row>
    <row r="93" spans="1:12" x14ac:dyDescent="0.2">
      <c r="A93" s="19" t="s">
        <v>136</v>
      </c>
      <c r="B93" s="51" t="s">
        <v>177</v>
      </c>
      <c r="C93" s="319">
        <v>720.3</v>
      </c>
      <c r="D93" s="63">
        <v>1.0031096328256561</v>
      </c>
      <c r="E93" s="63">
        <v>1.4164931278633903</v>
      </c>
      <c r="F93" s="64">
        <v>1.3093811002166689</v>
      </c>
      <c r="G93" s="21">
        <v>7387.6</v>
      </c>
      <c r="H93" s="65">
        <v>0.77107310796785766</v>
      </c>
      <c r="I93" s="64">
        <v>0.58888363963727974</v>
      </c>
      <c r="J93" s="93">
        <v>0.53830799224881121</v>
      </c>
      <c r="K93" s="26">
        <v>1.5680675258625467</v>
      </c>
      <c r="L93" s="16">
        <v>2970.6</v>
      </c>
    </row>
    <row r="94" spans="1:12" x14ac:dyDescent="0.2">
      <c r="A94" s="19" t="s">
        <v>137</v>
      </c>
      <c r="B94" s="51" t="s">
        <v>177</v>
      </c>
      <c r="C94" s="319">
        <v>8152.7</v>
      </c>
      <c r="D94" s="63">
        <v>1.0031096328256561</v>
      </c>
      <c r="E94" s="63">
        <v>1.0367976253265789</v>
      </c>
      <c r="F94" s="64">
        <v>0.95839731845354326</v>
      </c>
      <c r="G94" s="21">
        <v>267768.59999999998</v>
      </c>
      <c r="H94" s="65">
        <v>2.4692427389589224</v>
      </c>
      <c r="I94" s="64">
        <v>2.5764290982608951</v>
      </c>
      <c r="J94" s="93">
        <v>0</v>
      </c>
      <c r="K94" s="26">
        <v>0</v>
      </c>
      <c r="L94" s="16">
        <v>0</v>
      </c>
    </row>
    <row r="95" spans="1:12" x14ac:dyDescent="0.2">
      <c r="A95" s="19" t="s">
        <v>138</v>
      </c>
      <c r="B95" s="51" t="s">
        <v>178</v>
      </c>
      <c r="C95" s="319">
        <v>2276.6999999999998</v>
      </c>
      <c r="D95" s="63">
        <v>0.98304872407796917</v>
      </c>
      <c r="E95" s="63">
        <v>1.1317696666227435</v>
      </c>
      <c r="F95" s="64">
        <v>1.0252653706754011</v>
      </c>
      <c r="G95" s="21">
        <v>9223.1</v>
      </c>
      <c r="H95" s="65">
        <v>0.30456269649856571</v>
      </c>
      <c r="I95" s="64">
        <v>0.29705743040743959</v>
      </c>
      <c r="J95" s="93">
        <v>0.72070267417683542</v>
      </c>
      <c r="K95" s="26">
        <v>2.0993752191155344</v>
      </c>
      <c r="L95" s="16">
        <v>12571</v>
      </c>
    </row>
    <row r="96" spans="1:12" x14ac:dyDescent="0.2">
      <c r="A96" s="19" t="s">
        <v>139</v>
      </c>
      <c r="B96" s="51" t="s">
        <v>178</v>
      </c>
      <c r="C96" s="319">
        <v>1518.7</v>
      </c>
      <c r="D96" s="63">
        <v>0.98304872407796917</v>
      </c>
      <c r="E96" s="63">
        <v>1.1975373674853493</v>
      </c>
      <c r="F96" s="64">
        <v>1.0848440536812651</v>
      </c>
      <c r="G96" s="21">
        <v>5032.2</v>
      </c>
      <c r="H96" s="65">
        <v>0.24911019373992296</v>
      </c>
      <c r="I96" s="64">
        <v>0.22962765283600228</v>
      </c>
      <c r="J96" s="93">
        <v>0.83573385994134219</v>
      </c>
      <c r="K96" s="26">
        <v>2.4344560082846711</v>
      </c>
      <c r="L96" s="16">
        <v>9724</v>
      </c>
    </row>
    <row r="97" spans="1:12" x14ac:dyDescent="0.2">
      <c r="A97" s="19" t="s">
        <v>140</v>
      </c>
      <c r="B97" s="51" t="s">
        <v>178</v>
      </c>
      <c r="C97" s="319">
        <v>992.7</v>
      </c>
      <c r="D97" s="63">
        <v>0.98304872407796917</v>
      </c>
      <c r="E97" s="63">
        <v>1.3022061045633122</v>
      </c>
      <c r="F97" s="64">
        <v>1.1796630214298811</v>
      </c>
      <c r="G97" s="21">
        <v>2825</v>
      </c>
      <c r="H97" s="65">
        <v>0.21394691536614391</v>
      </c>
      <c r="I97" s="64">
        <v>0.18136273790019861</v>
      </c>
      <c r="J97" s="93">
        <v>0.96571610606373715</v>
      </c>
      <c r="K97" s="26">
        <v>2.8130885792627227</v>
      </c>
      <c r="L97" s="16">
        <v>7344.7</v>
      </c>
    </row>
    <row r="98" spans="1:12" x14ac:dyDescent="0.2">
      <c r="A98" s="19" t="s">
        <v>141</v>
      </c>
      <c r="B98" s="51" t="s">
        <v>178</v>
      </c>
      <c r="C98" s="319">
        <v>1823</v>
      </c>
      <c r="D98" s="63">
        <v>0.98304872407796917</v>
      </c>
      <c r="E98" s="63">
        <v>1.1645639056500274</v>
      </c>
      <c r="F98" s="64">
        <v>1.0549735335851373</v>
      </c>
      <c r="G98" s="21">
        <v>2307.6999999999998</v>
      </c>
      <c r="H98" s="65">
        <v>9.516960799330873E-2</v>
      </c>
      <c r="I98" s="64">
        <v>9.0210422312578753E-2</v>
      </c>
      <c r="J98" s="93">
        <v>0.95980392559182859</v>
      </c>
      <c r="K98" s="26">
        <v>2.795866657354579</v>
      </c>
      <c r="L98" s="16">
        <v>13405.3</v>
      </c>
    </row>
    <row r="99" spans="1:12" x14ac:dyDescent="0.2">
      <c r="A99" s="19" t="s">
        <v>143</v>
      </c>
      <c r="B99" s="51" t="s">
        <v>178</v>
      </c>
      <c r="C99" s="319">
        <v>2428.3000000000002</v>
      </c>
      <c r="D99" s="63">
        <v>0.98304872407796917</v>
      </c>
      <c r="E99" s="63">
        <v>1.1235432195363011</v>
      </c>
      <c r="F99" s="64">
        <v>1.0178130669336063</v>
      </c>
      <c r="G99" s="21">
        <v>26340.5</v>
      </c>
      <c r="H99" s="65">
        <v>0.81550621233110621</v>
      </c>
      <c r="I99" s="64">
        <v>0.80123378135437429</v>
      </c>
      <c r="J99" s="93">
        <v>0.20230685460250006</v>
      </c>
      <c r="K99" s="26">
        <v>0.58931097722760362</v>
      </c>
      <c r="L99" s="16">
        <v>3763.7</v>
      </c>
    </row>
    <row r="100" spans="1:12" x14ac:dyDescent="0.2">
      <c r="A100" s="19" t="s">
        <v>144</v>
      </c>
      <c r="B100" s="51" t="s">
        <v>178</v>
      </c>
      <c r="C100" s="319">
        <v>722.3</v>
      </c>
      <c r="D100" s="63">
        <v>0.98304872407796917</v>
      </c>
      <c r="E100" s="63">
        <v>1.4153398864737645</v>
      </c>
      <c r="F100" s="64">
        <v>1.2821504376127659</v>
      </c>
      <c r="G100" s="21">
        <v>1745.7</v>
      </c>
      <c r="H100" s="65">
        <v>0.18170111656816457</v>
      </c>
      <c r="I100" s="64">
        <v>0.14171591042504625</v>
      </c>
      <c r="J100" s="93">
        <v>1.1004493210446014</v>
      </c>
      <c r="K100" s="26">
        <v>3.2055605137475798</v>
      </c>
      <c r="L100" s="16">
        <v>6089.7</v>
      </c>
    </row>
    <row r="101" spans="1:12" x14ac:dyDescent="0.2">
      <c r="A101" s="19" t="s">
        <v>11</v>
      </c>
      <c r="B101" s="51" t="s">
        <v>179</v>
      </c>
      <c r="C101" s="319">
        <v>1520.7</v>
      </c>
      <c r="D101" s="63">
        <v>1.0135497135229277</v>
      </c>
      <c r="E101" s="63">
        <v>1.1972775695403433</v>
      </c>
      <c r="F101" s="64">
        <v>1.1182607882129025</v>
      </c>
      <c r="G101" s="21">
        <v>6416.5</v>
      </c>
      <c r="H101" s="65">
        <v>0.31721977423182512</v>
      </c>
      <c r="I101" s="64">
        <v>0.28367244704947175</v>
      </c>
      <c r="J101" s="93">
        <v>0.8010410139810773</v>
      </c>
      <c r="K101" s="26">
        <v>2.3333972725546275</v>
      </c>
      <c r="L101" s="16">
        <v>9332.6</v>
      </c>
    </row>
    <row r="102" spans="1:12" x14ac:dyDescent="0.2">
      <c r="A102" s="19" t="s">
        <v>145</v>
      </c>
      <c r="B102" s="51" t="s">
        <v>179</v>
      </c>
      <c r="C102" s="319">
        <v>995.7</v>
      </c>
      <c r="D102" s="63">
        <v>1.0135497135229277</v>
      </c>
      <c r="E102" s="63">
        <v>1.3012955709551068</v>
      </c>
      <c r="F102" s="64">
        <v>1.215413908934158</v>
      </c>
      <c r="G102" s="21">
        <v>4470.3999999999996</v>
      </c>
      <c r="H102" s="65">
        <v>0.33753862455727923</v>
      </c>
      <c r="I102" s="64">
        <v>0.27771495955092329</v>
      </c>
      <c r="J102" s="93">
        <v>0.87787528437687878</v>
      </c>
      <c r="K102" s="26">
        <v>2.5572121257907474</v>
      </c>
      <c r="L102" s="16">
        <v>6696.8</v>
      </c>
    </row>
    <row r="103" spans="1:12" x14ac:dyDescent="0.2">
      <c r="A103" s="19" t="s">
        <v>146</v>
      </c>
      <c r="B103" s="51" t="s">
        <v>179</v>
      </c>
      <c r="C103" s="319">
        <v>994.3</v>
      </c>
      <c r="D103" s="63">
        <v>1.0135497135229277</v>
      </c>
      <c r="E103" s="63">
        <v>1.3017198028763954</v>
      </c>
      <c r="F103" s="64">
        <v>1.2158101428023558</v>
      </c>
      <c r="G103" s="21">
        <v>2618.6999999999998</v>
      </c>
      <c r="H103" s="65">
        <v>0.19800397448545384</v>
      </c>
      <c r="I103" s="64">
        <v>0.16285764324113039</v>
      </c>
      <c r="J103" s="93">
        <v>1.017806168316902</v>
      </c>
      <c r="K103" s="26">
        <v>2.9648246415458042</v>
      </c>
      <c r="L103" s="16">
        <v>7753.3</v>
      </c>
    </row>
    <row r="104" spans="1:12" x14ac:dyDescent="0.2">
      <c r="A104" s="19" t="s">
        <v>147</v>
      </c>
      <c r="B104" s="51" t="s">
        <v>179</v>
      </c>
      <c r="C104" s="319">
        <v>601.70000000000005</v>
      </c>
      <c r="D104" s="63">
        <v>1.0135497135229277</v>
      </c>
      <c r="E104" s="63">
        <v>1.4985873358816686</v>
      </c>
      <c r="F104" s="64">
        <v>1.3996850004233214</v>
      </c>
      <c r="G104" s="21">
        <v>1103.5</v>
      </c>
      <c r="H104" s="65">
        <v>0.13787893654260544</v>
      </c>
      <c r="I104" s="64">
        <v>9.8507118745221431E-2</v>
      </c>
      <c r="J104" s="93">
        <v>1.261806063880716</v>
      </c>
      <c r="K104" s="26">
        <v>3.675585614922964</v>
      </c>
      <c r="L104" s="16">
        <v>5816.7</v>
      </c>
    </row>
    <row r="105" spans="1:12" x14ac:dyDescent="0.2">
      <c r="A105" s="19" t="s">
        <v>148</v>
      </c>
      <c r="B105" s="51" t="s">
        <v>179</v>
      </c>
      <c r="C105" s="319">
        <v>997.3</v>
      </c>
      <c r="D105" s="63">
        <v>1.0135497135229277</v>
      </c>
      <c r="E105" s="63">
        <v>1.3008121929208865</v>
      </c>
      <c r="F105" s="64">
        <v>1.2149624324216903</v>
      </c>
      <c r="G105" s="21">
        <v>3758</v>
      </c>
      <c r="H105" s="65">
        <v>0.28329346461568833</v>
      </c>
      <c r="I105" s="64">
        <v>0.23317055495372105</v>
      </c>
      <c r="J105" s="93">
        <v>0.93166896780600195</v>
      </c>
      <c r="K105" s="26">
        <v>2.7139107616949865</v>
      </c>
      <c r="L105" s="16">
        <v>7118.6</v>
      </c>
    </row>
    <row r="106" spans="1:12" x14ac:dyDescent="0.2">
      <c r="A106" s="19" t="s">
        <v>149</v>
      </c>
      <c r="B106" s="51" t="s">
        <v>179</v>
      </c>
      <c r="C106" s="319">
        <v>462.3</v>
      </c>
      <c r="D106" s="63">
        <v>1.0135497135229277</v>
      </c>
      <c r="E106" s="63">
        <v>1.6489292667099287</v>
      </c>
      <c r="F106" s="64">
        <v>1.5401048081158726</v>
      </c>
      <c r="G106" s="21">
        <v>1669.8</v>
      </c>
      <c r="H106" s="65">
        <v>0.2715477210298296</v>
      </c>
      <c r="I106" s="64">
        <v>0.17631768928897418</v>
      </c>
      <c r="J106" s="93">
        <v>1.268557087086043</v>
      </c>
      <c r="K106" s="26">
        <v>3.6952510488512136</v>
      </c>
      <c r="L106" s="16">
        <v>4493</v>
      </c>
    </row>
    <row r="107" spans="1:12" x14ac:dyDescent="0.2">
      <c r="A107" s="19" t="s">
        <v>151</v>
      </c>
      <c r="B107" s="51" t="s">
        <v>179</v>
      </c>
      <c r="C107" s="319">
        <v>1692</v>
      </c>
      <c r="D107" s="63">
        <v>1.0135497135229277</v>
      </c>
      <c r="E107" s="63">
        <v>1.177304964539007</v>
      </c>
      <c r="F107" s="64">
        <v>1.0996063161174854</v>
      </c>
      <c r="G107" s="21">
        <v>6770.2</v>
      </c>
      <c r="H107" s="65">
        <v>0.30082002208101866</v>
      </c>
      <c r="I107" s="64">
        <v>0.27357065676301379</v>
      </c>
      <c r="J107" s="93">
        <v>0.79878629403646673</v>
      </c>
      <c r="K107" s="26">
        <v>2.3268293724380258</v>
      </c>
      <c r="L107" s="16">
        <v>10354.700000000001</v>
      </c>
    </row>
    <row r="108" spans="1:12" x14ac:dyDescent="0.2">
      <c r="A108" s="19" t="s">
        <v>152</v>
      </c>
      <c r="B108" s="51" t="s">
        <v>179</v>
      </c>
      <c r="C108" s="319">
        <v>2390.6999999999998</v>
      </c>
      <c r="D108" s="63">
        <v>1.0135497135229277</v>
      </c>
      <c r="E108" s="63">
        <v>1.1254862592546115</v>
      </c>
      <c r="F108" s="64">
        <v>1.0512074922442987</v>
      </c>
      <c r="G108" s="21">
        <v>7660</v>
      </c>
      <c r="H108" s="65">
        <v>0.24088473929266746</v>
      </c>
      <c r="I108" s="64">
        <v>0.22915051602075748</v>
      </c>
      <c r="J108" s="93">
        <v>0.81032275295163125</v>
      </c>
      <c r="K108" s="26">
        <v>2.3604345702964959</v>
      </c>
      <c r="L108" s="16">
        <v>14841.9</v>
      </c>
    </row>
    <row r="109" spans="1:12" x14ac:dyDescent="0.2">
      <c r="A109" s="19" t="s">
        <v>154</v>
      </c>
      <c r="B109" s="51" t="s">
        <v>260</v>
      </c>
      <c r="C109" s="319">
        <v>1878.7</v>
      </c>
      <c r="D109" s="63">
        <v>0.97206036952526764</v>
      </c>
      <c r="E109" s="63">
        <v>1.1596848884867195</v>
      </c>
      <c r="F109" s="64">
        <v>1.0388107391264894</v>
      </c>
      <c r="G109" s="21">
        <v>9795.7999999999993</v>
      </c>
      <c r="H109" s="65">
        <v>0.39200181086070235</v>
      </c>
      <c r="I109" s="64">
        <v>0.37735633267550461</v>
      </c>
      <c r="J109" s="93">
        <v>0.64680892826578695</v>
      </c>
      <c r="K109" s="26">
        <v>1.8841259844842622</v>
      </c>
      <c r="L109" s="16">
        <v>9309.7999999999993</v>
      </c>
    </row>
    <row r="110" spans="1:12" x14ac:dyDescent="0.2">
      <c r="A110" s="19" t="s">
        <v>156</v>
      </c>
      <c r="B110" s="51" t="s">
        <v>260</v>
      </c>
      <c r="C110" s="319">
        <v>3342.7</v>
      </c>
      <c r="D110" s="63">
        <v>0.97206036952526764</v>
      </c>
      <c r="E110" s="63">
        <v>1.089747808657672</v>
      </c>
      <c r="F110" s="64">
        <v>0.97616321279339702</v>
      </c>
      <c r="G110" s="21">
        <v>26889</v>
      </c>
      <c r="H110" s="65">
        <v>0.60475970820547531</v>
      </c>
      <c r="I110" s="64">
        <v>0.61952724736971976</v>
      </c>
      <c r="J110" s="93">
        <v>0.37140350458792176</v>
      </c>
      <c r="K110" s="26">
        <v>1.0818820878042565</v>
      </c>
      <c r="L110" s="16">
        <v>9511.5</v>
      </c>
    </row>
    <row r="111" spans="1:12" x14ac:dyDescent="0.2">
      <c r="A111" s="19" t="s">
        <v>159</v>
      </c>
      <c r="B111" s="51" t="s">
        <v>260</v>
      </c>
      <c r="C111" s="319">
        <v>1602.3</v>
      </c>
      <c r="D111" s="63">
        <v>0.97206036952526764</v>
      </c>
      <c r="E111" s="63">
        <v>1.1872308556450104</v>
      </c>
      <c r="F111" s="64">
        <v>1.0634855855332561</v>
      </c>
      <c r="G111" s="21">
        <v>14614.9</v>
      </c>
      <c r="H111" s="65">
        <v>0.6857370494822872</v>
      </c>
      <c r="I111" s="64">
        <v>0.64480145176433479</v>
      </c>
      <c r="J111" s="93">
        <v>0.37774853605096892</v>
      </c>
      <c r="K111" s="26">
        <v>1.1003648856282608</v>
      </c>
      <c r="L111" s="16">
        <v>4637.2</v>
      </c>
    </row>
    <row r="112" spans="1:12" x14ac:dyDescent="0.2">
      <c r="A112" s="19" t="s">
        <v>212</v>
      </c>
      <c r="B112" s="51" t="s">
        <v>260</v>
      </c>
      <c r="C112" s="319">
        <v>551.70000000000005</v>
      </c>
      <c r="D112" s="63">
        <v>0.97206036952526764</v>
      </c>
      <c r="E112" s="63">
        <v>1.5437737901033168</v>
      </c>
      <c r="F112" s="64">
        <v>1.3828659904622824</v>
      </c>
      <c r="G112" s="21">
        <v>9986.4</v>
      </c>
      <c r="H112" s="65">
        <v>1.3608541203716198</v>
      </c>
      <c r="I112" s="64">
        <v>0.98408242718927219</v>
      </c>
      <c r="J112" s="93">
        <v>2.2011870090662609E-2</v>
      </c>
      <c r="K112" s="26">
        <v>6.4119610278272496E-2</v>
      </c>
      <c r="L112" s="16">
        <v>93</v>
      </c>
    </row>
    <row r="113" spans="1:12" ht="20.45" customHeight="1" x14ac:dyDescent="0.2">
      <c r="A113" s="45" t="s">
        <v>215</v>
      </c>
      <c r="B113" s="52"/>
      <c r="C113" s="21">
        <v>395987.1</v>
      </c>
      <c r="D113" s="65">
        <v>1</v>
      </c>
      <c r="E113" s="63">
        <v>1</v>
      </c>
      <c r="F113" s="64">
        <v>1</v>
      </c>
      <c r="G113" s="21">
        <v>5267147.0000000009</v>
      </c>
      <c r="H113" s="65">
        <v>1</v>
      </c>
      <c r="I113" s="64">
        <v>1</v>
      </c>
      <c r="J113" s="93">
        <v>0</v>
      </c>
      <c r="K113" s="26">
        <v>0</v>
      </c>
      <c r="L113" s="16">
        <v>1041485.6999999998</v>
      </c>
    </row>
    <row r="114" spans="1:12" ht="13.15" customHeight="1" x14ac:dyDescent="0.2">
      <c r="A114" s="66"/>
      <c r="B114" s="67"/>
      <c r="C114" s="138"/>
      <c r="D114" s="68"/>
      <c r="E114" s="68"/>
      <c r="F114" s="69"/>
      <c r="G114" s="18"/>
      <c r="H114" s="39"/>
      <c r="I114" s="39"/>
      <c r="J114" s="39"/>
      <c r="K114" s="39"/>
      <c r="L114" s="37"/>
    </row>
    <row r="115" spans="1:12" x14ac:dyDescent="0.2">
      <c r="A115" s="23"/>
      <c r="B115" s="77"/>
      <c r="C115" s="23"/>
      <c r="D115" s="23"/>
      <c r="E115" s="23"/>
      <c r="G115" s="11"/>
      <c r="H115" s="90"/>
      <c r="L115" s="74"/>
    </row>
    <row r="116" spans="1:12" ht="13.15" customHeight="1" x14ac:dyDescent="0.2">
      <c r="A116" s="46"/>
      <c r="B116" s="428" t="s">
        <v>429</v>
      </c>
      <c r="C116" s="428"/>
      <c r="D116" s="428"/>
      <c r="E116" s="428"/>
      <c r="F116" s="428"/>
      <c r="G116" s="21">
        <v>5892587.4000000004</v>
      </c>
      <c r="H116" s="33">
        <v>14880.755964020042</v>
      </c>
      <c r="I116" s="31"/>
      <c r="J116" s="31"/>
      <c r="K116" s="31"/>
      <c r="L116" s="167"/>
    </row>
    <row r="117" spans="1:12" x14ac:dyDescent="0.2">
      <c r="A117" s="23"/>
      <c r="B117" s="428"/>
      <c r="C117" s="428"/>
      <c r="D117" s="428"/>
      <c r="E117" s="428"/>
      <c r="F117" s="428"/>
      <c r="G117" s="58" t="s">
        <v>3</v>
      </c>
      <c r="H117" s="58" t="s">
        <v>207</v>
      </c>
      <c r="I117" s="31"/>
      <c r="J117" s="31"/>
      <c r="K117" s="31"/>
      <c r="L117" s="31"/>
    </row>
    <row r="118" spans="1:12" ht="26.45" customHeight="1" x14ac:dyDescent="0.2">
      <c r="A118" s="23"/>
      <c r="B118" s="418" t="s">
        <v>432</v>
      </c>
      <c r="C118" s="418"/>
      <c r="D118" s="418"/>
      <c r="E118" s="418"/>
      <c r="F118" s="418"/>
      <c r="G118" s="439">
        <v>2630.1</v>
      </c>
      <c r="H118" s="439"/>
    </row>
    <row r="119" spans="1:12" x14ac:dyDescent="0.2">
      <c r="A119" s="23"/>
      <c r="B119" s="77"/>
      <c r="C119" s="46"/>
      <c r="D119" s="56"/>
      <c r="E119" s="23"/>
      <c r="G119" s="18"/>
      <c r="H119" s="40"/>
    </row>
    <row r="120" spans="1:12" x14ac:dyDescent="0.2">
      <c r="A120" s="23"/>
      <c r="B120" s="77"/>
      <c r="C120" s="46"/>
      <c r="D120" s="57"/>
      <c r="E120" s="23"/>
      <c r="G120" s="11"/>
      <c r="H120" s="34"/>
      <c r="L120" s="31"/>
    </row>
    <row r="121" spans="1:12" x14ac:dyDescent="0.2">
      <c r="A121" s="23"/>
      <c r="B121" s="77"/>
      <c r="C121" s="23"/>
      <c r="D121" s="23"/>
      <c r="E121" s="23"/>
      <c r="G121" s="11"/>
      <c r="H121" s="34"/>
      <c r="L121" s="31"/>
    </row>
    <row r="122" spans="1:12" x14ac:dyDescent="0.2">
      <c r="A122" s="23"/>
      <c r="B122" s="77"/>
      <c r="C122" s="23"/>
      <c r="D122" s="23"/>
      <c r="E122" s="23"/>
      <c r="G122" s="11"/>
      <c r="H122" s="34"/>
      <c r="L122" s="31"/>
    </row>
    <row r="123" spans="1:12" x14ac:dyDescent="0.2">
      <c r="A123" s="23"/>
      <c r="B123" s="77"/>
      <c r="C123" s="23"/>
      <c r="D123" s="23"/>
      <c r="E123" s="23"/>
      <c r="G123" s="11"/>
      <c r="H123" s="34"/>
      <c r="L123" s="31"/>
    </row>
    <row r="124" spans="1:12" x14ac:dyDescent="0.2">
      <c r="A124" s="23"/>
      <c r="B124" s="77"/>
      <c r="C124" s="23"/>
      <c r="D124" s="23"/>
      <c r="E124" s="23"/>
      <c r="G124" s="11"/>
      <c r="H124" s="34"/>
      <c r="L124" s="31"/>
    </row>
    <row r="125" spans="1:12" x14ac:dyDescent="0.2">
      <c r="A125" s="23"/>
      <c r="B125" s="77"/>
      <c r="C125" s="23"/>
      <c r="D125" s="23"/>
      <c r="E125" s="23"/>
      <c r="G125" s="11"/>
      <c r="H125" s="34"/>
      <c r="L125" s="31"/>
    </row>
    <row r="126" spans="1:12" x14ac:dyDescent="0.2">
      <c r="A126" s="23"/>
      <c r="B126" s="77"/>
      <c r="C126" s="23"/>
      <c r="D126" s="23"/>
      <c r="E126" s="23"/>
      <c r="G126" s="34"/>
      <c r="H126" s="34"/>
      <c r="L126" s="31"/>
    </row>
    <row r="127" spans="1:12" x14ac:dyDescent="0.2">
      <c r="A127" s="23"/>
      <c r="B127" s="77"/>
      <c r="C127" s="23"/>
      <c r="D127" s="23"/>
      <c r="E127" s="23"/>
    </row>
    <row r="128" spans="1:12" x14ac:dyDescent="0.2">
      <c r="A128" s="23"/>
      <c r="B128" s="77"/>
      <c r="C128" s="23"/>
      <c r="D128" s="23"/>
      <c r="E128" s="23"/>
    </row>
    <row r="129" spans="1:5" x14ac:dyDescent="0.2">
      <c r="A129" s="23"/>
      <c r="B129" s="77"/>
      <c r="C129" s="23"/>
      <c r="D129" s="23"/>
      <c r="E129" s="23"/>
    </row>
    <row r="130" spans="1:5" x14ac:dyDescent="0.2">
      <c r="A130" s="23"/>
      <c r="B130" s="77"/>
      <c r="C130" s="23"/>
      <c r="D130" s="23"/>
      <c r="E130" s="23"/>
    </row>
    <row r="131" spans="1:5" x14ac:dyDescent="0.2">
      <c r="A131" s="23"/>
      <c r="B131" s="77"/>
      <c r="C131" s="23"/>
      <c r="D131" s="23"/>
      <c r="E131" s="23"/>
    </row>
    <row r="132" spans="1:5" x14ac:dyDescent="0.2">
      <c r="A132" s="23"/>
      <c r="B132" s="77"/>
      <c r="C132" s="23"/>
      <c r="D132" s="23"/>
      <c r="E132" s="23"/>
    </row>
    <row r="133" spans="1:5" x14ac:dyDescent="0.2">
      <c r="A133" s="23"/>
      <c r="B133" s="77"/>
      <c r="C133" s="23"/>
      <c r="D133" s="23"/>
      <c r="E133" s="23"/>
    </row>
    <row r="134" spans="1:5" x14ac:dyDescent="0.2">
      <c r="A134" s="23"/>
      <c r="B134" s="77"/>
      <c r="C134" s="23"/>
      <c r="D134" s="23"/>
      <c r="E134" s="23"/>
    </row>
    <row r="135" spans="1:5" x14ac:dyDescent="0.2">
      <c r="A135" s="23"/>
      <c r="B135" s="77"/>
      <c r="C135" s="23"/>
      <c r="D135" s="23"/>
      <c r="E135" s="23"/>
    </row>
    <row r="136" spans="1:5" x14ac:dyDescent="0.2">
      <c r="A136" s="23"/>
      <c r="B136" s="77"/>
      <c r="C136" s="23"/>
      <c r="D136" s="23"/>
      <c r="E136" s="23"/>
    </row>
    <row r="137" spans="1:5" x14ac:dyDescent="0.2">
      <c r="A137" s="23"/>
      <c r="B137" s="77"/>
      <c r="C137" s="23"/>
      <c r="D137" s="23"/>
      <c r="E137" s="23"/>
    </row>
    <row r="138" spans="1:5" x14ac:dyDescent="0.2">
      <c r="A138" s="23"/>
      <c r="B138" s="77"/>
      <c r="C138" s="23"/>
      <c r="D138" s="23"/>
      <c r="E138" s="23"/>
    </row>
    <row r="139" spans="1:5" x14ac:dyDescent="0.2">
      <c r="A139" s="23"/>
      <c r="B139" s="77"/>
      <c r="C139" s="23"/>
      <c r="D139" s="23"/>
      <c r="E139" s="23"/>
    </row>
    <row r="140" spans="1:5" x14ac:dyDescent="0.2">
      <c r="A140" s="23"/>
      <c r="B140" s="77"/>
      <c r="C140" s="23"/>
      <c r="D140" s="23"/>
      <c r="E140" s="23"/>
    </row>
    <row r="141" spans="1:5" x14ac:dyDescent="0.2">
      <c r="A141" s="23"/>
      <c r="B141" s="77"/>
      <c r="C141" s="23"/>
      <c r="D141" s="23"/>
      <c r="E141" s="23"/>
    </row>
    <row r="142" spans="1:5" x14ac:dyDescent="0.2">
      <c r="A142" s="23"/>
      <c r="B142" s="77"/>
      <c r="C142" s="23"/>
      <c r="D142" s="23"/>
      <c r="E142" s="23"/>
    </row>
    <row r="143" spans="1:5" x14ac:dyDescent="0.2">
      <c r="A143" s="23"/>
      <c r="B143" s="77"/>
      <c r="C143" s="23"/>
      <c r="D143" s="23"/>
      <c r="E143" s="23"/>
    </row>
    <row r="144" spans="1:5" x14ac:dyDescent="0.2">
      <c r="A144" s="23"/>
      <c r="B144" s="77"/>
      <c r="C144" s="23"/>
      <c r="D144" s="23"/>
      <c r="E144" s="23"/>
    </row>
    <row r="145" spans="1:5" x14ac:dyDescent="0.2">
      <c r="A145" s="23"/>
      <c r="B145" s="77"/>
      <c r="C145" s="23"/>
      <c r="D145" s="23"/>
      <c r="E145" s="23"/>
    </row>
    <row r="146" spans="1:5" x14ac:dyDescent="0.2">
      <c r="A146" s="23"/>
      <c r="B146" s="77"/>
      <c r="C146" s="23"/>
      <c r="D146" s="23"/>
      <c r="E146" s="23"/>
    </row>
    <row r="147" spans="1:5" x14ac:dyDescent="0.2">
      <c r="A147" s="23"/>
      <c r="B147" s="77"/>
      <c r="C147" s="23"/>
      <c r="D147" s="23"/>
      <c r="E147" s="23"/>
    </row>
    <row r="148" spans="1:5" x14ac:dyDescent="0.2">
      <c r="A148" s="23"/>
      <c r="B148" s="77"/>
      <c r="C148" s="23"/>
      <c r="D148" s="23"/>
      <c r="E148" s="23"/>
    </row>
    <row r="149" spans="1:5" x14ac:dyDescent="0.2">
      <c r="A149" s="23"/>
      <c r="B149" s="77"/>
      <c r="C149" s="23"/>
      <c r="D149" s="23"/>
      <c r="E149" s="23"/>
    </row>
    <row r="150" spans="1:5" x14ac:dyDescent="0.2">
      <c r="A150" s="23"/>
      <c r="B150" s="77"/>
      <c r="C150" s="23"/>
      <c r="D150" s="23"/>
      <c r="E150" s="23"/>
    </row>
    <row r="151" spans="1:5" x14ac:dyDescent="0.2">
      <c r="A151" s="23"/>
      <c r="B151" s="77"/>
      <c r="C151" s="23"/>
      <c r="D151" s="23"/>
      <c r="E151" s="23"/>
    </row>
    <row r="152" spans="1:5" x14ac:dyDescent="0.2">
      <c r="A152" s="23"/>
      <c r="B152" s="77"/>
      <c r="C152" s="23"/>
      <c r="D152" s="23"/>
      <c r="E152" s="23"/>
    </row>
    <row r="153" spans="1:5" x14ac:dyDescent="0.2">
      <c r="A153" s="23"/>
      <c r="B153" s="77"/>
      <c r="C153" s="23"/>
      <c r="D153" s="23"/>
      <c r="E153" s="23"/>
    </row>
    <row r="154" spans="1:5" x14ac:dyDescent="0.2">
      <c r="A154" s="23"/>
      <c r="B154" s="77"/>
      <c r="C154" s="23"/>
      <c r="D154" s="23"/>
      <c r="E154" s="23"/>
    </row>
    <row r="155" spans="1:5" x14ac:dyDescent="0.2">
      <c r="A155" s="23"/>
      <c r="B155" s="77"/>
      <c r="C155" s="23"/>
      <c r="D155" s="23"/>
      <c r="E155" s="23"/>
    </row>
    <row r="156" spans="1:5" x14ac:dyDescent="0.2">
      <c r="A156" s="23"/>
      <c r="B156" s="77"/>
      <c r="C156" s="23"/>
      <c r="D156" s="23"/>
      <c r="E156" s="23"/>
    </row>
    <row r="157" spans="1:5" x14ac:dyDescent="0.2">
      <c r="A157" s="23"/>
      <c r="B157" s="77"/>
      <c r="C157" s="23"/>
      <c r="D157" s="23"/>
      <c r="E157" s="23"/>
    </row>
    <row r="158" spans="1:5" x14ac:dyDescent="0.2">
      <c r="A158" s="23"/>
      <c r="B158" s="77"/>
      <c r="C158" s="23"/>
      <c r="D158" s="23"/>
      <c r="E158" s="23"/>
    </row>
    <row r="159" spans="1:5" x14ac:dyDescent="0.2">
      <c r="A159" s="23"/>
      <c r="B159" s="77"/>
      <c r="C159" s="23"/>
      <c r="D159" s="23"/>
      <c r="E159" s="23"/>
    </row>
    <row r="160" spans="1:5" x14ac:dyDescent="0.2">
      <c r="A160" s="23"/>
      <c r="B160" s="77"/>
      <c r="C160" s="23"/>
      <c r="D160" s="23"/>
      <c r="E160" s="23"/>
    </row>
    <row r="161" spans="1:5" x14ac:dyDescent="0.2">
      <c r="A161" s="23"/>
      <c r="B161" s="77"/>
      <c r="C161" s="23"/>
      <c r="D161" s="23"/>
      <c r="E161" s="23"/>
    </row>
    <row r="162" spans="1:5" x14ac:dyDescent="0.2">
      <c r="A162" s="23"/>
      <c r="B162" s="77"/>
      <c r="C162" s="23"/>
      <c r="D162" s="23"/>
      <c r="E162" s="23"/>
    </row>
    <row r="163" spans="1:5" x14ac:dyDescent="0.2">
      <c r="A163" s="23"/>
      <c r="B163" s="77"/>
      <c r="C163" s="23"/>
      <c r="D163" s="23"/>
      <c r="E163" s="23"/>
    </row>
    <row r="164" spans="1:5" x14ac:dyDescent="0.2">
      <c r="A164" s="23"/>
      <c r="B164" s="77"/>
      <c r="C164" s="23"/>
      <c r="D164" s="23"/>
      <c r="E164" s="23"/>
    </row>
    <row r="165" spans="1:5" x14ac:dyDescent="0.2">
      <c r="A165" s="23"/>
      <c r="B165" s="77"/>
      <c r="C165" s="23"/>
      <c r="D165" s="23"/>
      <c r="E165" s="23"/>
    </row>
    <row r="166" spans="1:5" x14ac:dyDescent="0.2">
      <c r="A166" s="23"/>
      <c r="B166" s="77"/>
      <c r="C166" s="23"/>
      <c r="D166" s="23"/>
      <c r="E166" s="23"/>
    </row>
    <row r="167" spans="1:5" x14ac:dyDescent="0.2">
      <c r="A167" s="23"/>
      <c r="B167" s="77"/>
      <c r="C167" s="23"/>
      <c r="D167" s="23"/>
      <c r="E167" s="23"/>
    </row>
    <row r="168" spans="1:5" x14ac:dyDescent="0.2">
      <c r="A168" s="23"/>
      <c r="B168" s="77"/>
      <c r="C168" s="23"/>
      <c r="D168" s="23"/>
      <c r="E168" s="23"/>
    </row>
    <row r="169" spans="1:5" x14ac:dyDescent="0.2">
      <c r="A169" s="23"/>
      <c r="B169" s="77"/>
      <c r="C169" s="23"/>
      <c r="D169" s="23"/>
      <c r="E169" s="23"/>
    </row>
    <row r="170" spans="1:5" x14ac:dyDescent="0.2">
      <c r="A170" s="23"/>
      <c r="B170" s="77"/>
      <c r="C170" s="23"/>
      <c r="D170" s="23"/>
      <c r="E170" s="23"/>
    </row>
    <row r="171" spans="1:5" x14ac:dyDescent="0.2">
      <c r="A171" s="23"/>
      <c r="B171" s="77"/>
      <c r="C171" s="23"/>
      <c r="D171" s="23"/>
      <c r="E171" s="23"/>
    </row>
    <row r="172" spans="1:5" x14ac:dyDescent="0.2">
      <c r="A172" s="23"/>
      <c r="B172" s="77"/>
      <c r="C172" s="23"/>
      <c r="D172" s="23"/>
      <c r="E172" s="23"/>
    </row>
    <row r="173" spans="1:5" x14ac:dyDescent="0.2">
      <c r="A173" s="23"/>
      <c r="B173" s="77"/>
      <c r="C173" s="23"/>
      <c r="D173" s="23"/>
      <c r="E173" s="23"/>
    </row>
    <row r="174" spans="1:5" x14ac:dyDescent="0.2">
      <c r="A174" s="23"/>
      <c r="B174" s="77"/>
      <c r="C174" s="23"/>
      <c r="D174" s="23"/>
      <c r="E174" s="23"/>
    </row>
    <row r="175" spans="1:5" x14ac:dyDescent="0.2">
      <c r="A175" s="23"/>
      <c r="B175" s="77"/>
      <c r="C175" s="23"/>
      <c r="D175" s="23"/>
      <c r="E175" s="23"/>
    </row>
    <row r="176" spans="1:5" x14ac:dyDescent="0.2">
      <c r="A176" s="23"/>
      <c r="B176" s="77"/>
      <c r="C176" s="23"/>
      <c r="D176" s="23"/>
      <c r="E176" s="23"/>
    </row>
    <row r="177" spans="1:5" x14ac:dyDescent="0.2">
      <c r="A177" s="23"/>
      <c r="B177" s="77"/>
      <c r="C177" s="23"/>
      <c r="D177" s="23"/>
      <c r="E177" s="23"/>
    </row>
    <row r="178" spans="1:5" x14ac:dyDescent="0.2">
      <c r="A178" s="23"/>
      <c r="B178" s="77"/>
      <c r="C178" s="23"/>
      <c r="D178" s="23"/>
      <c r="E178" s="23"/>
    </row>
    <row r="179" spans="1:5" x14ac:dyDescent="0.2">
      <c r="A179" s="23"/>
      <c r="B179" s="77"/>
      <c r="C179" s="23"/>
      <c r="D179" s="23"/>
      <c r="E179" s="23"/>
    </row>
    <row r="180" spans="1:5" x14ac:dyDescent="0.2">
      <c r="A180" s="23"/>
      <c r="B180" s="77"/>
      <c r="C180" s="23"/>
      <c r="D180" s="23"/>
      <c r="E180" s="23"/>
    </row>
    <row r="181" spans="1:5" x14ac:dyDescent="0.2">
      <c r="A181" s="23"/>
      <c r="B181" s="77"/>
      <c r="C181" s="23"/>
      <c r="D181" s="23"/>
      <c r="E181" s="23"/>
    </row>
    <row r="182" spans="1:5" x14ac:dyDescent="0.2">
      <c r="A182" s="23"/>
      <c r="B182" s="77"/>
      <c r="C182" s="23"/>
      <c r="D182" s="23"/>
      <c r="E182" s="23"/>
    </row>
    <row r="183" spans="1:5" x14ac:dyDescent="0.2">
      <c r="A183" s="23"/>
      <c r="B183" s="77"/>
      <c r="C183" s="23"/>
      <c r="D183" s="23"/>
      <c r="E183" s="23"/>
    </row>
    <row r="184" spans="1:5" x14ac:dyDescent="0.2">
      <c r="A184" s="23"/>
      <c r="B184" s="77"/>
      <c r="C184" s="23"/>
      <c r="D184" s="23"/>
      <c r="E184" s="23"/>
    </row>
    <row r="185" spans="1:5" x14ac:dyDescent="0.2">
      <c r="A185" s="23"/>
      <c r="B185" s="77"/>
      <c r="C185" s="23"/>
      <c r="D185" s="23"/>
      <c r="E185" s="23"/>
    </row>
    <row r="186" spans="1:5" x14ac:dyDescent="0.2">
      <c r="A186" s="23"/>
      <c r="B186" s="77"/>
      <c r="C186" s="23"/>
      <c r="D186" s="23"/>
      <c r="E186" s="23"/>
    </row>
    <row r="187" spans="1:5" x14ac:dyDescent="0.2">
      <c r="A187" s="23"/>
      <c r="B187" s="77"/>
      <c r="C187" s="23"/>
      <c r="D187" s="23"/>
      <c r="E187" s="23"/>
    </row>
    <row r="188" spans="1:5" x14ac:dyDescent="0.2">
      <c r="A188" s="23"/>
      <c r="B188" s="77"/>
      <c r="C188" s="23"/>
      <c r="D188" s="23"/>
      <c r="E188" s="23"/>
    </row>
    <row r="189" spans="1:5" x14ac:dyDescent="0.2">
      <c r="A189" s="23"/>
      <c r="B189" s="77"/>
      <c r="C189" s="23"/>
      <c r="D189" s="23"/>
      <c r="E189" s="23"/>
    </row>
    <row r="190" spans="1:5" x14ac:dyDescent="0.2">
      <c r="A190" s="23"/>
      <c r="B190" s="77"/>
      <c r="C190" s="23"/>
      <c r="D190" s="23"/>
      <c r="E190" s="23"/>
    </row>
    <row r="191" spans="1:5" x14ac:dyDescent="0.2">
      <c r="A191" s="23"/>
      <c r="B191" s="77"/>
      <c r="C191" s="23"/>
      <c r="D191" s="23"/>
      <c r="E191" s="23"/>
    </row>
    <row r="192" spans="1:5" x14ac:dyDescent="0.2">
      <c r="A192" s="23"/>
      <c r="B192" s="77"/>
      <c r="C192" s="23"/>
      <c r="D192" s="23"/>
      <c r="E192" s="23"/>
    </row>
    <row r="193" spans="1:5" x14ac:dyDescent="0.2">
      <c r="A193" s="23"/>
      <c r="B193" s="77"/>
      <c r="C193" s="23"/>
      <c r="D193" s="23"/>
      <c r="E193" s="23"/>
    </row>
    <row r="194" spans="1:5" x14ac:dyDescent="0.2">
      <c r="A194" s="23"/>
      <c r="B194" s="77"/>
      <c r="C194" s="23"/>
      <c r="D194" s="23"/>
      <c r="E194" s="23"/>
    </row>
    <row r="195" spans="1:5" x14ac:dyDescent="0.2">
      <c r="A195" s="23"/>
      <c r="B195" s="77"/>
      <c r="C195" s="23"/>
      <c r="D195" s="23"/>
      <c r="E195" s="23"/>
    </row>
    <row r="196" spans="1:5" x14ac:dyDescent="0.2">
      <c r="A196" s="23"/>
      <c r="B196" s="77"/>
      <c r="C196" s="23"/>
      <c r="D196" s="23"/>
      <c r="E196" s="23"/>
    </row>
    <row r="197" spans="1:5" x14ac:dyDescent="0.2">
      <c r="A197" s="23"/>
      <c r="B197" s="77"/>
      <c r="C197" s="23"/>
      <c r="D197" s="23"/>
      <c r="E197" s="23"/>
    </row>
    <row r="198" spans="1:5" x14ac:dyDescent="0.2">
      <c r="A198" s="23"/>
      <c r="B198" s="77"/>
      <c r="C198" s="23"/>
      <c r="D198" s="23"/>
      <c r="E198" s="23"/>
    </row>
    <row r="199" spans="1:5" x14ac:dyDescent="0.2">
      <c r="A199" s="23"/>
      <c r="B199" s="77"/>
      <c r="C199" s="23"/>
      <c r="D199" s="23"/>
      <c r="E199" s="23"/>
    </row>
    <row r="200" spans="1:5" x14ac:dyDescent="0.2">
      <c r="A200" s="23"/>
      <c r="B200" s="77"/>
      <c r="C200" s="23"/>
      <c r="D200" s="23"/>
      <c r="E200" s="23"/>
    </row>
    <row r="201" spans="1:5" x14ac:dyDescent="0.2">
      <c r="A201" s="23"/>
      <c r="B201" s="77"/>
      <c r="C201" s="23"/>
      <c r="D201" s="23"/>
      <c r="E201" s="23"/>
    </row>
    <row r="202" spans="1:5" x14ac:dyDescent="0.2">
      <c r="A202" s="23"/>
      <c r="B202" s="77"/>
      <c r="C202" s="23"/>
      <c r="D202" s="23"/>
      <c r="E202" s="23"/>
    </row>
    <row r="203" spans="1:5" x14ac:dyDescent="0.2">
      <c r="A203" s="23"/>
      <c r="B203" s="77"/>
      <c r="C203" s="23"/>
      <c r="D203" s="23"/>
      <c r="E203" s="23"/>
    </row>
    <row r="204" spans="1:5" x14ac:dyDescent="0.2">
      <c r="A204" s="23"/>
      <c r="B204" s="77"/>
      <c r="C204" s="23"/>
      <c r="D204" s="23"/>
      <c r="E204" s="23"/>
    </row>
    <row r="205" spans="1:5" x14ac:dyDescent="0.2">
      <c r="A205" s="23"/>
      <c r="B205" s="77"/>
      <c r="C205" s="23"/>
      <c r="D205" s="23"/>
      <c r="E205" s="23"/>
    </row>
    <row r="206" spans="1:5" x14ac:dyDescent="0.2">
      <c r="A206" s="23"/>
      <c r="B206" s="77"/>
      <c r="C206" s="23"/>
      <c r="D206" s="23"/>
      <c r="E206" s="23"/>
    </row>
    <row r="207" spans="1:5" x14ac:dyDescent="0.2">
      <c r="A207" s="23"/>
      <c r="B207" s="77"/>
      <c r="C207" s="23"/>
      <c r="D207" s="23"/>
      <c r="E207" s="23"/>
    </row>
    <row r="208" spans="1:5" x14ac:dyDescent="0.2">
      <c r="A208" s="23"/>
      <c r="B208" s="77"/>
      <c r="C208" s="23"/>
      <c r="D208" s="23"/>
      <c r="E208" s="23"/>
    </row>
    <row r="209" spans="1:5" x14ac:dyDescent="0.2">
      <c r="A209" s="23"/>
      <c r="B209" s="77"/>
      <c r="C209" s="23"/>
      <c r="D209" s="23"/>
      <c r="E209" s="23"/>
    </row>
    <row r="210" spans="1:5" x14ac:dyDescent="0.2">
      <c r="A210" s="23"/>
      <c r="B210" s="77"/>
      <c r="C210" s="23"/>
      <c r="D210" s="23"/>
      <c r="E210" s="23"/>
    </row>
    <row r="211" spans="1:5" x14ac:dyDescent="0.2">
      <c r="A211" s="23"/>
      <c r="B211" s="77"/>
      <c r="C211" s="23"/>
      <c r="D211" s="23"/>
      <c r="E211" s="23"/>
    </row>
    <row r="212" spans="1:5" x14ac:dyDescent="0.2">
      <c r="A212" s="23"/>
      <c r="B212" s="77"/>
      <c r="C212" s="23"/>
      <c r="D212" s="23"/>
      <c r="E212" s="23"/>
    </row>
    <row r="213" spans="1:5" x14ac:dyDescent="0.2">
      <c r="A213" s="23"/>
      <c r="B213" s="77"/>
      <c r="C213" s="23"/>
      <c r="D213" s="23"/>
      <c r="E213" s="23"/>
    </row>
    <row r="214" spans="1:5" x14ac:dyDescent="0.2">
      <c r="A214" s="23"/>
      <c r="B214" s="77"/>
      <c r="C214" s="23"/>
      <c r="D214" s="23"/>
      <c r="E214" s="23"/>
    </row>
    <row r="215" spans="1:5" x14ac:dyDescent="0.2">
      <c r="A215" s="23"/>
      <c r="B215" s="77"/>
      <c r="C215" s="23"/>
      <c r="D215" s="23"/>
      <c r="E215" s="23"/>
    </row>
    <row r="216" spans="1:5" x14ac:dyDescent="0.2">
      <c r="A216" s="23"/>
      <c r="B216" s="77"/>
      <c r="C216" s="23"/>
      <c r="D216" s="23"/>
      <c r="E216" s="23"/>
    </row>
    <row r="217" spans="1:5" x14ac:dyDescent="0.2">
      <c r="A217" s="23"/>
      <c r="B217" s="77"/>
      <c r="C217" s="23"/>
      <c r="D217" s="23"/>
      <c r="E217" s="23"/>
    </row>
    <row r="218" spans="1:5" x14ac:dyDescent="0.2">
      <c r="A218" s="23"/>
      <c r="B218" s="77"/>
      <c r="C218" s="23"/>
      <c r="D218" s="23"/>
      <c r="E218" s="23"/>
    </row>
    <row r="219" spans="1:5" x14ac:dyDescent="0.2">
      <c r="A219" s="23"/>
      <c r="B219" s="77"/>
      <c r="C219" s="23"/>
      <c r="D219" s="23"/>
      <c r="E219" s="23"/>
    </row>
    <row r="220" spans="1:5" x14ac:dyDescent="0.2">
      <c r="A220" s="23"/>
      <c r="B220" s="77"/>
      <c r="C220" s="23"/>
      <c r="D220" s="23"/>
      <c r="E220" s="23"/>
    </row>
    <row r="221" spans="1:5" x14ac:dyDescent="0.2">
      <c r="A221" s="23"/>
      <c r="B221" s="77"/>
      <c r="C221" s="23"/>
      <c r="D221" s="23"/>
      <c r="E221" s="23"/>
    </row>
    <row r="222" spans="1:5" x14ac:dyDescent="0.2">
      <c r="A222" s="23"/>
      <c r="B222" s="77"/>
      <c r="C222" s="23"/>
      <c r="D222" s="23"/>
      <c r="E222" s="23"/>
    </row>
    <row r="223" spans="1:5" x14ac:dyDescent="0.2">
      <c r="A223" s="23"/>
      <c r="B223" s="77"/>
      <c r="C223" s="23"/>
      <c r="D223" s="23"/>
      <c r="E223" s="23"/>
    </row>
    <row r="224" spans="1:5" x14ac:dyDescent="0.2">
      <c r="A224" s="23"/>
      <c r="B224" s="77"/>
      <c r="C224" s="23"/>
      <c r="D224" s="23"/>
      <c r="E224" s="23"/>
    </row>
    <row r="225" spans="1:5" x14ac:dyDescent="0.2">
      <c r="A225" s="23"/>
      <c r="B225" s="77"/>
      <c r="C225" s="23"/>
      <c r="D225" s="23"/>
      <c r="E225" s="23"/>
    </row>
    <row r="226" spans="1:5" x14ac:dyDescent="0.2">
      <c r="A226" s="23"/>
      <c r="B226" s="77"/>
      <c r="C226" s="23"/>
      <c r="D226" s="23"/>
      <c r="E226" s="23"/>
    </row>
    <row r="227" spans="1:5" x14ac:dyDescent="0.2">
      <c r="A227" s="23"/>
      <c r="B227" s="77"/>
      <c r="C227" s="23"/>
      <c r="D227" s="23"/>
      <c r="E227" s="23"/>
    </row>
    <row r="228" spans="1:5" x14ac:dyDescent="0.2">
      <c r="A228" s="23"/>
      <c r="B228" s="77"/>
      <c r="C228" s="23"/>
      <c r="D228" s="23"/>
      <c r="E228" s="23"/>
    </row>
    <row r="229" spans="1:5" x14ac:dyDescent="0.2">
      <c r="A229" s="23"/>
      <c r="B229" s="77"/>
      <c r="C229" s="23"/>
      <c r="D229" s="23"/>
      <c r="E229" s="23"/>
    </row>
    <row r="230" spans="1:5" x14ac:dyDescent="0.2">
      <c r="A230" s="23"/>
      <c r="B230" s="77"/>
      <c r="C230" s="23"/>
      <c r="D230" s="23"/>
      <c r="E230" s="23"/>
    </row>
    <row r="231" spans="1:5" x14ac:dyDescent="0.2">
      <c r="A231" s="23"/>
      <c r="B231" s="77"/>
      <c r="C231" s="23"/>
      <c r="D231" s="23"/>
      <c r="E231" s="23"/>
    </row>
    <row r="232" spans="1:5" x14ac:dyDescent="0.2">
      <c r="A232" s="23"/>
      <c r="B232" s="77"/>
      <c r="C232" s="23"/>
      <c r="D232" s="23"/>
      <c r="E232" s="23"/>
    </row>
    <row r="233" spans="1:5" x14ac:dyDescent="0.2">
      <c r="A233" s="23"/>
      <c r="B233" s="77"/>
      <c r="C233" s="23"/>
      <c r="D233" s="23"/>
      <c r="E233" s="23"/>
    </row>
    <row r="234" spans="1:5" x14ac:dyDescent="0.2">
      <c r="A234" s="23"/>
      <c r="B234" s="77"/>
      <c r="C234" s="23"/>
      <c r="D234" s="23"/>
      <c r="E234" s="23"/>
    </row>
    <row r="235" spans="1:5" x14ac:dyDescent="0.2">
      <c r="A235" s="23"/>
      <c r="B235" s="77"/>
      <c r="C235" s="23"/>
      <c r="D235" s="23"/>
      <c r="E235" s="23"/>
    </row>
    <row r="236" spans="1:5" x14ac:dyDescent="0.2">
      <c r="A236" s="23"/>
      <c r="B236" s="77"/>
      <c r="C236" s="23"/>
      <c r="D236" s="23"/>
      <c r="E236" s="23"/>
    </row>
    <row r="237" spans="1:5" x14ac:dyDescent="0.2">
      <c r="A237" s="23"/>
      <c r="B237" s="77"/>
      <c r="C237" s="23"/>
      <c r="D237" s="23"/>
      <c r="E237" s="23"/>
    </row>
    <row r="238" spans="1:5" x14ac:dyDescent="0.2">
      <c r="A238" s="23"/>
      <c r="B238" s="77"/>
      <c r="C238" s="23"/>
      <c r="D238" s="23"/>
      <c r="E238" s="23"/>
    </row>
    <row r="239" spans="1:5" x14ac:dyDescent="0.2">
      <c r="A239" s="23"/>
      <c r="B239" s="77"/>
      <c r="C239" s="23"/>
      <c r="D239" s="23"/>
      <c r="E239" s="23"/>
    </row>
    <row r="240" spans="1:5" x14ac:dyDescent="0.2">
      <c r="A240" s="23"/>
      <c r="B240" s="77"/>
      <c r="C240" s="23"/>
      <c r="D240" s="23"/>
      <c r="E240" s="23"/>
    </row>
    <row r="241" spans="1:5" x14ac:dyDescent="0.2">
      <c r="A241" s="23"/>
      <c r="B241" s="77"/>
      <c r="C241" s="23"/>
      <c r="D241" s="23"/>
      <c r="E241" s="23"/>
    </row>
    <row r="242" spans="1:5" x14ac:dyDescent="0.2">
      <c r="A242" s="23"/>
      <c r="B242" s="77"/>
      <c r="C242" s="23"/>
      <c r="D242" s="23"/>
      <c r="E242" s="23"/>
    </row>
    <row r="243" spans="1:5" x14ac:dyDescent="0.2">
      <c r="A243" s="23"/>
      <c r="B243" s="77"/>
      <c r="C243" s="23"/>
      <c r="D243" s="23"/>
      <c r="E243" s="23"/>
    </row>
    <row r="244" spans="1:5" x14ac:dyDescent="0.2">
      <c r="A244" s="23"/>
      <c r="B244" s="77"/>
      <c r="C244" s="23"/>
      <c r="D244" s="23"/>
      <c r="E244" s="23"/>
    </row>
    <row r="245" spans="1:5" x14ac:dyDescent="0.2">
      <c r="A245" s="23"/>
      <c r="B245" s="77"/>
      <c r="C245" s="23"/>
      <c r="D245" s="23"/>
      <c r="E245" s="23"/>
    </row>
    <row r="246" spans="1:5" x14ac:dyDescent="0.2">
      <c r="A246" s="23"/>
      <c r="B246" s="77"/>
      <c r="C246" s="23"/>
      <c r="D246" s="23"/>
      <c r="E246" s="23"/>
    </row>
    <row r="247" spans="1:5" x14ac:dyDescent="0.2">
      <c r="A247" s="23"/>
      <c r="B247" s="77"/>
      <c r="C247" s="23"/>
      <c r="D247" s="23"/>
      <c r="E247" s="23"/>
    </row>
    <row r="248" spans="1:5" x14ac:dyDescent="0.2">
      <c r="A248" s="23"/>
      <c r="B248" s="77"/>
      <c r="C248" s="23"/>
      <c r="D248" s="23"/>
      <c r="E248" s="23"/>
    </row>
    <row r="249" spans="1:5" x14ac:dyDescent="0.2">
      <c r="A249" s="23"/>
      <c r="B249" s="77"/>
      <c r="C249" s="23"/>
      <c r="D249" s="23"/>
      <c r="E249" s="23"/>
    </row>
    <row r="250" spans="1:5" x14ac:dyDescent="0.2">
      <c r="A250" s="23"/>
      <c r="B250" s="77"/>
      <c r="C250" s="23"/>
      <c r="D250" s="23"/>
      <c r="E250" s="23"/>
    </row>
    <row r="251" spans="1:5" x14ac:dyDescent="0.2">
      <c r="A251" s="23"/>
      <c r="B251" s="77"/>
      <c r="C251" s="23"/>
      <c r="D251" s="23"/>
      <c r="E251" s="23"/>
    </row>
    <row r="252" spans="1:5" x14ac:dyDescent="0.2">
      <c r="A252" s="23"/>
      <c r="B252" s="77"/>
      <c r="C252" s="23"/>
      <c r="D252" s="23"/>
      <c r="E252" s="23"/>
    </row>
    <row r="253" spans="1:5" x14ac:dyDescent="0.2">
      <c r="A253" s="23"/>
      <c r="B253" s="77"/>
      <c r="C253" s="23"/>
      <c r="D253" s="23"/>
      <c r="E253" s="23"/>
    </row>
    <row r="254" spans="1:5" x14ac:dyDescent="0.2">
      <c r="A254" s="23"/>
      <c r="B254" s="77"/>
      <c r="C254" s="23"/>
      <c r="D254" s="23"/>
      <c r="E254" s="23"/>
    </row>
    <row r="255" spans="1:5" x14ac:dyDescent="0.2">
      <c r="A255" s="23"/>
      <c r="B255" s="77"/>
      <c r="C255" s="23"/>
      <c r="D255" s="23"/>
      <c r="E255" s="23"/>
    </row>
    <row r="256" spans="1:5" x14ac:dyDescent="0.2">
      <c r="A256" s="23"/>
      <c r="B256" s="77"/>
      <c r="C256" s="23"/>
      <c r="D256" s="23"/>
      <c r="E256" s="23"/>
    </row>
    <row r="257" spans="1:5" x14ac:dyDescent="0.2">
      <c r="A257" s="23"/>
      <c r="B257" s="77"/>
      <c r="C257" s="23"/>
      <c r="D257" s="23"/>
      <c r="E257" s="23"/>
    </row>
    <row r="258" spans="1:5" x14ac:dyDescent="0.2">
      <c r="A258" s="23"/>
      <c r="B258" s="77"/>
      <c r="C258" s="23"/>
      <c r="D258" s="23"/>
      <c r="E258" s="23"/>
    </row>
    <row r="259" spans="1:5" x14ac:dyDescent="0.2">
      <c r="A259" s="23"/>
      <c r="B259" s="77"/>
      <c r="C259" s="23"/>
      <c r="D259" s="23"/>
      <c r="E259" s="23"/>
    </row>
    <row r="260" spans="1:5" x14ac:dyDescent="0.2">
      <c r="A260" s="23"/>
      <c r="B260" s="77"/>
      <c r="C260" s="23"/>
      <c r="D260" s="23"/>
      <c r="E260" s="23"/>
    </row>
    <row r="261" spans="1:5" x14ac:dyDescent="0.2">
      <c r="A261" s="23"/>
      <c r="B261" s="77"/>
      <c r="C261" s="23"/>
      <c r="D261" s="23"/>
      <c r="E261" s="23"/>
    </row>
    <row r="262" spans="1:5" x14ac:dyDescent="0.2">
      <c r="A262" s="23"/>
      <c r="B262" s="77"/>
      <c r="C262" s="23"/>
      <c r="D262" s="23"/>
      <c r="E262" s="23"/>
    </row>
    <row r="263" spans="1:5" x14ac:dyDescent="0.2">
      <c r="A263" s="23"/>
      <c r="B263" s="77"/>
      <c r="C263" s="23"/>
      <c r="D263" s="23"/>
      <c r="E263" s="23"/>
    </row>
    <row r="264" spans="1:5" x14ac:dyDescent="0.2">
      <c r="A264" s="23"/>
      <c r="B264" s="77"/>
      <c r="C264" s="23"/>
      <c r="D264" s="23"/>
      <c r="E264" s="23"/>
    </row>
    <row r="265" spans="1:5" x14ac:dyDescent="0.2">
      <c r="A265" s="23"/>
      <c r="B265" s="77"/>
      <c r="C265" s="23"/>
      <c r="D265" s="23"/>
      <c r="E265" s="23"/>
    </row>
    <row r="266" spans="1:5" x14ac:dyDescent="0.2">
      <c r="A266" s="23"/>
      <c r="B266" s="77"/>
      <c r="C266" s="23"/>
      <c r="D266" s="23"/>
      <c r="E266" s="23"/>
    </row>
    <row r="267" spans="1:5" x14ac:dyDescent="0.2">
      <c r="A267" s="23"/>
      <c r="B267" s="77"/>
      <c r="C267" s="23"/>
      <c r="D267" s="23"/>
      <c r="E267" s="23"/>
    </row>
    <row r="268" spans="1:5" x14ac:dyDescent="0.2">
      <c r="A268" s="23"/>
      <c r="B268" s="77"/>
      <c r="C268" s="23"/>
      <c r="D268" s="23"/>
      <c r="E268" s="23"/>
    </row>
    <row r="269" spans="1:5" x14ac:dyDescent="0.2">
      <c r="A269" s="23"/>
      <c r="B269" s="77"/>
      <c r="C269" s="23"/>
      <c r="D269" s="23"/>
      <c r="E269" s="23"/>
    </row>
    <row r="270" spans="1:5" x14ac:dyDescent="0.2">
      <c r="A270" s="23"/>
      <c r="B270" s="77"/>
      <c r="C270" s="23"/>
      <c r="D270" s="23"/>
      <c r="E270" s="23"/>
    </row>
    <row r="271" spans="1:5" x14ac:dyDescent="0.2">
      <c r="A271" s="23"/>
      <c r="B271" s="77"/>
      <c r="C271" s="23"/>
      <c r="D271" s="23"/>
      <c r="E271" s="23"/>
    </row>
    <row r="272" spans="1:5" x14ac:dyDescent="0.2">
      <c r="A272" s="23"/>
      <c r="B272" s="77"/>
      <c r="C272" s="23"/>
      <c r="D272" s="23"/>
      <c r="E272" s="23"/>
    </row>
    <row r="273" spans="1:5" x14ac:dyDescent="0.2">
      <c r="A273" s="23"/>
      <c r="B273" s="77"/>
      <c r="C273" s="23"/>
      <c r="D273" s="23"/>
      <c r="E273" s="23"/>
    </row>
    <row r="274" spans="1:5" x14ac:dyDescent="0.2">
      <c r="A274" s="23"/>
      <c r="B274" s="77"/>
      <c r="C274" s="23"/>
      <c r="D274" s="23"/>
      <c r="E274" s="23"/>
    </row>
    <row r="275" spans="1:5" x14ac:dyDescent="0.2">
      <c r="A275" s="23"/>
      <c r="B275" s="77"/>
      <c r="C275" s="23"/>
      <c r="D275" s="23"/>
      <c r="E275" s="23"/>
    </row>
    <row r="276" spans="1:5" x14ac:dyDescent="0.2">
      <c r="A276" s="23"/>
      <c r="B276" s="77"/>
      <c r="C276" s="23"/>
      <c r="D276" s="23"/>
      <c r="E276" s="23"/>
    </row>
    <row r="277" spans="1:5" x14ac:dyDescent="0.2">
      <c r="A277" s="23"/>
      <c r="B277" s="77"/>
      <c r="C277" s="23"/>
      <c r="D277" s="23"/>
      <c r="E277" s="23"/>
    </row>
    <row r="278" spans="1:5" x14ac:dyDescent="0.2">
      <c r="A278" s="23"/>
      <c r="B278" s="77"/>
      <c r="C278" s="23"/>
      <c r="D278" s="23"/>
      <c r="E278" s="23"/>
    </row>
    <row r="279" spans="1:5" x14ac:dyDescent="0.2">
      <c r="A279" s="23"/>
      <c r="B279" s="77"/>
      <c r="C279" s="23"/>
      <c r="D279" s="23"/>
      <c r="E279" s="23"/>
    </row>
    <row r="280" spans="1:5" x14ac:dyDescent="0.2">
      <c r="A280" s="23"/>
      <c r="B280" s="77"/>
      <c r="C280" s="23"/>
      <c r="D280" s="23"/>
      <c r="E280" s="23"/>
    </row>
    <row r="281" spans="1:5" x14ac:dyDescent="0.2">
      <c r="A281" s="23"/>
      <c r="B281" s="77"/>
      <c r="C281" s="23"/>
      <c r="D281" s="23"/>
      <c r="E281" s="23"/>
    </row>
    <row r="282" spans="1:5" x14ac:dyDescent="0.2">
      <c r="A282" s="23"/>
      <c r="B282" s="77"/>
      <c r="C282" s="23"/>
      <c r="D282" s="23"/>
      <c r="E282" s="23"/>
    </row>
    <row r="283" spans="1:5" x14ac:dyDescent="0.2">
      <c r="A283" s="23"/>
      <c r="B283" s="77"/>
      <c r="C283" s="23"/>
      <c r="D283" s="23"/>
      <c r="E283" s="23"/>
    </row>
    <row r="284" spans="1:5" x14ac:dyDescent="0.2">
      <c r="A284" s="23"/>
      <c r="B284" s="77"/>
      <c r="C284" s="23"/>
      <c r="D284" s="23"/>
      <c r="E284" s="23"/>
    </row>
    <row r="285" spans="1:5" x14ac:dyDescent="0.2">
      <c r="A285" s="23"/>
      <c r="B285" s="77"/>
      <c r="C285" s="23"/>
      <c r="D285" s="23"/>
      <c r="E285" s="23"/>
    </row>
    <row r="286" spans="1:5" x14ac:dyDescent="0.2">
      <c r="A286" s="23"/>
      <c r="B286" s="77"/>
      <c r="C286" s="23"/>
      <c r="D286" s="23"/>
      <c r="E286" s="23"/>
    </row>
    <row r="287" spans="1:5" x14ac:dyDescent="0.2">
      <c r="A287" s="23"/>
      <c r="B287" s="77"/>
      <c r="C287" s="23"/>
      <c r="D287" s="23"/>
      <c r="E287" s="23"/>
    </row>
    <row r="288" spans="1:5" x14ac:dyDescent="0.2">
      <c r="A288" s="23"/>
      <c r="B288" s="77"/>
      <c r="C288" s="23"/>
      <c r="D288" s="23"/>
      <c r="E288" s="23"/>
    </row>
    <row r="289" spans="1:5" x14ac:dyDescent="0.2">
      <c r="A289" s="23"/>
      <c r="B289" s="77"/>
      <c r="C289" s="23"/>
      <c r="D289" s="23"/>
      <c r="E289" s="23"/>
    </row>
    <row r="290" spans="1:5" x14ac:dyDescent="0.2">
      <c r="A290" s="23"/>
      <c r="B290" s="77"/>
      <c r="C290" s="23"/>
      <c r="D290" s="23"/>
      <c r="E290" s="23"/>
    </row>
    <row r="291" spans="1:5" x14ac:dyDescent="0.2">
      <c r="A291" s="23"/>
      <c r="B291" s="77"/>
      <c r="C291" s="23"/>
      <c r="D291" s="23"/>
      <c r="E291" s="23"/>
    </row>
    <row r="292" spans="1:5" x14ac:dyDescent="0.2">
      <c r="A292" s="23"/>
      <c r="B292" s="77"/>
      <c r="C292" s="23"/>
      <c r="D292" s="23"/>
      <c r="E292" s="23"/>
    </row>
    <row r="293" spans="1:5" x14ac:dyDescent="0.2">
      <c r="A293" s="23"/>
      <c r="B293" s="77"/>
      <c r="C293" s="23"/>
      <c r="D293" s="23"/>
      <c r="E293" s="23"/>
    </row>
    <row r="294" spans="1:5" x14ac:dyDescent="0.2">
      <c r="A294" s="23"/>
      <c r="B294" s="77"/>
      <c r="C294" s="23"/>
      <c r="D294" s="23"/>
      <c r="E294" s="23"/>
    </row>
    <row r="295" spans="1:5" x14ac:dyDescent="0.2">
      <c r="A295" s="23"/>
      <c r="B295" s="77"/>
      <c r="C295" s="23"/>
      <c r="D295" s="23"/>
      <c r="E295" s="23"/>
    </row>
    <row r="296" spans="1:5" x14ac:dyDescent="0.2">
      <c r="A296" s="23"/>
      <c r="B296" s="77"/>
      <c r="C296" s="23"/>
      <c r="D296" s="23"/>
      <c r="E296" s="23"/>
    </row>
    <row r="297" spans="1:5" x14ac:dyDescent="0.2">
      <c r="A297" s="23"/>
      <c r="B297" s="77"/>
      <c r="C297" s="23"/>
      <c r="D297" s="23"/>
      <c r="E297" s="23"/>
    </row>
    <row r="298" spans="1:5" x14ac:dyDescent="0.2">
      <c r="A298" s="23"/>
      <c r="B298" s="77"/>
      <c r="C298" s="23"/>
      <c r="D298" s="23"/>
      <c r="E298" s="23"/>
    </row>
    <row r="299" spans="1:5" x14ac:dyDescent="0.2">
      <c r="A299" s="23"/>
      <c r="B299" s="77"/>
      <c r="C299" s="23"/>
      <c r="D299" s="23"/>
      <c r="E299" s="23"/>
    </row>
    <row r="300" spans="1:5" x14ac:dyDescent="0.2">
      <c r="A300" s="23"/>
      <c r="B300" s="77"/>
      <c r="C300" s="23"/>
      <c r="D300" s="23"/>
      <c r="E300" s="23"/>
    </row>
    <row r="301" spans="1:5" x14ac:dyDescent="0.2">
      <c r="A301" s="23"/>
      <c r="B301" s="77"/>
      <c r="C301" s="23"/>
      <c r="D301" s="23"/>
      <c r="E301" s="23"/>
    </row>
    <row r="302" spans="1:5" x14ac:dyDescent="0.2">
      <c r="A302" s="23"/>
      <c r="B302" s="77"/>
      <c r="C302" s="23"/>
      <c r="D302" s="23"/>
      <c r="E302" s="23"/>
    </row>
    <row r="303" spans="1:5" x14ac:dyDescent="0.2">
      <c r="A303" s="23"/>
      <c r="B303" s="77"/>
      <c r="C303" s="23"/>
      <c r="D303" s="23"/>
      <c r="E303" s="23"/>
    </row>
    <row r="304" spans="1:5" x14ac:dyDescent="0.2">
      <c r="A304" s="23"/>
      <c r="B304" s="77"/>
      <c r="C304" s="23"/>
      <c r="D304" s="23"/>
      <c r="E304" s="23"/>
    </row>
    <row r="305" spans="1:5" x14ac:dyDescent="0.2">
      <c r="A305" s="23"/>
      <c r="B305" s="77"/>
      <c r="C305" s="23"/>
      <c r="D305" s="23"/>
      <c r="E305" s="23"/>
    </row>
    <row r="306" spans="1:5" x14ac:dyDescent="0.2">
      <c r="A306" s="23"/>
      <c r="B306" s="77"/>
      <c r="C306" s="23"/>
      <c r="D306" s="23"/>
      <c r="E306" s="23"/>
    </row>
    <row r="307" spans="1:5" x14ac:dyDescent="0.2">
      <c r="A307" s="23"/>
      <c r="B307" s="77"/>
      <c r="C307" s="23"/>
      <c r="D307" s="23"/>
      <c r="E307" s="23"/>
    </row>
    <row r="308" spans="1:5" x14ac:dyDescent="0.2">
      <c r="A308" s="23"/>
      <c r="B308" s="77"/>
      <c r="C308" s="23"/>
      <c r="D308" s="23"/>
      <c r="E308" s="23"/>
    </row>
    <row r="309" spans="1:5" x14ac:dyDescent="0.2">
      <c r="A309" s="23"/>
      <c r="B309" s="77"/>
      <c r="C309" s="23"/>
      <c r="D309" s="23"/>
      <c r="E309" s="23"/>
    </row>
    <row r="310" spans="1:5" x14ac:dyDescent="0.2">
      <c r="A310" s="23"/>
      <c r="B310" s="77"/>
      <c r="C310" s="23"/>
      <c r="D310" s="23"/>
      <c r="E310" s="23"/>
    </row>
    <row r="311" spans="1:5" x14ac:dyDescent="0.2">
      <c r="A311" s="23"/>
      <c r="B311" s="77"/>
      <c r="C311" s="23"/>
      <c r="D311" s="23"/>
      <c r="E311" s="23"/>
    </row>
    <row r="312" spans="1:5" x14ac:dyDescent="0.2">
      <c r="A312" s="23"/>
      <c r="B312" s="77"/>
      <c r="C312" s="23"/>
      <c r="D312" s="23"/>
      <c r="E312" s="23"/>
    </row>
    <row r="313" spans="1:5" x14ac:dyDescent="0.2">
      <c r="A313" s="23"/>
      <c r="B313" s="77"/>
      <c r="C313" s="23"/>
      <c r="D313" s="23"/>
      <c r="E313" s="23"/>
    </row>
    <row r="314" spans="1:5" x14ac:dyDescent="0.2">
      <c r="A314" s="23"/>
      <c r="B314" s="77"/>
      <c r="C314" s="23"/>
      <c r="D314" s="23"/>
      <c r="E314" s="23"/>
    </row>
    <row r="315" spans="1:5" x14ac:dyDescent="0.2">
      <c r="A315" s="23"/>
      <c r="B315" s="77"/>
      <c r="C315" s="23"/>
      <c r="D315" s="23"/>
      <c r="E315" s="23"/>
    </row>
    <row r="316" spans="1:5" x14ac:dyDescent="0.2">
      <c r="A316" s="23"/>
      <c r="B316" s="77"/>
      <c r="C316" s="23"/>
      <c r="D316" s="23"/>
      <c r="E316" s="23"/>
    </row>
    <row r="317" spans="1:5" x14ac:dyDescent="0.2">
      <c r="A317" s="23"/>
      <c r="B317" s="77"/>
      <c r="C317" s="23"/>
      <c r="D317" s="23"/>
      <c r="E317" s="23"/>
    </row>
    <row r="318" spans="1:5" x14ac:dyDescent="0.2">
      <c r="A318" s="23"/>
      <c r="B318" s="77"/>
      <c r="C318" s="23"/>
      <c r="D318" s="23"/>
      <c r="E318" s="23"/>
    </row>
    <row r="319" spans="1:5" x14ac:dyDescent="0.2">
      <c r="A319" s="23"/>
      <c r="B319" s="77"/>
      <c r="C319" s="23"/>
      <c r="D319" s="23"/>
      <c r="E319" s="23"/>
    </row>
    <row r="320" spans="1:5" x14ac:dyDescent="0.2">
      <c r="A320" s="23"/>
      <c r="B320" s="77"/>
      <c r="C320" s="23"/>
      <c r="D320" s="23"/>
      <c r="E320" s="23"/>
    </row>
    <row r="321" spans="1:5" x14ac:dyDescent="0.2">
      <c r="A321" s="23"/>
      <c r="B321" s="77"/>
      <c r="C321" s="23"/>
      <c r="D321" s="23"/>
      <c r="E321" s="23"/>
    </row>
    <row r="322" spans="1:5" x14ac:dyDescent="0.2">
      <c r="A322" s="23"/>
      <c r="B322" s="77"/>
      <c r="C322" s="23"/>
      <c r="D322" s="23"/>
      <c r="E322" s="23"/>
    </row>
    <row r="323" spans="1:5" x14ac:dyDescent="0.2">
      <c r="A323" s="23"/>
      <c r="B323" s="77"/>
      <c r="C323" s="23"/>
      <c r="D323" s="23"/>
      <c r="E323" s="23"/>
    </row>
    <row r="324" spans="1:5" x14ac:dyDescent="0.2">
      <c r="A324" s="23"/>
      <c r="B324" s="77"/>
      <c r="C324" s="23"/>
      <c r="D324" s="23"/>
      <c r="E324" s="23"/>
    </row>
    <row r="325" spans="1:5" x14ac:dyDescent="0.2">
      <c r="A325" s="23"/>
      <c r="B325" s="77"/>
      <c r="C325" s="23"/>
      <c r="D325" s="23"/>
      <c r="E325" s="23"/>
    </row>
    <row r="326" spans="1:5" x14ac:dyDescent="0.2">
      <c r="A326" s="23"/>
      <c r="B326" s="77"/>
      <c r="C326" s="23"/>
      <c r="D326" s="23"/>
      <c r="E326" s="23"/>
    </row>
    <row r="327" spans="1:5" x14ac:dyDescent="0.2">
      <c r="A327" s="23"/>
      <c r="B327" s="77"/>
      <c r="C327" s="23"/>
      <c r="D327" s="23"/>
      <c r="E327" s="23"/>
    </row>
    <row r="328" spans="1:5" x14ac:dyDescent="0.2">
      <c r="A328" s="23"/>
      <c r="B328" s="77"/>
      <c r="C328" s="23"/>
      <c r="D328" s="23"/>
      <c r="E328" s="23"/>
    </row>
    <row r="329" spans="1:5" x14ac:dyDescent="0.2">
      <c r="A329" s="23"/>
      <c r="B329" s="77"/>
      <c r="C329" s="23"/>
      <c r="D329" s="23"/>
      <c r="E329" s="23"/>
    </row>
    <row r="330" spans="1:5" x14ac:dyDescent="0.2">
      <c r="A330" s="23"/>
      <c r="B330" s="77"/>
      <c r="C330" s="23"/>
      <c r="D330" s="23"/>
      <c r="E330" s="23"/>
    </row>
    <row r="331" spans="1:5" x14ac:dyDescent="0.2">
      <c r="A331" s="23"/>
      <c r="B331" s="77"/>
      <c r="C331" s="23"/>
      <c r="D331" s="23"/>
      <c r="E331" s="23"/>
    </row>
    <row r="332" spans="1:5" x14ac:dyDescent="0.2">
      <c r="A332" s="23"/>
      <c r="B332" s="77"/>
      <c r="C332" s="23"/>
      <c r="D332" s="23"/>
      <c r="E332" s="23"/>
    </row>
    <row r="333" spans="1:5" x14ac:dyDescent="0.2">
      <c r="A333" s="23"/>
      <c r="B333" s="77"/>
      <c r="C333" s="23"/>
      <c r="D333" s="23"/>
      <c r="E333" s="23"/>
    </row>
    <row r="334" spans="1:5" x14ac:dyDescent="0.2">
      <c r="A334" s="23"/>
      <c r="B334" s="77"/>
      <c r="C334" s="23"/>
      <c r="D334" s="23"/>
      <c r="E334" s="23"/>
    </row>
    <row r="335" spans="1:5" x14ac:dyDescent="0.2">
      <c r="A335" s="23"/>
      <c r="B335" s="77"/>
      <c r="C335" s="23"/>
      <c r="D335" s="23"/>
      <c r="E335" s="23"/>
    </row>
    <row r="336" spans="1:5" x14ac:dyDescent="0.2">
      <c r="A336" s="23"/>
      <c r="B336" s="77"/>
      <c r="C336" s="23"/>
      <c r="D336" s="23"/>
      <c r="E336" s="23"/>
    </row>
    <row r="337" spans="1:5" x14ac:dyDescent="0.2">
      <c r="A337" s="23"/>
      <c r="B337" s="77"/>
      <c r="C337" s="23"/>
      <c r="D337" s="23"/>
      <c r="E337" s="23"/>
    </row>
    <row r="338" spans="1:5" x14ac:dyDescent="0.2">
      <c r="A338" s="23"/>
      <c r="B338" s="77"/>
      <c r="C338" s="23"/>
      <c r="D338" s="23"/>
      <c r="E338" s="23"/>
    </row>
    <row r="339" spans="1:5" x14ac:dyDescent="0.2">
      <c r="A339" s="23"/>
      <c r="B339" s="77"/>
      <c r="C339" s="23"/>
      <c r="D339" s="23"/>
      <c r="E339" s="23"/>
    </row>
    <row r="340" spans="1:5" x14ac:dyDescent="0.2">
      <c r="A340" s="23"/>
      <c r="B340" s="77"/>
      <c r="C340" s="23"/>
      <c r="D340" s="23"/>
      <c r="E340" s="23"/>
    </row>
    <row r="341" spans="1:5" x14ac:dyDescent="0.2">
      <c r="A341" s="23"/>
      <c r="B341" s="77"/>
      <c r="C341" s="23"/>
      <c r="D341" s="23"/>
      <c r="E341" s="23"/>
    </row>
    <row r="342" spans="1:5" x14ac:dyDescent="0.2">
      <c r="A342" s="23"/>
      <c r="B342" s="77"/>
      <c r="C342" s="23"/>
      <c r="D342" s="23"/>
      <c r="E342" s="23"/>
    </row>
    <row r="343" spans="1:5" x14ac:dyDescent="0.2">
      <c r="A343" s="23"/>
      <c r="B343" s="77"/>
      <c r="C343" s="23"/>
      <c r="D343" s="23"/>
      <c r="E343" s="23"/>
    </row>
    <row r="344" spans="1:5" x14ac:dyDescent="0.2">
      <c r="A344" s="23"/>
      <c r="B344" s="77"/>
      <c r="C344" s="23"/>
      <c r="D344" s="23"/>
      <c r="E344" s="23"/>
    </row>
    <row r="345" spans="1:5" x14ac:dyDescent="0.2">
      <c r="A345" s="23"/>
      <c r="B345" s="77"/>
      <c r="C345" s="23"/>
      <c r="D345" s="23"/>
      <c r="E345" s="23"/>
    </row>
    <row r="346" spans="1:5" x14ac:dyDescent="0.2">
      <c r="A346" s="23"/>
      <c r="B346" s="77"/>
      <c r="C346" s="23"/>
      <c r="D346" s="23"/>
      <c r="E346" s="23"/>
    </row>
    <row r="347" spans="1:5" x14ac:dyDescent="0.2">
      <c r="A347" s="23"/>
      <c r="B347" s="77"/>
      <c r="C347" s="23"/>
      <c r="D347" s="23"/>
      <c r="E347" s="23"/>
    </row>
    <row r="348" spans="1:5" x14ac:dyDescent="0.2">
      <c r="A348" s="23"/>
      <c r="B348" s="77"/>
      <c r="C348" s="23"/>
      <c r="D348" s="23"/>
      <c r="E348" s="23"/>
    </row>
    <row r="349" spans="1:5" x14ac:dyDescent="0.2">
      <c r="A349" s="23"/>
      <c r="B349" s="77"/>
      <c r="C349" s="23"/>
      <c r="D349" s="23"/>
      <c r="E349" s="23"/>
    </row>
    <row r="350" spans="1:5" x14ac:dyDescent="0.2">
      <c r="A350" s="23"/>
      <c r="B350" s="77"/>
      <c r="C350" s="23"/>
      <c r="D350" s="23"/>
      <c r="E350" s="23"/>
    </row>
    <row r="351" spans="1:5" x14ac:dyDescent="0.2">
      <c r="A351" s="23"/>
      <c r="B351" s="77"/>
      <c r="C351" s="23"/>
      <c r="D351" s="23"/>
      <c r="E351" s="23"/>
    </row>
    <row r="352" spans="1:5" x14ac:dyDescent="0.2">
      <c r="A352" s="23"/>
      <c r="B352" s="77"/>
      <c r="C352" s="23"/>
      <c r="D352" s="23"/>
      <c r="E352" s="23"/>
    </row>
    <row r="353" spans="1:5" x14ac:dyDescent="0.2">
      <c r="A353" s="23"/>
      <c r="B353" s="77"/>
      <c r="C353" s="23"/>
      <c r="D353" s="23"/>
      <c r="E353" s="23"/>
    </row>
    <row r="354" spans="1:5" x14ac:dyDescent="0.2">
      <c r="A354" s="23"/>
      <c r="B354" s="77"/>
      <c r="C354" s="23"/>
      <c r="D354" s="23"/>
      <c r="E354" s="23"/>
    </row>
    <row r="355" spans="1:5" x14ac:dyDescent="0.2">
      <c r="A355" s="23"/>
      <c r="B355" s="77"/>
      <c r="C355" s="23"/>
      <c r="D355" s="23"/>
      <c r="E355" s="23"/>
    </row>
    <row r="356" spans="1:5" x14ac:dyDescent="0.2">
      <c r="A356" s="23"/>
      <c r="B356" s="77"/>
      <c r="C356" s="23"/>
      <c r="D356" s="23"/>
      <c r="E356" s="23"/>
    </row>
    <row r="357" spans="1:5" x14ac:dyDescent="0.2">
      <c r="A357" s="23"/>
      <c r="B357" s="77"/>
      <c r="C357" s="23"/>
      <c r="D357" s="23"/>
      <c r="E357" s="23"/>
    </row>
    <row r="358" spans="1:5" x14ac:dyDescent="0.2">
      <c r="A358" s="23"/>
      <c r="B358" s="77"/>
      <c r="C358" s="23"/>
      <c r="D358" s="23"/>
      <c r="E358" s="23"/>
    </row>
    <row r="359" spans="1:5" x14ac:dyDescent="0.2">
      <c r="A359" s="23"/>
      <c r="B359" s="77"/>
      <c r="C359" s="23"/>
      <c r="D359" s="23"/>
      <c r="E359" s="23"/>
    </row>
    <row r="360" spans="1:5" x14ac:dyDescent="0.2">
      <c r="A360" s="23"/>
      <c r="B360" s="77"/>
      <c r="C360" s="23"/>
      <c r="D360" s="23"/>
      <c r="E360" s="23"/>
    </row>
    <row r="361" spans="1:5" x14ac:dyDescent="0.2">
      <c r="A361" s="23"/>
      <c r="B361" s="77"/>
      <c r="C361" s="23"/>
      <c r="D361" s="23"/>
      <c r="E361" s="23"/>
    </row>
    <row r="362" spans="1:5" x14ac:dyDescent="0.2">
      <c r="A362" s="23"/>
      <c r="B362" s="77"/>
      <c r="C362" s="23"/>
      <c r="D362" s="23"/>
      <c r="E362" s="23"/>
    </row>
    <row r="363" spans="1:5" x14ac:dyDescent="0.2">
      <c r="A363" s="23"/>
      <c r="B363" s="77"/>
      <c r="C363" s="23"/>
      <c r="D363" s="23"/>
      <c r="E363" s="23"/>
    </row>
    <row r="364" spans="1:5" x14ac:dyDescent="0.2">
      <c r="A364" s="23"/>
      <c r="B364" s="77"/>
      <c r="C364" s="23"/>
      <c r="D364" s="23"/>
      <c r="E364" s="23"/>
    </row>
    <row r="365" spans="1:5" x14ac:dyDescent="0.2">
      <c r="A365" s="23"/>
      <c r="B365" s="77"/>
      <c r="C365" s="23"/>
      <c r="D365" s="23"/>
      <c r="E365" s="23"/>
    </row>
    <row r="366" spans="1:5" x14ac:dyDescent="0.2">
      <c r="A366" s="23"/>
      <c r="B366" s="77"/>
      <c r="C366" s="23"/>
      <c r="D366" s="23"/>
      <c r="E366" s="23"/>
    </row>
    <row r="367" spans="1:5" x14ac:dyDescent="0.2">
      <c r="A367" s="23"/>
      <c r="B367" s="77"/>
      <c r="C367" s="23"/>
      <c r="D367" s="23"/>
      <c r="E367" s="23"/>
    </row>
    <row r="368" spans="1:5" x14ac:dyDescent="0.2">
      <c r="A368" s="23"/>
      <c r="B368" s="77"/>
      <c r="C368" s="23"/>
      <c r="D368" s="23"/>
      <c r="E368" s="23"/>
    </row>
    <row r="369" spans="1:5" x14ac:dyDescent="0.2">
      <c r="A369" s="23"/>
      <c r="B369" s="77"/>
      <c r="C369" s="23"/>
      <c r="D369" s="23"/>
      <c r="E369" s="23"/>
    </row>
    <row r="370" spans="1:5" x14ac:dyDescent="0.2">
      <c r="A370" s="23"/>
      <c r="B370" s="77"/>
      <c r="C370" s="23"/>
      <c r="D370" s="23"/>
      <c r="E370" s="23"/>
    </row>
    <row r="371" spans="1:5" x14ac:dyDescent="0.2">
      <c r="A371" s="23"/>
      <c r="B371" s="77"/>
      <c r="C371" s="23"/>
      <c r="D371" s="23"/>
      <c r="E371" s="23"/>
    </row>
    <row r="372" spans="1:5" x14ac:dyDescent="0.2">
      <c r="A372" s="23"/>
      <c r="B372" s="77"/>
      <c r="C372" s="23"/>
      <c r="D372" s="23"/>
      <c r="E372" s="23"/>
    </row>
    <row r="373" spans="1:5" x14ac:dyDescent="0.2">
      <c r="A373" s="23"/>
      <c r="B373" s="77"/>
      <c r="C373" s="23"/>
      <c r="D373" s="23"/>
      <c r="E373" s="23"/>
    </row>
    <row r="374" spans="1:5" x14ac:dyDescent="0.2">
      <c r="A374" s="23"/>
      <c r="B374" s="77"/>
      <c r="C374" s="23"/>
      <c r="D374" s="23"/>
      <c r="E374" s="23"/>
    </row>
    <row r="375" spans="1:5" x14ac:dyDescent="0.2">
      <c r="A375" s="23"/>
      <c r="B375" s="77"/>
      <c r="C375" s="23"/>
      <c r="D375" s="23"/>
      <c r="E375" s="23"/>
    </row>
    <row r="376" spans="1:5" x14ac:dyDescent="0.2">
      <c r="A376" s="23"/>
      <c r="B376" s="77"/>
      <c r="C376" s="23"/>
      <c r="D376" s="23"/>
      <c r="E376" s="23"/>
    </row>
    <row r="377" spans="1:5" x14ac:dyDescent="0.2">
      <c r="A377" s="23"/>
      <c r="B377" s="77"/>
      <c r="C377" s="23"/>
      <c r="D377" s="23"/>
      <c r="E377" s="23"/>
    </row>
    <row r="378" spans="1:5" x14ac:dyDescent="0.2">
      <c r="A378" s="23"/>
      <c r="B378" s="77"/>
      <c r="C378" s="23"/>
      <c r="D378" s="23"/>
      <c r="E378" s="23"/>
    </row>
    <row r="379" spans="1:5" x14ac:dyDescent="0.2">
      <c r="A379" s="23"/>
      <c r="B379" s="77"/>
      <c r="C379" s="23"/>
      <c r="D379" s="23"/>
      <c r="E379" s="23"/>
    </row>
    <row r="380" spans="1:5" x14ac:dyDescent="0.2">
      <c r="A380" s="23"/>
      <c r="B380" s="77"/>
      <c r="C380" s="23"/>
      <c r="D380" s="23"/>
      <c r="E380" s="23"/>
    </row>
    <row r="381" spans="1:5" x14ac:dyDescent="0.2">
      <c r="A381" s="23"/>
      <c r="B381" s="77"/>
      <c r="C381" s="23"/>
      <c r="D381" s="23"/>
      <c r="E381" s="23"/>
    </row>
    <row r="382" spans="1:5" x14ac:dyDescent="0.2">
      <c r="A382" s="23"/>
      <c r="B382" s="77"/>
      <c r="C382" s="23"/>
      <c r="D382" s="23"/>
      <c r="E382" s="23"/>
    </row>
    <row r="383" spans="1:5" x14ac:dyDescent="0.2">
      <c r="A383" s="23"/>
      <c r="B383" s="77"/>
      <c r="C383" s="23"/>
      <c r="D383" s="23"/>
      <c r="E383" s="23"/>
    </row>
    <row r="384" spans="1:5" x14ac:dyDescent="0.2">
      <c r="A384" s="23"/>
      <c r="B384" s="77"/>
      <c r="C384" s="23"/>
      <c r="D384" s="23"/>
      <c r="E384" s="23"/>
    </row>
    <row r="385" spans="1:5" x14ac:dyDescent="0.2">
      <c r="A385" s="23"/>
      <c r="B385" s="77"/>
      <c r="C385" s="23"/>
      <c r="D385" s="23"/>
      <c r="E385" s="23"/>
    </row>
    <row r="386" spans="1:5" x14ac:dyDescent="0.2">
      <c r="A386" s="23"/>
      <c r="B386" s="77"/>
      <c r="C386" s="23"/>
      <c r="D386" s="23"/>
      <c r="E386" s="23"/>
    </row>
    <row r="387" spans="1:5" x14ac:dyDescent="0.2">
      <c r="A387" s="23"/>
      <c r="B387" s="77"/>
      <c r="C387" s="23"/>
      <c r="D387" s="23"/>
      <c r="E387" s="23"/>
    </row>
    <row r="388" spans="1:5" x14ac:dyDescent="0.2">
      <c r="A388" s="23"/>
      <c r="B388" s="77"/>
      <c r="C388" s="23"/>
      <c r="D388" s="23"/>
      <c r="E388" s="23"/>
    </row>
    <row r="389" spans="1:5" x14ac:dyDescent="0.2">
      <c r="A389" s="23"/>
      <c r="B389" s="77"/>
      <c r="C389" s="23"/>
      <c r="D389" s="23"/>
      <c r="E389" s="23"/>
    </row>
    <row r="390" spans="1:5" x14ac:dyDescent="0.2">
      <c r="A390" s="23"/>
      <c r="B390" s="77"/>
      <c r="C390" s="23"/>
      <c r="D390" s="23"/>
      <c r="E390" s="23"/>
    </row>
    <row r="391" spans="1:5" x14ac:dyDescent="0.2">
      <c r="A391" s="23"/>
      <c r="B391" s="77"/>
      <c r="C391" s="23"/>
      <c r="D391" s="23"/>
      <c r="E391" s="23"/>
    </row>
    <row r="392" spans="1:5" x14ac:dyDescent="0.2">
      <c r="A392" s="23"/>
      <c r="B392" s="77"/>
      <c r="C392" s="23"/>
      <c r="D392" s="23"/>
      <c r="E392" s="23"/>
    </row>
    <row r="393" spans="1:5" x14ac:dyDescent="0.2">
      <c r="A393" s="23"/>
      <c r="B393" s="77"/>
      <c r="C393" s="23"/>
      <c r="D393" s="23"/>
      <c r="E393" s="23"/>
    </row>
    <row r="394" spans="1:5" x14ac:dyDescent="0.2">
      <c r="A394" s="23"/>
      <c r="B394" s="77"/>
      <c r="C394" s="23"/>
      <c r="D394" s="23"/>
      <c r="E394" s="23"/>
    </row>
    <row r="395" spans="1:5" x14ac:dyDescent="0.2">
      <c r="A395" s="23"/>
      <c r="B395" s="77"/>
      <c r="C395" s="23"/>
      <c r="D395" s="23"/>
      <c r="E395" s="23"/>
    </row>
    <row r="396" spans="1:5" x14ac:dyDescent="0.2">
      <c r="A396" s="23"/>
      <c r="B396" s="77"/>
      <c r="C396" s="23"/>
      <c r="D396" s="23"/>
      <c r="E396" s="23"/>
    </row>
    <row r="397" spans="1:5" x14ac:dyDescent="0.2">
      <c r="A397" s="23"/>
      <c r="B397" s="77"/>
      <c r="C397" s="23"/>
      <c r="D397" s="23"/>
      <c r="E397" s="23"/>
    </row>
    <row r="398" spans="1:5" x14ac:dyDescent="0.2">
      <c r="A398" s="23"/>
      <c r="B398" s="77"/>
      <c r="C398" s="23"/>
      <c r="D398" s="23"/>
      <c r="E398" s="23"/>
    </row>
    <row r="399" spans="1:5" x14ac:dyDescent="0.2">
      <c r="A399" s="23"/>
      <c r="B399" s="77"/>
      <c r="C399" s="23"/>
      <c r="D399" s="23"/>
      <c r="E399" s="23"/>
    </row>
    <row r="400" spans="1:5" x14ac:dyDescent="0.2">
      <c r="A400" s="23"/>
      <c r="B400" s="77"/>
      <c r="C400" s="23"/>
      <c r="D400" s="23"/>
      <c r="E400" s="23"/>
    </row>
    <row r="401" spans="1:5" x14ac:dyDescent="0.2">
      <c r="A401" s="23"/>
      <c r="B401" s="77"/>
      <c r="C401" s="23"/>
      <c r="D401" s="23"/>
      <c r="E401" s="23"/>
    </row>
    <row r="402" spans="1:5" x14ac:dyDescent="0.2">
      <c r="A402" s="23"/>
      <c r="B402" s="77"/>
      <c r="C402" s="23"/>
      <c r="D402" s="23"/>
      <c r="E402" s="23"/>
    </row>
    <row r="403" spans="1:5" x14ac:dyDescent="0.2">
      <c r="A403" s="23"/>
      <c r="B403" s="77"/>
      <c r="C403" s="23"/>
      <c r="D403" s="23"/>
      <c r="E403" s="23"/>
    </row>
    <row r="404" spans="1:5" x14ac:dyDescent="0.2">
      <c r="A404" s="23"/>
      <c r="B404" s="77"/>
      <c r="C404" s="23"/>
      <c r="D404" s="23"/>
      <c r="E404" s="23"/>
    </row>
    <row r="405" spans="1:5" x14ac:dyDescent="0.2">
      <c r="A405" s="23"/>
      <c r="B405" s="77"/>
      <c r="C405" s="23"/>
      <c r="D405" s="23"/>
      <c r="E405" s="23"/>
    </row>
    <row r="406" spans="1:5" x14ac:dyDescent="0.2">
      <c r="A406" s="23"/>
      <c r="B406" s="77"/>
      <c r="C406" s="23"/>
      <c r="D406" s="23"/>
      <c r="E406" s="23"/>
    </row>
    <row r="407" spans="1:5" x14ac:dyDescent="0.2">
      <c r="A407" s="23"/>
      <c r="B407" s="77"/>
      <c r="C407" s="23"/>
      <c r="D407" s="23"/>
      <c r="E407" s="23"/>
    </row>
    <row r="408" spans="1:5" x14ac:dyDescent="0.2">
      <c r="A408" s="23"/>
      <c r="B408" s="77"/>
      <c r="C408" s="23"/>
      <c r="D408" s="23"/>
      <c r="E408" s="23"/>
    </row>
    <row r="409" spans="1:5" x14ac:dyDescent="0.2">
      <c r="A409" s="23"/>
      <c r="B409" s="77"/>
      <c r="C409" s="23"/>
      <c r="D409" s="23"/>
      <c r="E409" s="23"/>
    </row>
    <row r="410" spans="1:5" x14ac:dyDescent="0.2">
      <c r="A410" s="23"/>
      <c r="B410" s="77"/>
      <c r="C410" s="23"/>
      <c r="D410" s="23"/>
      <c r="E410" s="23"/>
    </row>
    <row r="411" spans="1:5" x14ac:dyDescent="0.2">
      <c r="A411" s="23"/>
      <c r="B411" s="77"/>
      <c r="C411" s="23"/>
      <c r="D411" s="23"/>
      <c r="E411" s="23"/>
    </row>
    <row r="412" spans="1:5" x14ac:dyDescent="0.2">
      <c r="A412" s="23"/>
      <c r="B412" s="77"/>
      <c r="C412" s="23"/>
      <c r="D412" s="23"/>
      <c r="E412" s="23"/>
    </row>
    <row r="413" spans="1:5" x14ac:dyDescent="0.2">
      <c r="A413" s="23"/>
      <c r="B413" s="77"/>
      <c r="C413" s="23"/>
      <c r="D413" s="23"/>
      <c r="E413" s="23"/>
    </row>
    <row r="414" spans="1:5" x14ac:dyDescent="0.2">
      <c r="A414" s="23"/>
      <c r="B414" s="77"/>
      <c r="C414" s="23"/>
      <c r="D414" s="23"/>
      <c r="E414" s="23"/>
    </row>
    <row r="415" spans="1:5" x14ac:dyDescent="0.2">
      <c r="A415" s="23"/>
      <c r="B415" s="77"/>
      <c r="C415" s="23"/>
      <c r="D415" s="23"/>
      <c r="E415" s="23"/>
    </row>
    <row r="416" spans="1:5" x14ac:dyDescent="0.2">
      <c r="A416" s="23"/>
      <c r="B416" s="77"/>
      <c r="C416" s="23"/>
      <c r="D416" s="23"/>
      <c r="E416" s="23"/>
    </row>
    <row r="417" spans="1:5" x14ac:dyDescent="0.2">
      <c r="A417" s="23"/>
      <c r="B417" s="77"/>
      <c r="C417" s="23"/>
      <c r="D417" s="23"/>
      <c r="E417" s="23"/>
    </row>
    <row r="418" spans="1:5" x14ac:dyDescent="0.2">
      <c r="A418" s="23"/>
      <c r="B418" s="77"/>
      <c r="C418" s="23"/>
      <c r="D418" s="23"/>
      <c r="E418" s="23"/>
    </row>
    <row r="419" spans="1:5" x14ac:dyDescent="0.2">
      <c r="A419" s="23"/>
      <c r="B419" s="77"/>
      <c r="C419" s="23"/>
      <c r="D419" s="23"/>
      <c r="E419" s="23"/>
    </row>
    <row r="420" spans="1:5" x14ac:dyDescent="0.2">
      <c r="A420" s="23"/>
      <c r="B420" s="77"/>
      <c r="C420" s="23"/>
      <c r="D420" s="23"/>
      <c r="E420" s="23"/>
    </row>
    <row r="421" spans="1:5" x14ac:dyDescent="0.2">
      <c r="A421" s="23"/>
      <c r="B421" s="77"/>
      <c r="C421" s="23"/>
      <c r="D421" s="23"/>
      <c r="E421" s="23"/>
    </row>
    <row r="422" spans="1:5" x14ac:dyDescent="0.2">
      <c r="A422" s="23"/>
      <c r="B422" s="77"/>
      <c r="C422" s="23"/>
      <c r="D422" s="23"/>
      <c r="E422" s="23"/>
    </row>
    <row r="423" spans="1:5" x14ac:dyDescent="0.2">
      <c r="A423" s="23"/>
      <c r="B423" s="77"/>
      <c r="C423" s="23"/>
      <c r="D423" s="23"/>
      <c r="E423" s="23"/>
    </row>
    <row r="424" spans="1:5" x14ac:dyDescent="0.2">
      <c r="A424" s="23"/>
      <c r="B424" s="77"/>
      <c r="C424" s="23"/>
      <c r="D424" s="23"/>
      <c r="E424" s="23"/>
    </row>
    <row r="425" spans="1:5" x14ac:dyDescent="0.2">
      <c r="A425" s="23"/>
      <c r="B425" s="77"/>
      <c r="C425" s="23"/>
      <c r="D425" s="23"/>
      <c r="E425" s="23"/>
    </row>
    <row r="426" spans="1:5" x14ac:dyDescent="0.2">
      <c r="A426" s="23"/>
      <c r="B426" s="77"/>
      <c r="C426" s="23"/>
      <c r="D426" s="23"/>
      <c r="E426" s="23"/>
    </row>
    <row r="427" spans="1:5" x14ac:dyDescent="0.2">
      <c r="A427" s="23"/>
      <c r="B427" s="77"/>
      <c r="C427" s="23"/>
      <c r="D427" s="23"/>
      <c r="E427" s="23"/>
    </row>
    <row r="428" spans="1:5" x14ac:dyDescent="0.2">
      <c r="A428" s="23"/>
      <c r="B428" s="77"/>
      <c r="C428" s="23"/>
      <c r="D428" s="23"/>
      <c r="E428" s="23"/>
    </row>
    <row r="429" spans="1:5" x14ac:dyDescent="0.2">
      <c r="A429" s="23"/>
      <c r="B429" s="77"/>
      <c r="C429" s="23"/>
      <c r="D429" s="23"/>
      <c r="E429" s="23"/>
    </row>
    <row r="430" spans="1:5" x14ac:dyDescent="0.2">
      <c r="A430" s="23"/>
      <c r="B430" s="77"/>
      <c r="C430" s="23"/>
      <c r="D430" s="23"/>
      <c r="E430" s="23"/>
    </row>
    <row r="431" spans="1:5" x14ac:dyDescent="0.2">
      <c r="A431" s="23"/>
      <c r="B431" s="77"/>
      <c r="C431" s="23"/>
      <c r="D431" s="23"/>
      <c r="E431" s="23"/>
    </row>
    <row r="432" spans="1:5" x14ac:dyDescent="0.2">
      <c r="A432" s="23"/>
      <c r="B432" s="77"/>
      <c r="C432" s="23"/>
      <c r="D432" s="23"/>
      <c r="E432" s="23"/>
    </row>
    <row r="433" spans="1:5" x14ac:dyDescent="0.2">
      <c r="A433" s="23"/>
      <c r="B433" s="77"/>
      <c r="C433" s="23"/>
      <c r="D433" s="23"/>
      <c r="E433" s="23"/>
    </row>
    <row r="434" spans="1:5" x14ac:dyDescent="0.2">
      <c r="A434" s="23"/>
      <c r="B434" s="77"/>
      <c r="C434" s="23"/>
      <c r="D434" s="23"/>
      <c r="E434" s="23"/>
    </row>
    <row r="435" spans="1:5" x14ac:dyDescent="0.2">
      <c r="A435" s="23"/>
      <c r="B435" s="77"/>
      <c r="C435" s="23"/>
      <c r="D435" s="23"/>
      <c r="E435" s="23"/>
    </row>
    <row r="436" spans="1:5" x14ac:dyDescent="0.2">
      <c r="A436" s="23"/>
      <c r="B436" s="77"/>
      <c r="C436" s="23"/>
      <c r="D436" s="23"/>
      <c r="E436" s="23"/>
    </row>
    <row r="437" spans="1:5" x14ac:dyDescent="0.2">
      <c r="A437" s="23"/>
      <c r="B437" s="77"/>
      <c r="C437" s="23"/>
      <c r="D437" s="23"/>
      <c r="E437" s="23"/>
    </row>
    <row r="438" spans="1:5" x14ac:dyDescent="0.2">
      <c r="A438" s="23"/>
      <c r="B438" s="77"/>
      <c r="C438" s="23"/>
      <c r="D438" s="23"/>
      <c r="E438" s="23"/>
    </row>
    <row r="439" spans="1:5" x14ac:dyDescent="0.2">
      <c r="A439" s="23"/>
      <c r="B439" s="77"/>
      <c r="C439" s="23"/>
      <c r="D439" s="23"/>
      <c r="E439" s="23"/>
    </row>
    <row r="440" spans="1:5" x14ac:dyDescent="0.2">
      <c r="A440" s="23"/>
      <c r="B440" s="77"/>
      <c r="C440" s="23"/>
      <c r="D440" s="23"/>
      <c r="E440" s="23"/>
    </row>
    <row r="441" spans="1:5" x14ac:dyDescent="0.2">
      <c r="A441" s="23"/>
      <c r="B441" s="77"/>
      <c r="C441" s="23"/>
      <c r="D441" s="23"/>
      <c r="E441" s="23"/>
    </row>
    <row r="442" spans="1:5" x14ac:dyDescent="0.2">
      <c r="A442" s="23"/>
      <c r="B442" s="77"/>
      <c r="C442" s="23"/>
      <c r="D442" s="23"/>
      <c r="E442" s="23"/>
    </row>
    <row r="443" spans="1:5" x14ac:dyDescent="0.2">
      <c r="A443" s="23"/>
      <c r="B443" s="77"/>
      <c r="C443" s="23"/>
      <c r="D443" s="23"/>
      <c r="E443" s="23"/>
    </row>
    <row r="444" spans="1:5" x14ac:dyDescent="0.2">
      <c r="A444" s="23"/>
      <c r="B444" s="77"/>
      <c r="C444" s="23"/>
      <c r="D444" s="23"/>
      <c r="E444" s="23"/>
    </row>
    <row r="445" spans="1:5" x14ac:dyDescent="0.2">
      <c r="A445" s="23"/>
      <c r="B445" s="77"/>
      <c r="C445" s="23"/>
      <c r="D445" s="23"/>
      <c r="E445" s="23"/>
    </row>
    <row r="446" spans="1:5" x14ac:dyDescent="0.2">
      <c r="A446" s="23"/>
      <c r="B446" s="77"/>
      <c r="C446" s="23"/>
      <c r="D446" s="23"/>
      <c r="E446" s="23"/>
    </row>
    <row r="447" spans="1:5" x14ac:dyDescent="0.2">
      <c r="A447" s="23"/>
      <c r="B447" s="77"/>
      <c r="C447" s="23"/>
      <c r="D447" s="23"/>
      <c r="E447" s="23"/>
    </row>
    <row r="448" spans="1:5" x14ac:dyDescent="0.2">
      <c r="A448" s="23"/>
      <c r="B448" s="77"/>
      <c r="C448" s="23"/>
      <c r="D448" s="23"/>
      <c r="E448" s="23"/>
    </row>
    <row r="449" spans="1:5" x14ac:dyDescent="0.2">
      <c r="A449" s="23"/>
      <c r="B449" s="77"/>
      <c r="C449" s="23"/>
      <c r="D449" s="23"/>
      <c r="E449" s="23"/>
    </row>
    <row r="450" spans="1:5" x14ac:dyDescent="0.2">
      <c r="A450" s="23"/>
      <c r="B450" s="77"/>
      <c r="C450" s="23"/>
      <c r="D450" s="23"/>
      <c r="E450" s="23"/>
    </row>
    <row r="451" spans="1:5" x14ac:dyDescent="0.2">
      <c r="A451" s="23"/>
      <c r="B451" s="77"/>
      <c r="C451" s="23"/>
      <c r="D451" s="23"/>
      <c r="E451" s="23"/>
    </row>
    <row r="452" spans="1:5" x14ac:dyDescent="0.2">
      <c r="A452" s="23"/>
      <c r="B452" s="77"/>
      <c r="C452" s="23"/>
      <c r="D452" s="23"/>
      <c r="E452" s="23"/>
    </row>
    <row r="453" spans="1:5" x14ac:dyDescent="0.2">
      <c r="A453" s="23"/>
      <c r="B453" s="77"/>
      <c r="C453" s="23"/>
      <c r="D453" s="23"/>
      <c r="E453" s="23"/>
    </row>
    <row r="454" spans="1:5" x14ac:dyDescent="0.2">
      <c r="A454" s="23"/>
      <c r="B454" s="77"/>
      <c r="C454" s="23"/>
      <c r="D454" s="23"/>
      <c r="E454" s="23"/>
    </row>
    <row r="455" spans="1:5" x14ac:dyDescent="0.2">
      <c r="A455" s="23"/>
      <c r="B455" s="77"/>
      <c r="C455" s="23"/>
      <c r="D455" s="23"/>
      <c r="E455" s="23"/>
    </row>
    <row r="456" spans="1:5" x14ac:dyDescent="0.2">
      <c r="A456" s="23"/>
      <c r="B456" s="77"/>
      <c r="C456" s="23"/>
      <c r="D456" s="23"/>
      <c r="E456" s="23"/>
    </row>
    <row r="457" spans="1:5" x14ac:dyDescent="0.2">
      <c r="A457" s="23"/>
      <c r="B457" s="77"/>
      <c r="C457" s="23"/>
      <c r="D457" s="23"/>
      <c r="E457" s="23"/>
    </row>
    <row r="458" spans="1:5" x14ac:dyDescent="0.2">
      <c r="A458" s="23"/>
      <c r="B458" s="77"/>
      <c r="C458" s="23"/>
      <c r="D458" s="23"/>
      <c r="E458" s="23"/>
    </row>
    <row r="459" spans="1:5" x14ac:dyDescent="0.2">
      <c r="A459" s="23"/>
      <c r="B459" s="77"/>
      <c r="C459" s="23"/>
      <c r="D459" s="23"/>
      <c r="E459" s="23"/>
    </row>
    <row r="460" spans="1:5" x14ac:dyDescent="0.2">
      <c r="A460" s="23"/>
      <c r="B460" s="77"/>
      <c r="C460" s="23"/>
      <c r="D460" s="23"/>
      <c r="E460" s="23"/>
    </row>
    <row r="461" spans="1:5" x14ac:dyDescent="0.2">
      <c r="A461" s="23"/>
      <c r="B461" s="77"/>
      <c r="C461" s="23"/>
      <c r="D461" s="23"/>
      <c r="E461" s="23"/>
    </row>
    <row r="462" spans="1:5" x14ac:dyDescent="0.2">
      <c r="A462" s="23"/>
      <c r="B462" s="77"/>
      <c r="C462" s="23"/>
      <c r="D462" s="23"/>
      <c r="E462" s="23"/>
    </row>
    <row r="463" spans="1:5" x14ac:dyDescent="0.2">
      <c r="A463" s="23"/>
      <c r="B463" s="77"/>
      <c r="C463" s="23"/>
      <c r="D463" s="23"/>
      <c r="E463" s="23"/>
    </row>
    <row r="464" spans="1:5" x14ac:dyDescent="0.2">
      <c r="A464" s="23"/>
      <c r="B464" s="77"/>
      <c r="C464" s="23"/>
      <c r="D464" s="23"/>
      <c r="E464" s="23"/>
    </row>
    <row r="465" spans="1:5" x14ac:dyDescent="0.2">
      <c r="A465" s="23"/>
      <c r="B465" s="77"/>
      <c r="C465" s="23"/>
      <c r="D465" s="23"/>
      <c r="E465" s="23"/>
    </row>
    <row r="466" spans="1:5" x14ac:dyDescent="0.2">
      <c r="A466" s="23"/>
      <c r="B466" s="77"/>
      <c r="C466" s="23"/>
      <c r="D466" s="23"/>
      <c r="E466" s="23"/>
    </row>
    <row r="467" spans="1:5" x14ac:dyDescent="0.2">
      <c r="A467" s="23"/>
      <c r="B467" s="77"/>
      <c r="C467" s="23"/>
      <c r="D467" s="23"/>
      <c r="E467" s="23"/>
    </row>
    <row r="468" spans="1:5" x14ac:dyDescent="0.2">
      <c r="A468" s="23"/>
      <c r="B468" s="77"/>
      <c r="C468" s="23"/>
      <c r="D468" s="23"/>
      <c r="E468" s="23"/>
    </row>
    <row r="469" spans="1:5" x14ac:dyDescent="0.2">
      <c r="A469" s="23"/>
      <c r="B469" s="77"/>
      <c r="C469" s="23"/>
      <c r="D469" s="23"/>
      <c r="E469" s="23"/>
    </row>
    <row r="470" spans="1:5" x14ac:dyDescent="0.2">
      <c r="A470" s="23"/>
      <c r="B470" s="77"/>
      <c r="C470" s="23"/>
      <c r="D470" s="23"/>
      <c r="E470" s="23"/>
    </row>
    <row r="471" spans="1:5" x14ac:dyDescent="0.2">
      <c r="A471" s="23"/>
      <c r="B471" s="77"/>
      <c r="C471" s="23"/>
      <c r="D471" s="23"/>
      <c r="E471" s="23"/>
    </row>
    <row r="472" spans="1:5" x14ac:dyDescent="0.2">
      <c r="A472" s="23"/>
      <c r="B472" s="77"/>
      <c r="C472" s="23"/>
      <c r="D472" s="23"/>
      <c r="E472" s="23"/>
    </row>
    <row r="473" spans="1:5" x14ac:dyDescent="0.2">
      <c r="A473" s="23"/>
      <c r="B473" s="77"/>
      <c r="C473" s="23"/>
      <c r="D473" s="23"/>
      <c r="E473" s="23"/>
    </row>
    <row r="474" spans="1:5" x14ac:dyDescent="0.2">
      <c r="A474" s="23"/>
      <c r="B474" s="77"/>
      <c r="C474" s="23"/>
      <c r="D474" s="23"/>
      <c r="E474" s="23"/>
    </row>
    <row r="475" spans="1:5" x14ac:dyDescent="0.2">
      <c r="A475" s="23"/>
      <c r="B475" s="77"/>
      <c r="C475" s="23"/>
      <c r="D475" s="23"/>
      <c r="E475" s="23"/>
    </row>
    <row r="476" spans="1:5" x14ac:dyDescent="0.2">
      <c r="A476" s="23"/>
      <c r="B476" s="77"/>
      <c r="C476" s="23"/>
      <c r="D476" s="23"/>
      <c r="E476" s="23"/>
    </row>
    <row r="477" spans="1:5" x14ac:dyDescent="0.2">
      <c r="A477" s="23"/>
      <c r="B477" s="77"/>
      <c r="C477" s="23"/>
      <c r="D477" s="23"/>
      <c r="E477" s="23"/>
    </row>
    <row r="478" spans="1:5" x14ac:dyDescent="0.2">
      <c r="A478" s="23"/>
      <c r="B478" s="77"/>
      <c r="C478" s="23"/>
      <c r="D478" s="23"/>
      <c r="E478" s="23"/>
    </row>
    <row r="479" spans="1:5" x14ac:dyDescent="0.2">
      <c r="A479" s="23"/>
      <c r="B479" s="77"/>
      <c r="C479" s="23"/>
      <c r="D479" s="23"/>
      <c r="E479" s="23"/>
    </row>
    <row r="480" spans="1:5" x14ac:dyDescent="0.2">
      <c r="A480" s="23"/>
      <c r="B480" s="77"/>
      <c r="C480" s="23"/>
      <c r="D480" s="23"/>
      <c r="E480" s="23"/>
    </row>
    <row r="481" spans="1:5" x14ac:dyDescent="0.2">
      <c r="A481" s="23"/>
      <c r="B481" s="77"/>
      <c r="C481" s="23"/>
      <c r="D481" s="23"/>
      <c r="E481" s="23"/>
    </row>
    <row r="482" spans="1:5" x14ac:dyDescent="0.2">
      <c r="A482" s="23"/>
      <c r="B482" s="77"/>
      <c r="C482" s="23"/>
      <c r="D482" s="23"/>
      <c r="E482" s="23"/>
    </row>
    <row r="483" spans="1:5" x14ac:dyDescent="0.2">
      <c r="A483" s="23"/>
      <c r="B483" s="77"/>
      <c r="C483" s="23"/>
      <c r="D483" s="23"/>
      <c r="E483" s="23"/>
    </row>
    <row r="484" spans="1:5" x14ac:dyDescent="0.2">
      <c r="A484" s="23"/>
      <c r="B484" s="77"/>
      <c r="C484" s="23"/>
      <c r="D484" s="23"/>
      <c r="E484" s="23"/>
    </row>
    <row r="485" spans="1:5" x14ac:dyDescent="0.2">
      <c r="A485" s="23"/>
      <c r="B485" s="77"/>
      <c r="C485" s="23"/>
      <c r="D485" s="23"/>
      <c r="E485" s="23"/>
    </row>
    <row r="486" spans="1:5" x14ac:dyDescent="0.2">
      <c r="A486" s="23"/>
      <c r="B486" s="77"/>
      <c r="C486" s="23"/>
      <c r="D486" s="23"/>
      <c r="E486" s="23"/>
    </row>
    <row r="487" spans="1:5" x14ac:dyDescent="0.2">
      <c r="A487" s="23"/>
      <c r="B487" s="77"/>
      <c r="C487" s="23"/>
      <c r="D487" s="23"/>
      <c r="E487" s="23"/>
    </row>
    <row r="488" spans="1:5" x14ac:dyDescent="0.2">
      <c r="A488" s="23"/>
      <c r="B488" s="77"/>
      <c r="C488" s="23"/>
      <c r="D488" s="23"/>
      <c r="E488" s="23"/>
    </row>
    <row r="489" spans="1:5" x14ac:dyDescent="0.2">
      <c r="A489" s="23"/>
      <c r="B489" s="77"/>
      <c r="C489" s="23"/>
      <c r="D489" s="23"/>
      <c r="E489" s="23"/>
    </row>
    <row r="490" spans="1:5" x14ac:dyDescent="0.2">
      <c r="A490" s="23"/>
      <c r="B490" s="77"/>
      <c r="C490" s="23"/>
      <c r="D490" s="23"/>
      <c r="E490" s="23"/>
    </row>
    <row r="491" spans="1:5" x14ac:dyDescent="0.2">
      <c r="A491" s="23"/>
      <c r="B491" s="77"/>
      <c r="C491" s="23"/>
      <c r="D491" s="23"/>
      <c r="E491" s="23"/>
    </row>
    <row r="492" spans="1:5" x14ac:dyDescent="0.2">
      <c r="A492" s="23"/>
      <c r="B492" s="77"/>
      <c r="C492" s="23"/>
      <c r="D492" s="23"/>
      <c r="E492" s="23"/>
    </row>
    <row r="493" spans="1:5" x14ac:dyDescent="0.2">
      <c r="A493" s="23"/>
      <c r="B493" s="77"/>
      <c r="C493" s="23"/>
      <c r="D493" s="23"/>
      <c r="E493" s="23"/>
    </row>
    <row r="494" spans="1:5" x14ac:dyDescent="0.2">
      <c r="A494" s="23"/>
      <c r="B494" s="77"/>
      <c r="C494" s="23"/>
      <c r="D494" s="23"/>
      <c r="E494" s="23"/>
    </row>
    <row r="495" spans="1:5" x14ac:dyDescent="0.2">
      <c r="A495" s="23"/>
      <c r="B495" s="77"/>
      <c r="C495" s="23"/>
      <c r="D495" s="23"/>
      <c r="E495" s="23"/>
    </row>
    <row r="496" spans="1:5" x14ac:dyDescent="0.2">
      <c r="A496" s="23"/>
      <c r="B496" s="77"/>
      <c r="C496" s="23"/>
      <c r="D496" s="23"/>
      <c r="E496" s="23"/>
    </row>
    <row r="497" spans="1:5" x14ac:dyDescent="0.2">
      <c r="A497" s="23"/>
      <c r="B497" s="77"/>
      <c r="C497" s="23"/>
      <c r="D497" s="23"/>
      <c r="E497" s="23"/>
    </row>
    <row r="498" spans="1:5" x14ac:dyDescent="0.2">
      <c r="A498" s="23"/>
      <c r="B498" s="77"/>
      <c r="C498" s="23"/>
      <c r="D498" s="23"/>
      <c r="E498" s="23"/>
    </row>
    <row r="499" spans="1:5" x14ac:dyDescent="0.2">
      <c r="A499" s="23"/>
      <c r="B499" s="77"/>
      <c r="C499" s="23"/>
      <c r="D499" s="23"/>
      <c r="E499" s="23"/>
    </row>
    <row r="500" spans="1:5" x14ac:dyDescent="0.2">
      <c r="A500" s="23"/>
      <c r="B500" s="77"/>
      <c r="C500" s="23"/>
      <c r="D500" s="23"/>
      <c r="E500" s="23"/>
    </row>
    <row r="501" spans="1:5" x14ac:dyDescent="0.2">
      <c r="A501" s="23"/>
      <c r="B501" s="77"/>
      <c r="C501" s="23"/>
      <c r="D501" s="23"/>
      <c r="E501" s="23"/>
    </row>
    <row r="502" spans="1:5" x14ac:dyDescent="0.2">
      <c r="A502" s="23"/>
      <c r="B502" s="77"/>
      <c r="C502" s="23"/>
      <c r="D502" s="23"/>
      <c r="E502" s="23"/>
    </row>
    <row r="503" spans="1:5" x14ac:dyDescent="0.2">
      <c r="A503" s="23"/>
      <c r="B503" s="77"/>
      <c r="C503" s="23"/>
      <c r="D503" s="23"/>
      <c r="E503" s="23"/>
    </row>
    <row r="504" spans="1:5" x14ac:dyDescent="0.2">
      <c r="A504" s="23"/>
      <c r="B504" s="77"/>
      <c r="C504" s="23"/>
      <c r="D504" s="23"/>
      <c r="E504" s="23"/>
    </row>
    <row r="505" spans="1:5" x14ac:dyDescent="0.2">
      <c r="A505" s="23"/>
      <c r="B505" s="77"/>
      <c r="C505" s="23"/>
      <c r="D505" s="23"/>
      <c r="E505" s="23"/>
    </row>
    <row r="506" spans="1:5" x14ac:dyDescent="0.2">
      <c r="A506" s="23"/>
      <c r="B506" s="77"/>
      <c r="C506" s="23"/>
      <c r="D506" s="23"/>
      <c r="E506" s="23"/>
    </row>
    <row r="507" spans="1:5" x14ac:dyDescent="0.2">
      <c r="A507" s="23"/>
      <c r="B507" s="77"/>
      <c r="C507" s="23"/>
      <c r="D507" s="23"/>
      <c r="E507" s="23"/>
    </row>
    <row r="508" spans="1:5" x14ac:dyDescent="0.2">
      <c r="A508" s="23"/>
      <c r="B508" s="77"/>
      <c r="C508" s="23"/>
      <c r="D508" s="23"/>
      <c r="E508" s="23"/>
    </row>
    <row r="509" spans="1:5" x14ac:dyDescent="0.2">
      <c r="A509" s="23"/>
      <c r="B509" s="77"/>
      <c r="C509" s="23"/>
      <c r="D509" s="23"/>
      <c r="E509" s="23"/>
    </row>
    <row r="510" spans="1:5" x14ac:dyDescent="0.2">
      <c r="A510" s="23"/>
      <c r="B510" s="77"/>
      <c r="C510" s="23"/>
      <c r="D510" s="23"/>
      <c r="E510" s="23"/>
    </row>
    <row r="511" spans="1:5" x14ac:dyDescent="0.2">
      <c r="A511" s="23"/>
      <c r="B511" s="77"/>
      <c r="C511" s="23"/>
      <c r="D511" s="23"/>
      <c r="E511" s="23"/>
    </row>
    <row r="512" spans="1:5" x14ac:dyDescent="0.2">
      <c r="A512" s="23"/>
      <c r="B512" s="77"/>
      <c r="C512" s="23"/>
      <c r="D512" s="23"/>
      <c r="E512" s="23"/>
    </row>
    <row r="513" spans="1:5" x14ac:dyDescent="0.2">
      <c r="A513" s="23"/>
      <c r="B513" s="77"/>
      <c r="C513" s="23"/>
      <c r="D513" s="23"/>
      <c r="E513" s="23"/>
    </row>
    <row r="514" spans="1:5" x14ac:dyDescent="0.2">
      <c r="A514" s="23"/>
      <c r="B514" s="77"/>
      <c r="C514" s="23"/>
      <c r="D514" s="23"/>
      <c r="E514" s="23"/>
    </row>
    <row r="515" spans="1:5" x14ac:dyDescent="0.2">
      <c r="A515" s="23"/>
      <c r="B515" s="77"/>
      <c r="C515" s="23"/>
      <c r="D515" s="23"/>
      <c r="E515" s="23"/>
    </row>
    <row r="516" spans="1:5" x14ac:dyDescent="0.2">
      <c r="A516" s="23"/>
      <c r="B516" s="77"/>
      <c r="C516" s="23"/>
      <c r="D516" s="23"/>
      <c r="E516" s="23"/>
    </row>
    <row r="517" spans="1:5" x14ac:dyDescent="0.2">
      <c r="A517" s="23"/>
      <c r="B517" s="77"/>
      <c r="C517" s="23"/>
      <c r="D517" s="23"/>
      <c r="E517" s="23"/>
    </row>
    <row r="518" spans="1:5" x14ac:dyDescent="0.2">
      <c r="A518" s="23"/>
      <c r="B518" s="77"/>
      <c r="C518" s="23"/>
      <c r="D518" s="23"/>
      <c r="E518" s="23"/>
    </row>
    <row r="519" spans="1:5" x14ac:dyDescent="0.2">
      <c r="A519" s="23"/>
      <c r="B519" s="77"/>
      <c r="C519" s="23"/>
      <c r="D519" s="23"/>
      <c r="E519" s="23"/>
    </row>
    <row r="520" spans="1:5" x14ac:dyDescent="0.2">
      <c r="A520" s="23"/>
      <c r="B520" s="77"/>
      <c r="C520" s="23"/>
      <c r="D520" s="23"/>
      <c r="E520" s="23"/>
    </row>
    <row r="521" spans="1:5" x14ac:dyDescent="0.2">
      <c r="A521" s="23"/>
      <c r="B521" s="77"/>
      <c r="C521" s="23"/>
      <c r="D521" s="23"/>
      <c r="E521" s="23"/>
    </row>
    <row r="522" spans="1:5" x14ac:dyDescent="0.2">
      <c r="A522" s="23"/>
      <c r="B522" s="77"/>
      <c r="C522" s="23"/>
      <c r="D522" s="23"/>
      <c r="E522" s="23"/>
    </row>
    <row r="523" spans="1:5" x14ac:dyDescent="0.2">
      <c r="A523" s="23"/>
      <c r="B523" s="77"/>
      <c r="C523" s="23"/>
      <c r="D523" s="23"/>
      <c r="E523" s="23"/>
    </row>
    <row r="524" spans="1:5" x14ac:dyDescent="0.2">
      <c r="A524" s="23"/>
      <c r="B524" s="77"/>
      <c r="C524" s="23"/>
      <c r="D524" s="23"/>
      <c r="E524" s="23"/>
    </row>
    <row r="525" spans="1:5" x14ac:dyDescent="0.2">
      <c r="A525" s="23"/>
      <c r="B525" s="77"/>
      <c r="C525" s="23"/>
      <c r="D525" s="23"/>
      <c r="E525" s="23"/>
    </row>
    <row r="526" spans="1:5" x14ac:dyDescent="0.2">
      <c r="A526" s="23"/>
      <c r="B526" s="77"/>
      <c r="C526" s="23"/>
      <c r="D526" s="23"/>
      <c r="E526" s="23"/>
    </row>
    <row r="527" spans="1:5" x14ac:dyDescent="0.2">
      <c r="A527" s="23"/>
      <c r="B527" s="77"/>
      <c r="C527" s="23"/>
      <c r="D527" s="23"/>
      <c r="E527" s="23"/>
    </row>
    <row r="528" spans="1:5" x14ac:dyDescent="0.2">
      <c r="A528" s="23"/>
      <c r="B528" s="77"/>
      <c r="C528" s="23"/>
      <c r="D528" s="23"/>
      <c r="E528" s="23"/>
    </row>
    <row r="529" spans="1:5" x14ac:dyDescent="0.2">
      <c r="A529" s="23"/>
      <c r="B529" s="77"/>
      <c r="C529" s="23"/>
      <c r="D529" s="23"/>
      <c r="E529" s="23"/>
    </row>
    <row r="530" spans="1:5" x14ac:dyDescent="0.2">
      <c r="A530" s="23"/>
      <c r="B530" s="77"/>
      <c r="C530" s="23"/>
      <c r="D530" s="23"/>
      <c r="E530" s="23"/>
    </row>
    <row r="531" spans="1:5" x14ac:dyDescent="0.2">
      <c r="A531" s="23"/>
      <c r="B531" s="77"/>
      <c r="C531" s="23"/>
      <c r="D531" s="23"/>
      <c r="E531" s="23"/>
    </row>
    <row r="532" spans="1:5" x14ac:dyDescent="0.2">
      <c r="A532" s="23"/>
      <c r="B532" s="77"/>
      <c r="C532" s="23"/>
      <c r="D532" s="23"/>
      <c r="E532" s="23"/>
    </row>
    <row r="533" spans="1:5" x14ac:dyDescent="0.2">
      <c r="A533" s="23"/>
      <c r="B533" s="77"/>
      <c r="C533" s="23"/>
      <c r="D533" s="23"/>
      <c r="E533" s="23"/>
    </row>
    <row r="534" spans="1:5" x14ac:dyDescent="0.2">
      <c r="A534" s="23"/>
      <c r="B534" s="77"/>
      <c r="C534" s="23"/>
      <c r="D534" s="23"/>
      <c r="E534" s="23"/>
    </row>
    <row r="535" spans="1:5" x14ac:dyDescent="0.2">
      <c r="A535" s="23"/>
      <c r="B535" s="77"/>
      <c r="C535" s="23"/>
      <c r="D535" s="23"/>
      <c r="E535" s="23"/>
    </row>
    <row r="536" spans="1:5" x14ac:dyDescent="0.2">
      <c r="A536" s="23"/>
      <c r="B536" s="77"/>
      <c r="C536" s="23"/>
      <c r="D536" s="23"/>
      <c r="E536" s="23"/>
    </row>
    <row r="537" spans="1:5" x14ac:dyDescent="0.2">
      <c r="A537" s="23"/>
      <c r="B537" s="77"/>
      <c r="C537" s="23"/>
      <c r="D537" s="23"/>
      <c r="E537" s="23"/>
    </row>
    <row r="538" spans="1:5" x14ac:dyDescent="0.2">
      <c r="A538" s="23"/>
      <c r="B538" s="77"/>
      <c r="C538" s="23"/>
      <c r="D538" s="23"/>
      <c r="E538" s="23"/>
    </row>
    <row r="539" spans="1:5" x14ac:dyDescent="0.2">
      <c r="A539" s="23"/>
      <c r="B539" s="77"/>
      <c r="C539" s="23"/>
      <c r="D539" s="23"/>
      <c r="E539" s="23"/>
    </row>
    <row r="540" spans="1:5" x14ac:dyDescent="0.2">
      <c r="A540" s="23"/>
      <c r="B540" s="77"/>
      <c r="C540" s="23"/>
      <c r="D540" s="23"/>
      <c r="E540" s="23"/>
    </row>
    <row r="541" spans="1:5" x14ac:dyDescent="0.2">
      <c r="A541" s="23"/>
      <c r="B541" s="77"/>
      <c r="C541" s="23"/>
      <c r="D541" s="23"/>
      <c r="E541" s="23"/>
    </row>
    <row r="542" spans="1:5" x14ac:dyDescent="0.2">
      <c r="A542" s="23"/>
      <c r="B542" s="77"/>
      <c r="C542" s="23"/>
      <c r="D542" s="23"/>
      <c r="E542" s="23"/>
    </row>
    <row r="543" spans="1:5" x14ac:dyDescent="0.2">
      <c r="A543" s="23"/>
      <c r="B543" s="77"/>
      <c r="C543" s="23"/>
      <c r="D543" s="23"/>
      <c r="E543" s="23"/>
    </row>
    <row r="544" spans="1:5" x14ac:dyDescent="0.2">
      <c r="A544" s="23"/>
      <c r="B544" s="77"/>
      <c r="C544" s="23"/>
      <c r="D544" s="23"/>
      <c r="E544" s="23"/>
    </row>
    <row r="545" spans="1:5" x14ac:dyDescent="0.2">
      <c r="A545" s="23"/>
      <c r="B545" s="77"/>
      <c r="C545" s="23"/>
      <c r="D545" s="23"/>
      <c r="E545" s="23"/>
    </row>
    <row r="546" spans="1:5" x14ac:dyDescent="0.2">
      <c r="A546" s="23"/>
      <c r="B546" s="77"/>
      <c r="C546" s="23"/>
      <c r="D546" s="23"/>
      <c r="E546" s="23"/>
    </row>
    <row r="547" spans="1:5" x14ac:dyDescent="0.2">
      <c r="A547" s="23"/>
      <c r="B547" s="77"/>
      <c r="C547" s="23"/>
      <c r="D547" s="23"/>
      <c r="E547" s="23"/>
    </row>
    <row r="548" spans="1:5" x14ac:dyDescent="0.2">
      <c r="A548" s="23"/>
      <c r="B548" s="77"/>
      <c r="C548" s="23"/>
      <c r="D548" s="23"/>
      <c r="E548" s="23"/>
    </row>
    <row r="549" spans="1:5" x14ac:dyDescent="0.2">
      <c r="A549" s="23"/>
      <c r="B549" s="77"/>
      <c r="C549" s="23"/>
      <c r="D549" s="23"/>
      <c r="E549" s="23"/>
    </row>
    <row r="550" spans="1:5" x14ac:dyDescent="0.2">
      <c r="A550" s="23"/>
      <c r="B550" s="77"/>
      <c r="C550" s="23"/>
      <c r="D550" s="23"/>
      <c r="E550" s="23"/>
    </row>
    <row r="551" spans="1:5" x14ac:dyDescent="0.2">
      <c r="A551" s="23"/>
      <c r="B551" s="77"/>
      <c r="C551" s="23"/>
      <c r="D551" s="23"/>
      <c r="E551" s="23"/>
    </row>
    <row r="552" spans="1:5" x14ac:dyDescent="0.2">
      <c r="A552" s="23"/>
      <c r="B552" s="77"/>
      <c r="C552" s="23"/>
      <c r="D552" s="23"/>
      <c r="E552" s="23"/>
    </row>
    <row r="553" spans="1:5" x14ac:dyDescent="0.2">
      <c r="A553" s="23"/>
      <c r="B553" s="77"/>
      <c r="C553" s="23"/>
      <c r="D553" s="23"/>
      <c r="E553" s="23"/>
    </row>
    <row r="554" spans="1:5" x14ac:dyDescent="0.2">
      <c r="A554" s="23"/>
      <c r="B554" s="77"/>
      <c r="C554" s="23"/>
      <c r="D554" s="23"/>
      <c r="E554" s="23"/>
    </row>
    <row r="555" spans="1:5" x14ac:dyDescent="0.2">
      <c r="A555" s="23"/>
      <c r="B555" s="77"/>
      <c r="C555" s="23"/>
      <c r="D555" s="23"/>
      <c r="E555" s="23"/>
    </row>
    <row r="556" spans="1:5" x14ac:dyDescent="0.2">
      <c r="A556" s="23"/>
      <c r="B556" s="77"/>
      <c r="C556" s="23"/>
      <c r="D556" s="23"/>
      <c r="E556" s="23"/>
    </row>
    <row r="557" spans="1:5" x14ac:dyDescent="0.2">
      <c r="A557" s="23"/>
      <c r="B557" s="77"/>
      <c r="C557" s="23"/>
      <c r="D557" s="23"/>
      <c r="E557" s="23"/>
    </row>
    <row r="558" spans="1:5" x14ac:dyDescent="0.2">
      <c r="A558" s="23"/>
      <c r="B558" s="77"/>
      <c r="C558" s="23"/>
      <c r="D558" s="23"/>
      <c r="E558" s="23"/>
    </row>
    <row r="559" spans="1:5" x14ac:dyDescent="0.2">
      <c r="A559" s="23"/>
      <c r="B559" s="77"/>
      <c r="C559" s="23"/>
      <c r="D559" s="23"/>
      <c r="E559" s="23"/>
    </row>
    <row r="560" spans="1:5" x14ac:dyDescent="0.2">
      <c r="A560" s="23"/>
      <c r="B560" s="77"/>
      <c r="C560" s="23"/>
      <c r="D560" s="23"/>
      <c r="E560" s="23"/>
    </row>
    <row r="561" spans="1:5" x14ac:dyDescent="0.2">
      <c r="A561" s="23"/>
      <c r="B561" s="77"/>
      <c r="C561" s="23"/>
      <c r="D561" s="23"/>
      <c r="E561" s="23"/>
    </row>
    <row r="562" spans="1:5" x14ac:dyDescent="0.2">
      <c r="A562" s="23"/>
      <c r="B562" s="77"/>
      <c r="C562" s="23"/>
      <c r="D562" s="23"/>
      <c r="E562" s="23"/>
    </row>
    <row r="563" spans="1:5" x14ac:dyDescent="0.2">
      <c r="A563" s="23"/>
      <c r="B563" s="77"/>
      <c r="C563" s="23"/>
      <c r="D563" s="23"/>
      <c r="E563" s="23"/>
    </row>
    <row r="564" spans="1:5" x14ac:dyDescent="0.2">
      <c r="A564" s="23"/>
      <c r="B564" s="77"/>
      <c r="C564" s="23"/>
      <c r="D564" s="23"/>
      <c r="E564" s="23"/>
    </row>
    <row r="565" spans="1:5" x14ac:dyDescent="0.2">
      <c r="A565" s="23"/>
      <c r="B565" s="77"/>
      <c r="C565" s="23"/>
      <c r="D565" s="23"/>
      <c r="E565" s="23"/>
    </row>
    <row r="566" spans="1:5" x14ac:dyDescent="0.2">
      <c r="A566" s="23"/>
      <c r="B566" s="77"/>
      <c r="C566" s="23"/>
      <c r="D566" s="23"/>
      <c r="E566" s="23"/>
    </row>
    <row r="567" spans="1:5" x14ac:dyDescent="0.2">
      <c r="A567" s="23"/>
      <c r="B567" s="77"/>
      <c r="C567" s="23"/>
      <c r="D567" s="23"/>
      <c r="E567" s="23"/>
    </row>
    <row r="568" spans="1:5" x14ac:dyDescent="0.2">
      <c r="A568" s="23"/>
      <c r="B568" s="77"/>
      <c r="C568" s="23"/>
      <c r="D568" s="23"/>
      <c r="E568" s="23"/>
    </row>
    <row r="569" spans="1:5" x14ac:dyDescent="0.2">
      <c r="A569" s="23"/>
      <c r="B569" s="77"/>
      <c r="C569" s="23"/>
      <c r="D569" s="23"/>
      <c r="E569" s="23"/>
    </row>
    <row r="570" spans="1:5" x14ac:dyDescent="0.2">
      <c r="A570" s="23"/>
      <c r="B570" s="77"/>
      <c r="C570" s="23"/>
      <c r="D570" s="23"/>
      <c r="E570" s="23"/>
    </row>
    <row r="571" spans="1:5" x14ac:dyDescent="0.2">
      <c r="A571" s="23"/>
      <c r="B571" s="77"/>
      <c r="C571" s="23"/>
      <c r="D571" s="23"/>
      <c r="E571" s="23"/>
    </row>
    <row r="572" spans="1:5" x14ac:dyDescent="0.2">
      <c r="A572" s="23"/>
      <c r="B572" s="77"/>
      <c r="C572" s="23"/>
      <c r="D572" s="23"/>
      <c r="E572" s="23"/>
    </row>
    <row r="573" spans="1:5" x14ac:dyDescent="0.2">
      <c r="A573" s="23"/>
      <c r="B573" s="77"/>
      <c r="C573" s="23"/>
      <c r="D573" s="23"/>
      <c r="E573" s="23"/>
    </row>
    <row r="574" spans="1:5" x14ac:dyDescent="0.2">
      <c r="A574" s="23"/>
      <c r="B574" s="77"/>
      <c r="C574" s="23"/>
      <c r="D574" s="23"/>
      <c r="E574" s="23"/>
    </row>
    <row r="575" spans="1:5" x14ac:dyDescent="0.2">
      <c r="A575" s="23"/>
      <c r="B575" s="77"/>
      <c r="C575" s="23"/>
      <c r="D575" s="23"/>
      <c r="E575" s="23"/>
    </row>
    <row r="576" spans="1:5" x14ac:dyDescent="0.2">
      <c r="A576" s="23"/>
      <c r="B576" s="77"/>
      <c r="C576" s="23"/>
      <c r="D576" s="23"/>
      <c r="E576" s="23"/>
    </row>
    <row r="577" spans="1:5" x14ac:dyDescent="0.2">
      <c r="A577" s="23"/>
      <c r="B577" s="77"/>
      <c r="C577" s="23"/>
      <c r="D577" s="23"/>
      <c r="E577" s="23"/>
    </row>
    <row r="578" spans="1:5" x14ac:dyDescent="0.2">
      <c r="A578" s="23"/>
      <c r="B578" s="77"/>
      <c r="C578" s="23"/>
      <c r="D578" s="23"/>
      <c r="E578" s="23"/>
    </row>
    <row r="579" spans="1:5" x14ac:dyDescent="0.2">
      <c r="A579" s="23"/>
      <c r="B579" s="77"/>
      <c r="C579" s="23"/>
      <c r="D579" s="23"/>
      <c r="E579" s="23"/>
    </row>
    <row r="580" spans="1:5" x14ac:dyDescent="0.2">
      <c r="A580" s="23"/>
      <c r="B580" s="77"/>
      <c r="C580" s="23"/>
      <c r="D580" s="23"/>
      <c r="E580" s="23"/>
    </row>
    <row r="581" spans="1:5" x14ac:dyDescent="0.2">
      <c r="A581" s="23"/>
      <c r="B581" s="77"/>
      <c r="C581" s="23"/>
      <c r="D581" s="23"/>
      <c r="E581" s="23"/>
    </row>
    <row r="582" spans="1:5" x14ac:dyDescent="0.2">
      <c r="A582" s="23"/>
      <c r="B582" s="77"/>
      <c r="C582" s="23"/>
      <c r="D582" s="23"/>
      <c r="E582" s="23"/>
    </row>
    <row r="583" spans="1:5" x14ac:dyDescent="0.2">
      <c r="A583" s="23"/>
      <c r="B583" s="77"/>
      <c r="C583" s="23"/>
      <c r="D583" s="23"/>
      <c r="E583" s="23"/>
    </row>
    <row r="584" spans="1:5" x14ac:dyDescent="0.2">
      <c r="A584" s="23"/>
      <c r="B584" s="77"/>
      <c r="C584" s="23"/>
      <c r="D584" s="23"/>
      <c r="E584" s="23"/>
    </row>
    <row r="585" spans="1:5" x14ac:dyDescent="0.2">
      <c r="A585" s="23"/>
      <c r="B585" s="77"/>
      <c r="C585" s="23"/>
      <c r="D585" s="23"/>
      <c r="E585" s="23"/>
    </row>
    <row r="586" spans="1:5" x14ac:dyDescent="0.2">
      <c r="A586" s="23"/>
      <c r="B586" s="77"/>
      <c r="C586" s="23"/>
      <c r="D586" s="23"/>
      <c r="E586" s="23"/>
    </row>
    <row r="587" spans="1:5" x14ac:dyDescent="0.2">
      <c r="A587" s="23"/>
      <c r="B587" s="77"/>
      <c r="C587" s="23"/>
      <c r="D587" s="23"/>
      <c r="E587" s="23"/>
    </row>
    <row r="588" spans="1:5" x14ac:dyDescent="0.2">
      <c r="A588" s="23"/>
      <c r="B588" s="77"/>
      <c r="C588" s="23"/>
      <c r="D588" s="23"/>
      <c r="E588" s="23"/>
    </row>
    <row r="589" spans="1:5" x14ac:dyDescent="0.2">
      <c r="A589" s="23"/>
      <c r="B589" s="77"/>
      <c r="C589" s="23"/>
      <c r="D589" s="23"/>
      <c r="E589" s="23"/>
    </row>
    <row r="590" spans="1:5" x14ac:dyDescent="0.2">
      <c r="A590" s="23"/>
      <c r="B590" s="77"/>
      <c r="C590" s="23"/>
      <c r="D590" s="23"/>
      <c r="E590" s="23"/>
    </row>
    <row r="591" spans="1:5" x14ac:dyDescent="0.2">
      <c r="A591" s="23"/>
      <c r="B591" s="77"/>
      <c r="C591" s="23"/>
      <c r="D591" s="23"/>
      <c r="E591" s="23"/>
    </row>
    <row r="592" spans="1:5" x14ac:dyDescent="0.2">
      <c r="A592" s="23"/>
      <c r="B592" s="77"/>
      <c r="C592" s="23"/>
      <c r="D592" s="23"/>
      <c r="E592" s="23"/>
    </row>
    <row r="593" spans="1:5" x14ac:dyDescent="0.2">
      <c r="A593" s="23"/>
      <c r="B593" s="77"/>
      <c r="C593" s="23"/>
      <c r="D593" s="23"/>
      <c r="E593" s="23"/>
    </row>
    <row r="594" spans="1:5" x14ac:dyDescent="0.2">
      <c r="A594" s="23"/>
      <c r="B594" s="77"/>
      <c r="C594" s="23"/>
      <c r="D594" s="23"/>
      <c r="E594" s="23"/>
    </row>
    <row r="595" spans="1:5" x14ac:dyDescent="0.2">
      <c r="A595" s="23"/>
      <c r="B595" s="77"/>
      <c r="C595" s="23"/>
      <c r="D595" s="23"/>
      <c r="E595" s="23"/>
    </row>
    <row r="596" spans="1:5" x14ac:dyDescent="0.2">
      <c r="A596" s="23"/>
      <c r="B596" s="77"/>
      <c r="C596" s="23"/>
      <c r="D596" s="23"/>
      <c r="E596" s="23"/>
    </row>
    <row r="597" spans="1:5" x14ac:dyDescent="0.2">
      <c r="A597" s="23"/>
      <c r="B597" s="77"/>
      <c r="C597" s="23"/>
      <c r="D597" s="23"/>
      <c r="E597" s="23"/>
    </row>
    <row r="598" spans="1:5" x14ac:dyDescent="0.2">
      <c r="A598" s="23"/>
      <c r="B598" s="77"/>
      <c r="C598" s="23"/>
      <c r="D598" s="23"/>
      <c r="E598" s="23"/>
    </row>
    <row r="599" spans="1:5" x14ac:dyDescent="0.2">
      <c r="A599" s="23"/>
      <c r="B599" s="77"/>
      <c r="C599" s="23"/>
      <c r="D599" s="23"/>
      <c r="E599" s="23"/>
    </row>
    <row r="600" spans="1:5" x14ac:dyDescent="0.2">
      <c r="A600" s="23"/>
      <c r="B600" s="77"/>
      <c r="C600" s="23"/>
      <c r="D600" s="23"/>
      <c r="E600" s="23"/>
    </row>
    <row r="601" spans="1:5" x14ac:dyDescent="0.2">
      <c r="A601" s="23"/>
      <c r="B601" s="77"/>
      <c r="C601" s="23"/>
      <c r="D601" s="23"/>
      <c r="E601" s="23"/>
    </row>
    <row r="602" spans="1:5" x14ac:dyDescent="0.2">
      <c r="A602" s="23"/>
      <c r="B602" s="77"/>
      <c r="C602" s="23"/>
      <c r="D602" s="23"/>
      <c r="E602" s="23"/>
    </row>
    <row r="603" spans="1:5" x14ac:dyDescent="0.2">
      <c r="A603" s="23"/>
      <c r="B603" s="77"/>
      <c r="C603" s="23"/>
      <c r="D603" s="23"/>
      <c r="E603" s="23"/>
    </row>
    <row r="604" spans="1:5" x14ac:dyDescent="0.2">
      <c r="A604" s="23"/>
      <c r="B604" s="77"/>
      <c r="C604" s="23"/>
      <c r="D604" s="23"/>
      <c r="E604" s="23"/>
    </row>
    <row r="605" spans="1:5" x14ac:dyDescent="0.2">
      <c r="A605" s="23"/>
      <c r="B605" s="77"/>
      <c r="C605" s="23"/>
      <c r="D605" s="23"/>
      <c r="E605" s="23"/>
    </row>
    <row r="606" spans="1:5" x14ac:dyDescent="0.2">
      <c r="A606" s="23"/>
      <c r="B606" s="77"/>
      <c r="C606" s="23"/>
      <c r="D606" s="23"/>
      <c r="E606" s="23"/>
    </row>
    <row r="607" spans="1:5" x14ac:dyDescent="0.2">
      <c r="A607" s="23"/>
      <c r="B607" s="77"/>
      <c r="C607" s="23"/>
      <c r="D607" s="23"/>
      <c r="E607" s="23"/>
    </row>
    <row r="608" spans="1:5" x14ac:dyDescent="0.2">
      <c r="A608" s="23"/>
      <c r="B608" s="77"/>
      <c r="C608" s="23"/>
      <c r="D608" s="23"/>
      <c r="E608" s="23"/>
    </row>
    <row r="609" spans="1:5" x14ac:dyDescent="0.2">
      <c r="A609" s="23"/>
      <c r="B609" s="77"/>
      <c r="C609" s="23"/>
      <c r="D609" s="23"/>
      <c r="E609" s="23"/>
    </row>
    <row r="610" spans="1:5" x14ac:dyDescent="0.2">
      <c r="A610" s="23"/>
      <c r="B610" s="77"/>
      <c r="C610" s="23"/>
      <c r="D610" s="23"/>
      <c r="E610" s="23"/>
    </row>
    <row r="611" spans="1:5" x14ac:dyDescent="0.2">
      <c r="A611" s="23"/>
      <c r="B611" s="77"/>
      <c r="C611" s="23"/>
      <c r="D611" s="23"/>
      <c r="E611" s="23"/>
    </row>
    <row r="612" spans="1:5" x14ac:dyDescent="0.2">
      <c r="A612" s="23"/>
      <c r="B612" s="77"/>
      <c r="C612" s="23"/>
      <c r="D612" s="23"/>
      <c r="E612" s="23"/>
    </row>
    <row r="613" spans="1:5" x14ac:dyDescent="0.2">
      <c r="A613" s="23"/>
      <c r="B613" s="77"/>
      <c r="C613" s="23"/>
      <c r="D613" s="23"/>
      <c r="E613" s="23"/>
    </row>
    <row r="614" spans="1:5" x14ac:dyDescent="0.2">
      <c r="A614" s="23"/>
      <c r="B614" s="77"/>
      <c r="C614" s="23"/>
      <c r="D614" s="23"/>
      <c r="E614" s="23"/>
    </row>
    <row r="615" spans="1:5" x14ac:dyDescent="0.2">
      <c r="A615" s="23"/>
      <c r="B615" s="77"/>
      <c r="C615" s="23"/>
      <c r="D615" s="23"/>
      <c r="E615" s="23"/>
    </row>
    <row r="616" spans="1:5" x14ac:dyDescent="0.2">
      <c r="A616" s="23"/>
      <c r="B616" s="77"/>
      <c r="C616" s="23"/>
      <c r="D616" s="23"/>
      <c r="E616" s="23"/>
    </row>
    <row r="617" spans="1:5" x14ac:dyDescent="0.2">
      <c r="A617" s="23"/>
      <c r="B617" s="77"/>
      <c r="C617" s="23"/>
      <c r="D617" s="23"/>
      <c r="E617" s="23"/>
    </row>
    <row r="618" spans="1:5" x14ac:dyDescent="0.2">
      <c r="A618" s="23"/>
      <c r="B618" s="77"/>
      <c r="C618" s="23"/>
      <c r="D618" s="23"/>
      <c r="E618" s="23"/>
    </row>
    <row r="619" spans="1:5" x14ac:dyDescent="0.2">
      <c r="A619" s="23"/>
      <c r="B619" s="77"/>
      <c r="C619" s="23"/>
      <c r="D619" s="23"/>
      <c r="E619" s="23"/>
    </row>
    <row r="620" spans="1:5" x14ac:dyDescent="0.2">
      <c r="A620" s="23"/>
      <c r="B620" s="77"/>
      <c r="C620" s="23"/>
      <c r="D620" s="23"/>
      <c r="E620" s="23"/>
    </row>
    <row r="621" spans="1:5" x14ac:dyDescent="0.2">
      <c r="A621" s="23"/>
      <c r="B621" s="77"/>
      <c r="C621" s="23"/>
      <c r="D621" s="23"/>
      <c r="E621" s="23"/>
    </row>
    <row r="622" spans="1:5" x14ac:dyDescent="0.2">
      <c r="A622" s="23"/>
      <c r="B622" s="77"/>
      <c r="C622" s="23"/>
      <c r="D622" s="23"/>
      <c r="E622" s="23"/>
    </row>
    <row r="623" spans="1:5" x14ac:dyDescent="0.2">
      <c r="A623" s="23"/>
      <c r="B623" s="77"/>
      <c r="C623" s="23"/>
      <c r="D623" s="23"/>
      <c r="E623" s="23"/>
    </row>
    <row r="624" spans="1:5" x14ac:dyDescent="0.2">
      <c r="A624" s="23"/>
      <c r="B624" s="77"/>
      <c r="C624" s="23"/>
      <c r="D624" s="23"/>
      <c r="E624" s="23"/>
    </row>
    <row r="625" spans="1:5" x14ac:dyDescent="0.2">
      <c r="A625" s="23"/>
      <c r="B625" s="77"/>
      <c r="C625" s="23"/>
      <c r="D625" s="23"/>
      <c r="E625" s="23"/>
    </row>
    <row r="626" spans="1:5" x14ac:dyDescent="0.2">
      <c r="A626" s="23"/>
      <c r="B626" s="77"/>
      <c r="C626" s="23"/>
      <c r="D626" s="23"/>
      <c r="E626" s="23"/>
    </row>
    <row r="627" spans="1:5" x14ac:dyDescent="0.2">
      <c r="A627" s="23"/>
      <c r="B627" s="77"/>
      <c r="C627" s="23"/>
      <c r="D627" s="23"/>
      <c r="E627" s="23"/>
    </row>
    <row r="628" spans="1:5" x14ac:dyDescent="0.2">
      <c r="A628" s="23"/>
      <c r="B628" s="77"/>
      <c r="C628" s="23"/>
      <c r="D628" s="23"/>
      <c r="E628" s="23"/>
    </row>
    <row r="629" spans="1:5" x14ac:dyDescent="0.2">
      <c r="A629" s="23"/>
      <c r="B629" s="77"/>
      <c r="C629" s="23"/>
      <c r="D629" s="23"/>
      <c r="E629" s="23"/>
    </row>
    <row r="630" spans="1:5" x14ac:dyDescent="0.2">
      <c r="A630" s="23"/>
      <c r="B630" s="77"/>
      <c r="C630" s="23"/>
      <c r="D630" s="23"/>
      <c r="E630" s="23"/>
    </row>
    <row r="631" spans="1:5" x14ac:dyDescent="0.2">
      <c r="A631" s="23"/>
      <c r="B631" s="77"/>
      <c r="C631" s="23"/>
      <c r="D631" s="23"/>
      <c r="E631" s="23"/>
    </row>
    <row r="632" spans="1:5" x14ac:dyDescent="0.2">
      <c r="A632" s="23"/>
      <c r="B632" s="77"/>
      <c r="C632" s="23"/>
      <c r="D632" s="23"/>
      <c r="E632" s="23"/>
    </row>
    <row r="633" spans="1:5" x14ac:dyDescent="0.2">
      <c r="A633" s="23"/>
      <c r="B633" s="77"/>
      <c r="C633" s="23"/>
      <c r="D633" s="23"/>
      <c r="E633" s="23"/>
    </row>
    <row r="634" spans="1:5" x14ac:dyDescent="0.2">
      <c r="A634" s="23"/>
      <c r="B634" s="77"/>
      <c r="C634" s="23"/>
      <c r="D634" s="23"/>
      <c r="E634" s="23"/>
    </row>
    <row r="635" spans="1:5" x14ac:dyDescent="0.2">
      <c r="A635" s="23"/>
      <c r="B635" s="77"/>
      <c r="C635" s="23"/>
      <c r="D635" s="23"/>
      <c r="E635" s="23"/>
    </row>
    <row r="636" spans="1:5" x14ac:dyDescent="0.2">
      <c r="A636" s="23"/>
      <c r="B636" s="77"/>
      <c r="C636" s="23"/>
      <c r="D636" s="23"/>
      <c r="E636" s="23"/>
    </row>
    <row r="637" spans="1:5" x14ac:dyDescent="0.2">
      <c r="A637" s="23"/>
      <c r="B637" s="77"/>
      <c r="C637" s="23"/>
      <c r="D637" s="23"/>
      <c r="E637" s="23"/>
    </row>
    <row r="638" spans="1:5" x14ac:dyDescent="0.2">
      <c r="A638" s="23"/>
      <c r="B638" s="77"/>
      <c r="C638" s="23"/>
      <c r="D638" s="23"/>
      <c r="E638" s="23"/>
    </row>
    <row r="639" spans="1:5" x14ac:dyDescent="0.2">
      <c r="A639" s="23"/>
      <c r="B639" s="77"/>
      <c r="C639" s="23"/>
      <c r="D639" s="23"/>
      <c r="E639" s="23"/>
    </row>
    <row r="640" spans="1:5" x14ac:dyDescent="0.2">
      <c r="A640" s="23"/>
      <c r="B640" s="77"/>
      <c r="C640" s="23"/>
      <c r="D640" s="23"/>
      <c r="E640" s="23"/>
    </row>
    <row r="641" spans="1:5" x14ac:dyDescent="0.2">
      <c r="A641" s="23"/>
      <c r="B641" s="77"/>
      <c r="C641" s="23"/>
      <c r="D641" s="23"/>
      <c r="E641" s="23"/>
    </row>
    <row r="642" spans="1:5" x14ac:dyDescent="0.2">
      <c r="A642" s="23"/>
      <c r="B642" s="77"/>
      <c r="C642" s="23"/>
      <c r="D642" s="23"/>
      <c r="E642" s="23"/>
    </row>
    <row r="643" spans="1:5" x14ac:dyDescent="0.2">
      <c r="A643" s="23"/>
      <c r="B643" s="77"/>
      <c r="C643" s="23"/>
      <c r="D643" s="23"/>
      <c r="E643" s="23"/>
    </row>
    <row r="644" spans="1:5" x14ac:dyDescent="0.2">
      <c r="A644" s="23"/>
      <c r="B644" s="77"/>
      <c r="C644" s="23"/>
      <c r="D644" s="23"/>
      <c r="E644" s="23"/>
    </row>
    <row r="645" spans="1:5" x14ac:dyDescent="0.2">
      <c r="A645" s="23"/>
      <c r="B645" s="77"/>
      <c r="C645" s="23"/>
      <c r="D645" s="23"/>
      <c r="E645" s="23"/>
    </row>
    <row r="646" spans="1:5" x14ac:dyDescent="0.2">
      <c r="A646" s="23"/>
      <c r="B646" s="77"/>
      <c r="C646" s="23"/>
      <c r="D646" s="23"/>
      <c r="E646" s="23"/>
    </row>
    <row r="647" spans="1:5" x14ac:dyDescent="0.2">
      <c r="A647" s="23"/>
      <c r="B647" s="77"/>
      <c r="C647" s="23"/>
      <c r="D647" s="23"/>
      <c r="E647" s="23"/>
    </row>
    <row r="648" spans="1:5" x14ac:dyDescent="0.2">
      <c r="A648" s="23"/>
      <c r="B648" s="77"/>
      <c r="C648" s="23"/>
      <c r="D648" s="23"/>
      <c r="E648" s="23"/>
    </row>
    <row r="649" spans="1:5" x14ac:dyDescent="0.2">
      <c r="A649" s="23"/>
      <c r="B649" s="77"/>
      <c r="C649" s="23"/>
      <c r="D649" s="23"/>
      <c r="E649" s="23"/>
    </row>
    <row r="650" spans="1:5" x14ac:dyDescent="0.2">
      <c r="A650" s="23"/>
      <c r="B650" s="77"/>
      <c r="C650" s="23"/>
      <c r="D650" s="23"/>
      <c r="E650" s="23"/>
    </row>
    <row r="651" spans="1:5" x14ac:dyDescent="0.2">
      <c r="A651" s="23"/>
      <c r="B651" s="77"/>
      <c r="C651" s="23"/>
      <c r="D651" s="23"/>
      <c r="E651" s="23"/>
    </row>
    <row r="652" spans="1:5" x14ac:dyDescent="0.2">
      <c r="A652" s="23"/>
      <c r="B652" s="77"/>
      <c r="C652" s="23"/>
      <c r="D652" s="23"/>
      <c r="E652" s="23"/>
    </row>
    <row r="653" spans="1:5" x14ac:dyDescent="0.2">
      <c r="A653" s="23"/>
      <c r="B653" s="77"/>
      <c r="C653" s="23"/>
      <c r="D653" s="23"/>
      <c r="E653" s="23"/>
    </row>
    <row r="654" spans="1:5" x14ac:dyDescent="0.2">
      <c r="A654" s="23"/>
      <c r="B654" s="77"/>
      <c r="C654" s="23"/>
      <c r="D654" s="23"/>
      <c r="E654" s="23"/>
    </row>
    <row r="655" spans="1:5" x14ac:dyDescent="0.2">
      <c r="A655" s="23"/>
      <c r="B655" s="77"/>
      <c r="C655" s="23"/>
      <c r="D655" s="23"/>
      <c r="E655" s="23"/>
    </row>
    <row r="656" spans="1:5" x14ac:dyDescent="0.2">
      <c r="A656" s="23"/>
      <c r="B656" s="77"/>
      <c r="C656" s="23"/>
      <c r="D656" s="23"/>
      <c r="E656" s="23"/>
    </row>
    <row r="657" spans="1:5" x14ac:dyDescent="0.2">
      <c r="A657" s="23"/>
      <c r="B657" s="77"/>
      <c r="C657" s="23"/>
      <c r="D657" s="23"/>
      <c r="E657" s="23"/>
    </row>
    <row r="658" spans="1:5" x14ac:dyDescent="0.2">
      <c r="A658" s="23"/>
      <c r="B658" s="77"/>
      <c r="C658" s="23"/>
      <c r="D658" s="23"/>
      <c r="E658" s="23"/>
    </row>
    <row r="659" spans="1:5" x14ac:dyDescent="0.2">
      <c r="A659" s="23"/>
      <c r="B659" s="77"/>
      <c r="C659" s="23"/>
      <c r="D659" s="23"/>
      <c r="E659" s="23"/>
    </row>
    <row r="660" spans="1:5" x14ac:dyDescent="0.2">
      <c r="A660" s="23"/>
      <c r="B660" s="77"/>
      <c r="C660" s="23"/>
      <c r="D660" s="23"/>
      <c r="E660" s="23"/>
    </row>
    <row r="661" spans="1:5" x14ac:dyDescent="0.2">
      <c r="A661" s="23"/>
      <c r="B661" s="77"/>
      <c r="C661" s="23"/>
      <c r="D661" s="23"/>
      <c r="E661" s="23"/>
    </row>
    <row r="662" spans="1:5" x14ac:dyDescent="0.2">
      <c r="A662" s="23"/>
      <c r="B662" s="77"/>
      <c r="C662" s="23"/>
      <c r="D662" s="23"/>
      <c r="E662" s="23"/>
    </row>
    <row r="663" spans="1:5" x14ac:dyDescent="0.2">
      <c r="A663" s="23"/>
      <c r="B663" s="77"/>
      <c r="C663" s="23"/>
      <c r="D663" s="23"/>
      <c r="E663" s="23"/>
    </row>
    <row r="664" spans="1:5" x14ac:dyDescent="0.2">
      <c r="A664" s="23"/>
      <c r="B664" s="77"/>
      <c r="C664" s="23"/>
      <c r="D664" s="23"/>
      <c r="E664" s="23"/>
    </row>
    <row r="665" spans="1:5" x14ac:dyDescent="0.2">
      <c r="A665" s="23"/>
      <c r="B665" s="77"/>
      <c r="C665" s="23"/>
      <c r="D665" s="23"/>
      <c r="E665" s="23"/>
    </row>
    <row r="666" spans="1:5" x14ac:dyDescent="0.2">
      <c r="A666" s="23"/>
      <c r="B666" s="77"/>
      <c r="C666" s="23"/>
      <c r="D666" s="23"/>
      <c r="E666" s="23"/>
    </row>
    <row r="667" spans="1:5" x14ac:dyDescent="0.2">
      <c r="A667" s="23"/>
      <c r="B667" s="77"/>
      <c r="C667" s="23"/>
      <c r="D667" s="23"/>
      <c r="E667" s="23"/>
    </row>
    <row r="668" spans="1:5" x14ac:dyDescent="0.2">
      <c r="A668" s="23"/>
      <c r="B668" s="77"/>
      <c r="C668" s="23"/>
      <c r="D668" s="23"/>
      <c r="E668" s="23"/>
    </row>
    <row r="669" spans="1:5" x14ac:dyDescent="0.2">
      <c r="A669" s="23"/>
      <c r="B669" s="77"/>
      <c r="C669" s="23"/>
      <c r="D669" s="23"/>
      <c r="E669" s="23"/>
    </row>
    <row r="670" spans="1:5" x14ac:dyDescent="0.2">
      <c r="A670" s="23"/>
      <c r="B670" s="77"/>
      <c r="C670" s="23"/>
      <c r="D670" s="23"/>
      <c r="E670" s="23"/>
    </row>
    <row r="671" spans="1:5" x14ac:dyDescent="0.2">
      <c r="A671" s="23"/>
      <c r="B671" s="77"/>
      <c r="C671" s="23"/>
      <c r="D671" s="23"/>
      <c r="E671" s="23"/>
    </row>
    <row r="672" spans="1:5" x14ac:dyDescent="0.2">
      <c r="A672" s="23"/>
      <c r="B672" s="77"/>
      <c r="C672" s="23"/>
      <c r="D672" s="23"/>
      <c r="E672" s="23"/>
    </row>
    <row r="673" spans="1:5" x14ac:dyDescent="0.2">
      <c r="A673" s="23"/>
      <c r="B673" s="77"/>
      <c r="C673" s="23"/>
      <c r="D673" s="23"/>
      <c r="E673" s="23"/>
    </row>
    <row r="674" spans="1:5" x14ac:dyDescent="0.2">
      <c r="A674" s="23"/>
      <c r="B674" s="77"/>
      <c r="C674" s="23"/>
      <c r="D674" s="23"/>
      <c r="E674" s="23"/>
    </row>
    <row r="675" spans="1:5" x14ac:dyDescent="0.2">
      <c r="A675" s="23"/>
      <c r="B675" s="77"/>
      <c r="C675" s="23"/>
      <c r="D675" s="23"/>
      <c r="E675" s="23"/>
    </row>
    <row r="676" spans="1:5" x14ac:dyDescent="0.2">
      <c r="A676" s="23"/>
      <c r="B676" s="77"/>
      <c r="C676" s="23"/>
      <c r="D676" s="23"/>
      <c r="E676" s="23"/>
    </row>
    <row r="677" spans="1:5" x14ac:dyDescent="0.2">
      <c r="A677" s="23"/>
      <c r="B677" s="77"/>
      <c r="C677" s="23"/>
      <c r="D677" s="23"/>
      <c r="E677" s="23"/>
    </row>
    <row r="678" spans="1:5" x14ac:dyDescent="0.2">
      <c r="A678" s="23"/>
      <c r="B678" s="77"/>
      <c r="C678" s="23"/>
      <c r="D678" s="23"/>
      <c r="E678" s="23"/>
    </row>
    <row r="679" spans="1:5" x14ac:dyDescent="0.2">
      <c r="A679" s="23"/>
      <c r="B679" s="77"/>
      <c r="C679" s="23"/>
      <c r="D679" s="23"/>
      <c r="E679" s="23"/>
    </row>
    <row r="680" spans="1:5" x14ac:dyDescent="0.2">
      <c r="A680" s="23"/>
      <c r="B680" s="77"/>
      <c r="C680" s="23"/>
      <c r="D680" s="23"/>
      <c r="E680" s="23"/>
    </row>
    <row r="681" spans="1:5" x14ac:dyDescent="0.2">
      <c r="A681" s="23"/>
      <c r="B681" s="77"/>
      <c r="C681" s="23"/>
      <c r="D681" s="23"/>
      <c r="E681" s="23"/>
    </row>
    <row r="682" spans="1:5" x14ac:dyDescent="0.2">
      <c r="A682" s="23"/>
      <c r="B682" s="77"/>
      <c r="C682" s="23"/>
      <c r="D682" s="23"/>
      <c r="E682" s="23"/>
    </row>
    <row r="683" spans="1:5" x14ac:dyDescent="0.2">
      <c r="A683" s="23"/>
      <c r="B683" s="77"/>
      <c r="C683" s="23"/>
      <c r="D683" s="23"/>
      <c r="E683" s="23"/>
    </row>
    <row r="684" spans="1:5" x14ac:dyDescent="0.2">
      <c r="A684" s="23"/>
      <c r="B684" s="77"/>
      <c r="C684" s="23"/>
      <c r="D684" s="23"/>
      <c r="E684" s="23"/>
    </row>
    <row r="685" spans="1:5" x14ac:dyDescent="0.2">
      <c r="A685" s="23"/>
      <c r="B685" s="77"/>
      <c r="C685" s="23"/>
      <c r="D685" s="23"/>
      <c r="E685" s="23"/>
    </row>
    <row r="686" spans="1:5" x14ac:dyDescent="0.2">
      <c r="A686" s="23"/>
      <c r="B686" s="77"/>
      <c r="C686" s="23"/>
      <c r="D686" s="23"/>
      <c r="E686" s="23"/>
    </row>
    <row r="687" spans="1:5" x14ac:dyDescent="0.2">
      <c r="A687" s="23"/>
      <c r="B687" s="77"/>
      <c r="C687" s="23"/>
      <c r="D687" s="23"/>
      <c r="E687" s="23"/>
    </row>
    <row r="688" spans="1:5" x14ac:dyDescent="0.2">
      <c r="A688" s="23"/>
      <c r="B688" s="77"/>
      <c r="C688" s="23"/>
      <c r="D688" s="23"/>
      <c r="E688" s="23"/>
    </row>
    <row r="689" spans="1:5" x14ac:dyDescent="0.2">
      <c r="A689" s="23"/>
      <c r="B689" s="77"/>
      <c r="C689" s="23"/>
      <c r="D689" s="23"/>
      <c r="E689" s="23"/>
    </row>
    <row r="690" spans="1:5" x14ac:dyDescent="0.2">
      <c r="A690" s="23"/>
      <c r="B690" s="77"/>
      <c r="C690" s="23"/>
      <c r="D690" s="23"/>
      <c r="E690" s="23"/>
    </row>
    <row r="691" spans="1:5" x14ac:dyDescent="0.2">
      <c r="A691" s="23"/>
      <c r="B691" s="77"/>
      <c r="C691" s="23"/>
      <c r="D691" s="23"/>
      <c r="E691" s="23"/>
    </row>
    <row r="692" spans="1:5" x14ac:dyDescent="0.2">
      <c r="A692" s="23"/>
      <c r="B692" s="77"/>
      <c r="C692" s="23"/>
      <c r="D692" s="23"/>
      <c r="E692" s="23"/>
    </row>
    <row r="693" spans="1:5" x14ac:dyDescent="0.2">
      <c r="A693" s="23"/>
      <c r="B693" s="77"/>
      <c r="C693" s="23"/>
      <c r="D693" s="23"/>
      <c r="E693" s="23"/>
    </row>
    <row r="694" spans="1:5" x14ac:dyDescent="0.2">
      <c r="A694" s="23"/>
      <c r="B694" s="77"/>
      <c r="C694" s="23"/>
      <c r="D694" s="23"/>
      <c r="E694" s="23"/>
    </row>
    <row r="695" spans="1:5" x14ac:dyDescent="0.2">
      <c r="A695" s="23"/>
      <c r="B695" s="77"/>
      <c r="C695" s="23"/>
      <c r="D695" s="23"/>
      <c r="E695" s="23"/>
    </row>
    <row r="696" spans="1:5" x14ac:dyDescent="0.2">
      <c r="A696" s="23"/>
      <c r="B696" s="77"/>
      <c r="C696" s="23"/>
      <c r="D696" s="23"/>
      <c r="E696" s="23"/>
    </row>
    <row r="697" spans="1:5" x14ac:dyDescent="0.2">
      <c r="A697" s="23"/>
      <c r="B697" s="77"/>
      <c r="C697" s="23"/>
      <c r="D697" s="23"/>
      <c r="E697" s="23"/>
    </row>
    <row r="698" spans="1:5" x14ac:dyDescent="0.2">
      <c r="A698" s="23"/>
      <c r="B698" s="77"/>
      <c r="C698" s="23"/>
      <c r="D698" s="23"/>
      <c r="E698" s="23"/>
    </row>
    <row r="699" spans="1:5" x14ac:dyDescent="0.2">
      <c r="A699" s="23"/>
      <c r="B699" s="77"/>
      <c r="C699" s="23"/>
      <c r="D699" s="23"/>
      <c r="E699" s="23"/>
    </row>
    <row r="700" spans="1:5" x14ac:dyDescent="0.2">
      <c r="A700" s="23"/>
      <c r="B700" s="77"/>
      <c r="C700" s="23"/>
      <c r="D700" s="23"/>
      <c r="E700" s="23"/>
    </row>
    <row r="701" spans="1:5" x14ac:dyDescent="0.2">
      <c r="A701" s="23"/>
      <c r="B701" s="77"/>
      <c r="C701" s="23"/>
      <c r="D701" s="23"/>
      <c r="E701" s="23"/>
    </row>
    <row r="702" spans="1:5" x14ac:dyDescent="0.2">
      <c r="A702" s="23"/>
      <c r="B702" s="77"/>
      <c r="C702" s="23"/>
      <c r="D702" s="23"/>
      <c r="E702" s="23"/>
    </row>
    <row r="703" spans="1:5" x14ac:dyDescent="0.2">
      <c r="A703" s="23"/>
      <c r="B703" s="77"/>
      <c r="C703" s="23"/>
      <c r="D703" s="23"/>
      <c r="E703" s="23"/>
    </row>
    <row r="704" spans="1:5" x14ac:dyDescent="0.2">
      <c r="A704" s="23"/>
      <c r="B704" s="77"/>
      <c r="C704" s="23"/>
      <c r="D704" s="23"/>
      <c r="E704" s="23"/>
    </row>
    <row r="705" spans="1:5" x14ac:dyDescent="0.2">
      <c r="A705" s="23"/>
      <c r="B705" s="77"/>
      <c r="C705" s="23"/>
      <c r="D705" s="23"/>
      <c r="E705" s="23"/>
    </row>
    <row r="706" spans="1:5" x14ac:dyDescent="0.2">
      <c r="A706" s="23"/>
      <c r="B706" s="77"/>
      <c r="C706" s="23"/>
      <c r="D706" s="23"/>
      <c r="E706" s="23"/>
    </row>
    <row r="707" spans="1:5" x14ac:dyDescent="0.2">
      <c r="A707" s="23"/>
      <c r="B707" s="77"/>
      <c r="C707" s="23"/>
      <c r="D707" s="23"/>
      <c r="E707" s="23"/>
    </row>
    <row r="708" spans="1:5" x14ac:dyDescent="0.2">
      <c r="A708" s="23"/>
      <c r="B708" s="77"/>
      <c r="C708" s="23"/>
      <c r="D708" s="23"/>
      <c r="E708" s="23"/>
    </row>
    <row r="709" spans="1:5" x14ac:dyDescent="0.2">
      <c r="A709" s="23"/>
      <c r="B709" s="77"/>
      <c r="C709" s="23"/>
      <c r="D709" s="23"/>
      <c r="E709" s="23"/>
    </row>
    <row r="710" spans="1:5" x14ac:dyDescent="0.2">
      <c r="A710" s="23"/>
      <c r="B710" s="77"/>
      <c r="C710" s="23"/>
      <c r="D710" s="23"/>
      <c r="E710" s="23"/>
    </row>
    <row r="711" spans="1:5" x14ac:dyDescent="0.2">
      <c r="A711" s="23"/>
      <c r="B711" s="77"/>
      <c r="C711" s="23"/>
      <c r="D711" s="23"/>
      <c r="E711" s="23"/>
    </row>
    <row r="712" spans="1:5" x14ac:dyDescent="0.2">
      <c r="A712" s="23"/>
      <c r="B712" s="77"/>
      <c r="C712" s="23"/>
      <c r="D712" s="23"/>
      <c r="E712" s="23"/>
    </row>
    <row r="713" spans="1:5" x14ac:dyDescent="0.2">
      <c r="A713" s="23"/>
      <c r="B713" s="77"/>
      <c r="C713" s="23"/>
      <c r="D713" s="23"/>
      <c r="E713" s="23"/>
    </row>
    <row r="714" spans="1:5" x14ac:dyDescent="0.2">
      <c r="A714" s="23"/>
      <c r="B714" s="77"/>
      <c r="C714" s="23"/>
      <c r="D714" s="23"/>
      <c r="E714" s="23"/>
    </row>
    <row r="715" spans="1:5" x14ac:dyDescent="0.2">
      <c r="A715" s="23"/>
      <c r="B715" s="77"/>
      <c r="C715" s="23"/>
      <c r="D715" s="23"/>
      <c r="E715" s="23"/>
    </row>
    <row r="716" spans="1:5" x14ac:dyDescent="0.2">
      <c r="A716" s="23"/>
      <c r="B716" s="77"/>
      <c r="C716" s="23"/>
      <c r="D716" s="23"/>
      <c r="E716" s="23"/>
    </row>
    <row r="717" spans="1:5" x14ac:dyDescent="0.2">
      <c r="A717" s="23"/>
      <c r="B717" s="77"/>
      <c r="C717" s="23"/>
      <c r="D717" s="23"/>
      <c r="E717" s="23"/>
    </row>
    <row r="718" spans="1:5" x14ac:dyDescent="0.2">
      <c r="A718" s="23"/>
      <c r="B718" s="77"/>
      <c r="C718" s="23"/>
      <c r="D718" s="23"/>
      <c r="E718" s="23"/>
    </row>
    <row r="719" spans="1:5" x14ac:dyDescent="0.2">
      <c r="A719" s="23"/>
      <c r="B719" s="77"/>
      <c r="C719" s="23"/>
      <c r="D719" s="23"/>
      <c r="E719" s="23"/>
    </row>
    <row r="720" spans="1:5" x14ac:dyDescent="0.2">
      <c r="A720" s="23"/>
      <c r="B720" s="77"/>
      <c r="C720" s="23"/>
      <c r="D720" s="23"/>
      <c r="E720" s="23"/>
    </row>
    <row r="721" spans="1:5" x14ac:dyDescent="0.2">
      <c r="A721" s="23"/>
      <c r="B721" s="77"/>
      <c r="C721" s="23"/>
      <c r="D721" s="23"/>
      <c r="E721" s="23"/>
    </row>
    <row r="722" spans="1:5" x14ac:dyDescent="0.2">
      <c r="A722" s="23"/>
      <c r="B722" s="77"/>
      <c r="C722" s="23"/>
      <c r="D722" s="23"/>
      <c r="E722" s="23"/>
    </row>
    <row r="723" spans="1:5" x14ac:dyDescent="0.2">
      <c r="A723" s="23"/>
      <c r="B723" s="77"/>
      <c r="C723" s="23"/>
      <c r="D723" s="23"/>
      <c r="E723" s="23"/>
    </row>
    <row r="724" spans="1:5" x14ac:dyDescent="0.2">
      <c r="A724" s="23"/>
      <c r="B724" s="77"/>
      <c r="C724" s="23"/>
      <c r="D724" s="23"/>
      <c r="E724" s="23"/>
    </row>
    <row r="725" spans="1:5" x14ac:dyDescent="0.2">
      <c r="A725" s="23"/>
      <c r="B725" s="77"/>
      <c r="C725" s="23"/>
      <c r="D725" s="23"/>
      <c r="E725" s="23"/>
    </row>
    <row r="726" spans="1:5" x14ac:dyDescent="0.2">
      <c r="A726" s="23"/>
      <c r="B726" s="77"/>
      <c r="C726" s="23"/>
      <c r="D726" s="23"/>
      <c r="E726" s="23"/>
    </row>
    <row r="727" spans="1:5" x14ac:dyDescent="0.2">
      <c r="A727" s="23"/>
      <c r="B727" s="77"/>
      <c r="C727" s="23"/>
      <c r="D727" s="23"/>
      <c r="E727" s="23"/>
    </row>
    <row r="728" spans="1:5" x14ac:dyDescent="0.2">
      <c r="A728" s="23"/>
      <c r="B728" s="77"/>
      <c r="C728" s="23"/>
      <c r="D728" s="23"/>
      <c r="E728" s="23"/>
    </row>
    <row r="729" spans="1:5" x14ac:dyDescent="0.2">
      <c r="A729" s="23"/>
      <c r="B729" s="77"/>
      <c r="C729" s="23"/>
      <c r="D729" s="23"/>
      <c r="E729" s="23"/>
    </row>
    <row r="730" spans="1:5" x14ac:dyDescent="0.2">
      <c r="A730" s="23"/>
      <c r="B730" s="77"/>
      <c r="C730" s="23"/>
      <c r="D730" s="23"/>
      <c r="E730" s="23"/>
    </row>
    <row r="731" spans="1:5" x14ac:dyDescent="0.2">
      <c r="A731" s="23"/>
      <c r="B731" s="77"/>
      <c r="C731" s="23"/>
      <c r="D731" s="23"/>
      <c r="E731" s="23"/>
    </row>
    <row r="732" spans="1:5" x14ac:dyDescent="0.2">
      <c r="A732" s="23"/>
      <c r="B732" s="77"/>
      <c r="C732" s="23"/>
      <c r="D732" s="23"/>
      <c r="E732" s="23"/>
    </row>
    <row r="733" spans="1:5" x14ac:dyDescent="0.2">
      <c r="A733" s="23"/>
      <c r="B733" s="77"/>
      <c r="C733" s="23"/>
      <c r="D733" s="23"/>
      <c r="E733" s="23"/>
    </row>
    <row r="734" spans="1:5" x14ac:dyDescent="0.2">
      <c r="A734" s="23"/>
      <c r="B734" s="77"/>
      <c r="C734" s="23"/>
      <c r="D734" s="23"/>
      <c r="E734" s="23"/>
    </row>
    <row r="735" spans="1:5" x14ac:dyDescent="0.2">
      <c r="A735" s="23"/>
      <c r="B735" s="77"/>
      <c r="C735" s="23"/>
      <c r="D735" s="23"/>
      <c r="E735" s="23"/>
    </row>
    <row r="736" spans="1:5" x14ac:dyDescent="0.2">
      <c r="A736" s="23"/>
      <c r="B736" s="77"/>
      <c r="C736" s="23"/>
      <c r="D736" s="23"/>
      <c r="E736" s="23"/>
    </row>
    <row r="737" spans="1:5" x14ac:dyDescent="0.2">
      <c r="A737" s="23"/>
      <c r="B737" s="77"/>
      <c r="C737" s="23"/>
      <c r="D737" s="23"/>
      <c r="E737" s="23"/>
    </row>
    <row r="738" spans="1:5" x14ac:dyDescent="0.2">
      <c r="A738" s="23"/>
      <c r="B738" s="77"/>
      <c r="C738" s="23"/>
      <c r="D738" s="23"/>
      <c r="E738" s="23"/>
    </row>
    <row r="739" spans="1:5" x14ac:dyDescent="0.2">
      <c r="A739" s="23"/>
      <c r="B739" s="77"/>
      <c r="C739" s="23"/>
      <c r="D739" s="23"/>
      <c r="E739" s="23"/>
    </row>
    <row r="740" spans="1:5" x14ac:dyDescent="0.2">
      <c r="A740" s="23"/>
      <c r="B740" s="77"/>
      <c r="C740" s="23"/>
      <c r="D740" s="23"/>
      <c r="E740" s="23"/>
    </row>
    <row r="741" spans="1:5" x14ac:dyDescent="0.2">
      <c r="A741" s="23"/>
      <c r="B741" s="77"/>
      <c r="C741" s="23"/>
      <c r="D741" s="23"/>
      <c r="E741" s="23"/>
    </row>
    <row r="742" spans="1:5" x14ac:dyDescent="0.2">
      <c r="A742" s="23"/>
      <c r="B742" s="77"/>
      <c r="C742" s="23"/>
      <c r="D742" s="23"/>
      <c r="E742" s="23"/>
    </row>
    <row r="743" spans="1:5" x14ac:dyDescent="0.2">
      <c r="A743" s="23"/>
      <c r="B743" s="77"/>
      <c r="C743" s="23"/>
      <c r="D743" s="23"/>
      <c r="E743" s="23"/>
    </row>
    <row r="744" spans="1:5" x14ac:dyDescent="0.2">
      <c r="A744" s="23"/>
      <c r="B744" s="77"/>
      <c r="C744" s="23"/>
      <c r="D744" s="23"/>
      <c r="E744" s="23"/>
    </row>
    <row r="745" spans="1:5" x14ac:dyDescent="0.2">
      <c r="A745" s="23"/>
      <c r="B745" s="77"/>
      <c r="C745" s="23"/>
      <c r="D745" s="23"/>
      <c r="E745" s="23"/>
    </row>
    <row r="746" spans="1:5" x14ac:dyDescent="0.2">
      <c r="A746" s="23"/>
      <c r="B746" s="77"/>
      <c r="C746" s="23"/>
      <c r="D746" s="23"/>
      <c r="E746" s="23"/>
    </row>
    <row r="747" spans="1:5" x14ac:dyDescent="0.2">
      <c r="A747" s="23"/>
      <c r="B747" s="77"/>
      <c r="C747" s="23"/>
      <c r="D747" s="23"/>
      <c r="E747" s="23"/>
    </row>
    <row r="748" spans="1:5" x14ac:dyDescent="0.2">
      <c r="A748" s="23"/>
      <c r="B748" s="77"/>
      <c r="C748" s="23"/>
      <c r="D748" s="23"/>
      <c r="E748" s="23"/>
    </row>
    <row r="749" spans="1:5" x14ac:dyDescent="0.2">
      <c r="A749" s="23"/>
      <c r="B749" s="77"/>
      <c r="C749" s="23"/>
      <c r="D749" s="23"/>
      <c r="E749" s="23"/>
    </row>
    <row r="750" spans="1:5" x14ac:dyDescent="0.2">
      <c r="A750" s="23"/>
      <c r="B750" s="77"/>
      <c r="C750" s="23"/>
      <c r="D750" s="23"/>
      <c r="E750" s="23"/>
    </row>
    <row r="751" spans="1:5" x14ac:dyDescent="0.2">
      <c r="A751" s="23"/>
      <c r="B751" s="77"/>
      <c r="C751" s="23"/>
      <c r="D751" s="23"/>
      <c r="E751" s="23"/>
    </row>
    <row r="752" spans="1:5" x14ac:dyDescent="0.2">
      <c r="A752" s="23"/>
      <c r="B752" s="77"/>
      <c r="C752" s="23"/>
      <c r="D752" s="23"/>
      <c r="E752" s="23"/>
    </row>
    <row r="753" spans="1:5" x14ac:dyDescent="0.2">
      <c r="A753" s="23"/>
      <c r="B753" s="77"/>
      <c r="C753" s="23"/>
      <c r="D753" s="23"/>
      <c r="E753" s="23"/>
    </row>
    <row r="754" spans="1:5" x14ac:dyDescent="0.2">
      <c r="A754" s="23"/>
      <c r="B754" s="77"/>
      <c r="C754" s="23"/>
      <c r="D754" s="23"/>
      <c r="E754" s="23"/>
    </row>
    <row r="755" spans="1:5" x14ac:dyDescent="0.2">
      <c r="A755" s="23"/>
      <c r="B755" s="77"/>
      <c r="C755" s="23"/>
      <c r="D755" s="23"/>
      <c r="E755" s="23"/>
    </row>
    <row r="756" spans="1:5" x14ac:dyDescent="0.2">
      <c r="A756" s="23"/>
      <c r="B756" s="77"/>
      <c r="C756" s="23"/>
      <c r="D756" s="23"/>
      <c r="E756" s="23"/>
    </row>
    <row r="757" spans="1:5" x14ac:dyDescent="0.2">
      <c r="A757" s="23"/>
      <c r="B757" s="77"/>
      <c r="C757" s="23"/>
      <c r="D757" s="23"/>
      <c r="E757" s="23"/>
    </row>
    <row r="758" spans="1:5" x14ac:dyDescent="0.2">
      <c r="A758" s="23"/>
      <c r="B758" s="77"/>
      <c r="C758" s="23"/>
      <c r="D758" s="23"/>
      <c r="E758" s="23"/>
    </row>
    <row r="759" spans="1:5" x14ac:dyDescent="0.2">
      <c r="A759" s="23"/>
      <c r="B759" s="77"/>
      <c r="C759" s="23"/>
      <c r="D759" s="23"/>
      <c r="E759" s="23"/>
    </row>
    <row r="760" spans="1:5" x14ac:dyDescent="0.2">
      <c r="A760" s="23"/>
      <c r="B760" s="77"/>
      <c r="C760" s="23"/>
      <c r="D760" s="23"/>
      <c r="E760" s="23"/>
    </row>
    <row r="761" spans="1:5" x14ac:dyDescent="0.2">
      <c r="A761" s="23"/>
      <c r="B761" s="77"/>
      <c r="C761" s="23"/>
      <c r="D761" s="23"/>
      <c r="E761" s="23"/>
    </row>
    <row r="762" spans="1:5" x14ac:dyDescent="0.2">
      <c r="A762" s="23"/>
      <c r="B762" s="77"/>
      <c r="C762" s="23"/>
      <c r="D762" s="23"/>
      <c r="E762" s="23"/>
    </row>
    <row r="763" spans="1:5" x14ac:dyDescent="0.2">
      <c r="A763" s="23"/>
      <c r="B763" s="77"/>
      <c r="C763" s="23"/>
      <c r="D763" s="23"/>
      <c r="E763" s="23"/>
    </row>
    <row r="764" spans="1:5" x14ac:dyDescent="0.2">
      <c r="A764" s="23"/>
      <c r="B764" s="77"/>
      <c r="C764" s="23"/>
      <c r="D764" s="23"/>
      <c r="E764" s="23"/>
    </row>
    <row r="765" spans="1:5" x14ac:dyDescent="0.2">
      <c r="A765" s="23"/>
      <c r="B765" s="77"/>
      <c r="C765" s="23"/>
      <c r="D765" s="23"/>
      <c r="E765" s="23"/>
    </row>
    <row r="766" spans="1:5" x14ac:dyDescent="0.2">
      <c r="A766" s="23"/>
      <c r="B766" s="77"/>
      <c r="C766" s="23"/>
      <c r="D766" s="23"/>
      <c r="E766" s="23"/>
    </row>
    <row r="767" spans="1:5" x14ac:dyDescent="0.2">
      <c r="A767" s="23"/>
      <c r="B767" s="77"/>
      <c r="C767" s="23"/>
      <c r="D767" s="23"/>
      <c r="E767" s="23"/>
    </row>
    <row r="768" spans="1:5" x14ac:dyDescent="0.2">
      <c r="A768" s="23"/>
      <c r="B768" s="77"/>
      <c r="C768" s="23"/>
      <c r="D768" s="23"/>
      <c r="E768" s="23"/>
    </row>
    <row r="769" spans="1:5" x14ac:dyDescent="0.2">
      <c r="A769" s="23"/>
      <c r="B769" s="77"/>
      <c r="C769" s="23"/>
      <c r="D769" s="23"/>
      <c r="E769" s="23"/>
    </row>
    <row r="770" spans="1:5" x14ac:dyDescent="0.2">
      <c r="A770" s="23"/>
      <c r="B770" s="77"/>
      <c r="C770" s="23"/>
      <c r="D770" s="23"/>
      <c r="E770" s="23"/>
    </row>
    <row r="771" spans="1:5" x14ac:dyDescent="0.2">
      <c r="A771" s="23"/>
      <c r="B771" s="77"/>
      <c r="C771" s="23"/>
      <c r="D771" s="23"/>
      <c r="E771" s="23"/>
    </row>
    <row r="772" spans="1:5" x14ac:dyDescent="0.2">
      <c r="A772" s="23"/>
      <c r="B772" s="77"/>
      <c r="C772" s="23"/>
      <c r="D772" s="23"/>
      <c r="E772" s="23"/>
    </row>
    <row r="773" spans="1:5" x14ac:dyDescent="0.2">
      <c r="A773" s="23"/>
      <c r="B773" s="77"/>
      <c r="C773" s="23"/>
      <c r="D773" s="23"/>
      <c r="E773" s="23"/>
    </row>
    <row r="774" spans="1:5" x14ac:dyDescent="0.2">
      <c r="A774" s="23"/>
      <c r="B774" s="77"/>
      <c r="C774" s="23"/>
      <c r="D774" s="23"/>
      <c r="E774" s="23"/>
    </row>
    <row r="775" spans="1:5" x14ac:dyDescent="0.2">
      <c r="A775" s="23"/>
      <c r="B775" s="77"/>
      <c r="C775" s="23"/>
      <c r="D775" s="23"/>
      <c r="E775" s="23"/>
    </row>
    <row r="776" spans="1:5" x14ac:dyDescent="0.2">
      <c r="A776" s="23"/>
      <c r="B776" s="77"/>
      <c r="C776" s="23"/>
      <c r="D776" s="23"/>
      <c r="E776" s="23"/>
    </row>
    <row r="777" spans="1:5" x14ac:dyDescent="0.2">
      <c r="A777" s="23"/>
      <c r="B777" s="77"/>
      <c r="C777" s="23"/>
      <c r="D777" s="23"/>
      <c r="E777" s="23"/>
    </row>
    <row r="778" spans="1:5" x14ac:dyDescent="0.2">
      <c r="A778" s="23"/>
      <c r="B778" s="77"/>
      <c r="C778" s="23"/>
      <c r="D778" s="23"/>
      <c r="E778" s="23"/>
    </row>
    <row r="779" spans="1:5" x14ac:dyDescent="0.2">
      <c r="A779" s="23"/>
      <c r="B779" s="77"/>
      <c r="C779" s="23"/>
      <c r="D779" s="23"/>
      <c r="E779" s="23"/>
    </row>
    <row r="780" spans="1:5" x14ac:dyDescent="0.2">
      <c r="A780" s="23"/>
      <c r="B780" s="77"/>
      <c r="C780" s="23"/>
      <c r="D780" s="23"/>
      <c r="E780" s="23"/>
    </row>
    <row r="781" spans="1:5" x14ac:dyDescent="0.2">
      <c r="A781" s="23"/>
      <c r="B781" s="77"/>
      <c r="C781" s="23"/>
      <c r="D781" s="23"/>
      <c r="E781" s="23"/>
    </row>
    <row r="782" spans="1:5" x14ac:dyDescent="0.2">
      <c r="A782" s="23"/>
      <c r="B782" s="77"/>
      <c r="C782" s="23"/>
      <c r="D782" s="23"/>
      <c r="E782" s="23"/>
    </row>
    <row r="783" spans="1:5" x14ac:dyDescent="0.2">
      <c r="A783" s="23"/>
      <c r="B783" s="77"/>
      <c r="C783" s="23"/>
      <c r="D783" s="23"/>
      <c r="E783" s="23"/>
    </row>
    <row r="784" spans="1:5" x14ac:dyDescent="0.2">
      <c r="A784" s="23"/>
      <c r="B784" s="77"/>
      <c r="C784" s="23"/>
      <c r="D784" s="23"/>
      <c r="E784" s="23"/>
    </row>
    <row r="785" spans="1:5" x14ac:dyDescent="0.2">
      <c r="A785" s="23"/>
      <c r="B785" s="77"/>
      <c r="C785" s="23"/>
      <c r="D785" s="23"/>
      <c r="E785" s="23"/>
    </row>
    <row r="786" spans="1:5" x14ac:dyDescent="0.2">
      <c r="A786" s="23"/>
      <c r="B786" s="77"/>
      <c r="C786" s="23"/>
      <c r="D786" s="23"/>
      <c r="E786" s="23"/>
    </row>
    <row r="787" spans="1:5" x14ac:dyDescent="0.2">
      <c r="A787" s="23"/>
      <c r="B787" s="77"/>
      <c r="C787" s="23"/>
      <c r="D787" s="23"/>
      <c r="E787" s="23"/>
    </row>
    <row r="788" spans="1:5" x14ac:dyDescent="0.2">
      <c r="A788" s="23"/>
      <c r="B788" s="77"/>
      <c r="C788" s="23"/>
      <c r="D788" s="23"/>
      <c r="E788" s="23"/>
    </row>
    <row r="789" spans="1:5" x14ac:dyDescent="0.2">
      <c r="A789" s="23"/>
      <c r="B789" s="77"/>
      <c r="C789" s="23"/>
      <c r="D789" s="23"/>
      <c r="E789" s="23"/>
    </row>
    <row r="790" spans="1:5" x14ac:dyDescent="0.2">
      <c r="A790" s="23"/>
      <c r="B790" s="77"/>
      <c r="C790" s="23"/>
      <c r="D790" s="23"/>
      <c r="E790" s="23"/>
    </row>
    <row r="791" spans="1:5" x14ac:dyDescent="0.2">
      <c r="A791" s="23"/>
      <c r="B791" s="77"/>
      <c r="C791" s="23"/>
      <c r="D791" s="23"/>
      <c r="E791" s="23"/>
    </row>
    <row r="792" spans="1:5" x14ac:dyDescent="0.2">
      <c r="A792" s="23"/>
      <c r="B792" s="77"/>
      <c r="C792" s="23"/>
      <c r="D792" s="23"/>
      <c r="E792" s="23"/>
    </row>
    <row r="793" spans="1:5" x14ac:dyDescent="0.2">
      <c r="A793" s="23"/>
      <c r="B793" s="77"/>
      <c r="C793" s="23"/>
      <c r="D793" s="23"/>
      <c r="E793" s="23"/>
    </row>
    <row r="794" spans="1:5" x14ac:dyDescent="0.2">
      <c r="A794" s="23"/>
      <c r="B794" s="77"/>
      <c r="C794" s="23"/>
      <c r="D794" s="23"/>
      <c r="E794" s="23"/>
    </row>
    <row r="795" spans="1:5" x14ac:dyDescent="0.2">
      <c r="A795" s="23"/>
      <c r="B795" s="77"/>
      <c r="C795" s="23"/>
      <c r="D795" s="23"/>
      <c r="E795" s="23"/>
    </row>
    <row r="796" spans="1:5" x14ac:dyDescent="0.2">
      <c r="A796" s="23"/>
      <c r="B796" s="77"/>
      <c r="C796" s="23"/>
      <c r="D796" s="23"/>
      <c r="E796" s="23"/>
    </row>
    <row r="797" spans="1:5" x14ac:dyDescent="0.2">
      <c r="A797" s="23"/>
      <c r="B797" s="77"/>
      <c r="C797" s="23"/>
      <c r="D797" s="23"/>
      <c r="E797" s="23"/>
    </row>
    <row r="798" spans="1:5" x14ac:dyDescent="0.2">
      <c r="A798" s="23"/>
      <c r="B798" s="77"/>
      <c r="C798" s="23"/>
      <c r="D798" s="23"/>
      <c r="E798" s="23"/>
    </row>
    <row r="799" spans="1:5" x14ac:dyDescent="0.2">
      <c r="A799" s="23"/>
      <c r="B799" s="77"/>
      <c r="C799" s="23"/>
      <c r="D799" s="23"/>
      <c r="E799" s="23"/>
    </row>
    <row r="800" spans="1:5" x14ac:dyDescent="0.2">
      <c r="A800" s="23"/>
      <c r="B800" s="77"/>
      <c r="C800" s="23"/>
      <c r="D800" s="23"/>
      <c r="E800" s="23"/>
    </row>
    <row r="801" spans="1:5" x14ac:dyDescent="0.2">
      <c r="A801" s="23"/>
      <c r="B801" s="77"/>
      <c r="C801" s="23"/>
      <c r="D801" s="23"/>
      <c r="E801" s="23"/>
    </row>
    <row r="802" spans="1:5" x14ac:dyDescent="0.2">
      <c r="A802" s="23"/>
      <c r="B802" s="77"/>
      <c r="C802" s="23"/>
      <c r="D802" s="23"/>
      <c r="E802" s="23"/>
    </row>
    <row r="803" spans="1:5" x14ac:dyDescent="0.2">
      <c r="A803" s="23"/>
      <c r="B803" s="77"/>
      <c r="C803" s="23"/>
      <c r="D803" s="23"/>
      <c r="E803" s="23"/>
    </row>
    <row r="804" spans="1:5" x14ac:dyDescent="0.2">
      <c r="A804" s="23"/>
      <c r="B804" s="77"/>
      <c r="C804" s="23"/>
      <c r="D804" s="23"/>
      <c r="E804" s="23"/>
    </row>
    <row r="805" spans="1:5" x14ac:dyDescent="0.2">
      <c r="A805" s="23"/>
      <c r="B805" s="77"/>
      <c r="C805" s="23"/>
      <c r="D805" s="23"/>
      <c r="E805" s="23"/>
    </row>
    <row r="806" spans="1:5" x14ac:dyDescent="0.2">
      <c r="A806" s="23"/>
      <c r="B806" s="77"/>
      <c r="C806" s="23"/>
      <c r="D806" s="23"/>
      <c r="E806" s="23"/>
    </row>
    <row r="807" spans="1:5" x14ac:dyDescent="0.2">
      <c r="A807" s="23"/>
      <c r="B807" s="77"/>
      <c r="C807" s="23"/>
      <c r="D807" s="23"/>
      <c r="E807" s="23"/>
    </row>
    <row r="808" spans="1:5" x14ac:dyDescent="0.2">
      <c r="A808" s="23"/>
      <c r="B808" s="77"/>
      <c r="C808" s="23"/>
      <c r="D808" s="23"/>
      <c r="E808" s="23"/>
    </row>
    <row r="809" spans="1:5" x14ac:dyDescent="0.2">
      <c r="A809" s="23"/>
      <c r="B809" s="77"/>
      <c r="C809" s="23"/>
      <c r="D809" s="23"/>
      <c r="E809" s="23"/>
    </row>
    <row r="810" spans="1:5" x14ac:dyDescent="0.2">
      <c r="A810" s="23"/>
      <c r="B810" s="77"/>
      <c r="C810" s="23"/>
      <c r="D810" s="23"/>
      <c r="E810" s="23"/>
    </row>
    <row r="811" spans="1:5" x14ac:dyDescent="0.2">
      <c r="A811" s="23"/>
      <c r="B811" s="77"/>
      <c r="C811" s="23"/>
      <c r="D811" s="23"/>
      <c r="E811" s="23"/>
    </row>
    <row r="812" spans="1:5" x14ac:dyDescent="0.2">
      <c r="A812" s="23"/>
      <c r="B812" s="77"/>
      <c r="C812" s="23"/>
      <c r="D812" s="23"/>
      <c r="E812" s="23"/>
    </row>
    <row r="813" spans="1:5" x14ac:dyDescent="0.2">
      <c r="A813" s="23"/>
      <c r="B813" s="77"/>
      <c r="C813" s="23"/>
      <c r="D813" s="23"/>
      <c r="E813" s="23"/>
    </row>
    <row r="814" spans="1:5" x14ac:dyDescent="0.2">
      <c r="A814" s="23"/>
      <c r="B814" s="77"/>
      <c r="C814" s="23"/>
      <c r="D814" s="23"/>
      <c r="E814" s="23"/>
    </row>
    <row r="815" spans="1:5" x14ac:dyDescent="0.2">
      <c r="A815" s="23"/>
      <c r="B815" s="77"/>
      <c r="C815" s="23"/>
      <c r="D815" s="23"/>
      <c r="E815" s="23"/>
    </row>
    <row r="816" spans="1:5" x14ac:dyDescent="0.2">
      <c r="A816" s="23"/>
      <c r="B816" s="77"/>
      <c r="C816" s="23"/>
      <c r="D816" s="23"/>
      <c r="E816" s="23"/>
    </row>
    <row r="817" spans="1:5" x14ac:dyDescent="0.2">
      <c r="A817" s="23"/>
      <c r="B817" s="77"/>
      <c r="C817" s="23"/>
      <c r="D817" s="23"/>
      <c r="E817" s="23"/>
    </row>
    <row r="818" spans="1:5" x14ac:dyDescent="0.2">
      <c r="A818" s="23"/>
      <c r="B818" s="77"/>
      <c r="C818" s="23"/>
      <c r="D818" s="23"/>
      <c r="E818" s="23"/>
    </row>
    <row r="819" spans="1:5" x14ac:dyDescent="0.2">
      <c r="A819" s="23"/>
      <c r="B819" s="77"/>
      <c r="C819" s="23"/>
      <c r="D819" s="23"/>
      <c r="E819" s="23"/>
    </row>
    <row r="820" spans="1:5" x14ac:dyDescent="0.2">
      <c r="A820" s="23"/>
      <c r="B820" s="77"/>
      <c r="C820" s="23"/>
      <c r="D820" s="23"/>
      <c r="E820" s="23"/>
    </row>
    <row r="821" spans="1:5" x14ac:dyDescent="0.2">
      <c r="A821" s="23"/>
      <c r="B821" s="77"/>
      <c r="C821" s="23"/>
      <c r="D821" s="23"/>
      <c r="E821" s="23"/>
    </row>
    <row r="822" spans="1:5" x14ac:dyDescent="0.2">
      <c r="A822" s="23"/>
      <c r="B822" s="77"/>
      <c r="C822" s="23"/>
      <c r="D822" s="23"/>
      <c r="E822" s="23"/>
    </row>
    <row r="823" spans="1:5" x14ac:dyDescent="0.2">
      <c r="A823" s="23"/>
      <c r="B823" s="77"/>
      <c r="C823" s="23"/>
      <c r="D823" s="23"/>
      <c r="E823" s="23"/>
    </row>
    <row r="824" spans="1:5" x14ac:dyDescent="0.2">
      <c r="A824" s="23"/>
      <c r="B824" s="77"/>
      <c r="C824" s="23"/>
      <c r="D824" s="23"/>
      <c r="E824" s="23"/>
    </row>
    <row r="825" spans="1:5" x14ac:dyDescent="0.2">
      <c r="A825" s="23"/>
      <c r="B825" s="77"/>
      <c r="C825" s="23"/>
      <c r="D825" s="23"/>
      <c r="E825" s="23"/>
    </row>
    <row r="826" spans="1:5" x14ac:dyDescent="0.2">
      <c r="A826" s="23"/>
      <c r="B826" s="77"/>
      <c r="C826" s="23"/>
      <c r="D826" s="23"/>
      <c r="E826" s="23"/>
    </row>
    <row r="827" spans="1:5" x14ac:dyDescent="0.2">
      <c r="A827" s="23"/>
      <c r="B827" s="77"/>
      <c r="C827" s="23"/>
      <c r="D827" s="23"/>
      <c r="E827" s="23"/>
    </row>
    <row r="828" spans="1:5" x14ac:dyDescent="0.2">
      <c r="A828" s="23"/>
      <c r="B828" s="77"/>
      <c r="C828" s="23"/>
      <c r="D828" s="23"/>
      <c r="E828" s="23"/>
    </row>
    <row r="829" spans="1:5" x14ac:dyDescent="0.2">
      <c r="A829" s="23"/>
      <c r="B829" s="77"/>
      <c r="C829" s="23"/>
      <c r="D829" s="23"/>
      <c r="E829" s="23"/>
    </row>
    <row r="830" spans="1:5" x14ac:dyDescent="0.2">
      <c r="A830" s="23"/>
      <c r="B830" s="77"/>
      <c r="C830" s="23"/>
      <c r="D830" s="23"/>
      <c r="E830" s="23"/>
    </row>
    <row r="831" spans="1:5" x14ac:dyDescent="0.2">
      <c r="A831" s="23"/>
      <c r="B831" s="77"/>
      <c r="C831" s="23"/>
      <c r="D831" s="23"/>
      <c r="E831" s="23"/>
    </row>
    <row r="832" spans="1:5" x14ac:dyDescent="0.2">
      <c r="A832" s="23"/>
      <c r="B832" s="77"/>
      <c r="C832" s="23"/>
      <c r="D832" s="23"/>
      <c r="E832" s="23"/>
    </row>
    <row r="833" spans="1:5" x14ac:dyDescent="0.2">
      <c r="A833" s="23"/>
      <c r="B833" s="77"/>
      <c r="C833" s="23"/>
      <c r="D833" s="23"/>
      <c r="E833" s="23"/>
    </row>
    <row r="834" spans="1:5" x14ac:dyDescent="0.2">
      <c r="A834" s="23"/>
      <c r="B834" s="77"/>
      <c r="C834" s="23"/>
      <c r="D834" s="23"/>
      <c r="E834" s="23"/>
    </row>
    <row r="835" spans="1:5" x14ac:dyDescent="0.2">
      <c r="A835" s="23"/>
      <c r="B835" s="77"/>
      <c r="C835" s="23"/>
      <c r="D835" s="23"/>
      <c r="E835" s="23"/>
    </row>
    <row r="836" spans="1:5" x14ac:dyDescent="0.2">
      <c r="A836" s="23"/>
      <c r="B836" s="77"/>
      <c r="C836" s="23"/>
      <c r="D836" s="23"/>
      <c r="E836" s="23"/>
    </row>
    <row r="837" spans="1:5" x14ac:dyDescent="0.2">
      <c r="A837" s="23"/>
      <c r="B837" s="77"/>
      <c r="C837" s="23"/>
      <c r="D837" s="23"/>
      <c r="E837" s="23"/>
    </row>
    <row r="838" spans="1:5" x14ac:dyDescent="0.2">
      <c r="A838" s="23"/>
      <c r="B838" s="77"/>
      <c r="C838" s="23"/>
      <c r="D838" s="23"/>
      <c r="E838" s="23"/>
    </row>
    <row r="839" spans="1:5" x14ac:dyDescent="0.2">
      <c r="A839" s="23"/>
      <c r="B839" s="77"/>
      <c r="C839" s="23"/>
      <c r="D839" s="23"/>
      <c r="E839" s="23"/>
    </row>
    <row r="840" spans="1:5" x14ac:dyDescent="0.2">
      <c r="A840" s="23"/>
      <c r="B840" s="77"/>
      <c r="C840" s="23"/>
      <c r="D840" s="23"/>
      <c r="E840" s="23"/>
    </row>
    <row r="841" spans="1:5" x14ac:dyDescent="0.2">
      <c r="A841" s="23"/>
      <c r="B841" s="77"/>
      <c r="C841" s="23"/>
      <c r="D841" s="23"/>
      <c r="E841" s="23"/>
    </row>
    <row r="842" spans="1:5" x14ac:dyDescent="0.2">
      <c r="A842" s="23"/>
      <c r="B842" s="77"/>
      <c r="C842" s="23"/>
      <c r="D842" s="23"/>
      <c r="E842" s="23"/>
    </row>
    <row r="843" spans="1:5" x14ac:dyDescent="0.2">
      <c r="A843" s="23"/>
      <c r="B843" s="77"/>
      <c r="C843" s="23"/>
      <c r="D843" s="23"/>
      <c r="E843" s="23"/>
    </row>
    <row r="844" spans="1:5" x14ac:dyDescent="0.2">
      <c r="A844" s="23"/>
      <c r="B844" s="77"/>
      <c r="C844" s="23"/>
      <c r="D844" s="23"/>
      <c r="E844" s="23"/>
    </row>
    <row r="845" spans="1:5" x14ac:dyDescent="0.2">
      <c r="A845" s="23"/>
      <c r="B845" s="77"/>
      <c r="C845" s="23"/>
      <c r="D845" s="23"/>
      <c r="E845" s="23"/>
    </row>
    <row r="846" spans="1:5" x14ac:dyDescent="0.2">
      <c r="A846" s="23"/>
      <c r="B846" s="77"/>
      <c r="C846" s="23"/>
      <c r="D846" s="23"/>
      <c r="E846" s="23"/>
    </row>
    <row r="847" spans="1:5" x14ac:dyDescent="0.2">
      <c r="A847" s="23"/>
      <c r="B847" s="77"/>
      <c r="C847" s="23"/>
      <c r="D847" s="23"/>
      <c r="E847" s="23"/>
    </row>
    <row r="848" spans="1:5" x14ac:dyDescent="0.2">
      <c r="A848" s="23"/>
      <c r="B848" s="77"/>
      <c r="C848" s="23"/>
      <c r="D848" s="23"/>
      <c r="E848" s="23"/>
    </row>
    <row r="849" spans="1:5" x14ac:dyDescent="0.2">
      <c r="A849" s="23"/>
      <c r="B849" s="77"/>
      <c r="C849" s="23"/>
      <c r="D849" s="23"/>
      <c r="E849" s="23"/>
    </row>
    <row r="850" spans="1:5" x14ac:dyDescent="0.2">
      <c r="A850" s="23"/>
      <c r="B850" s="77"/>
      <c r="C850" s="23"/>
      <c r="D850" s="23"/>
      <c r="E850" s="23"/>
    </row>
    <row r="851" spans="1:5" x14ac:dyDescent="0.2">
      <c r="A851" s="23"/>
      <c r="B851" s="77"/>
      <c r="C851" s="23"/>
      <c r="D851" s="23"/>
      <c r="E851" s="23"/>
    </row>
    <row r="852" spans="1:5" x14ac:dyDescent="0.2">
      <c r="A852" s="23"/>
      <c r="B852" s="77"/>
      <c r="C852" s="23"/>
      <c r="D852" s="23"/>
      <c r="E852" s="23"/>
    </row>
    <row r="853" spans="1:5" x14ac:dyDescent="0.2">
      <c r="A853" s="23"/>
      <c r="B853" s="77"/>
      <c r="C853" s="23"/>
      <c r="D853" s="23"/>
      <c r="E853" s="23"/>
    </row>
    <row r="854" spans="1:5" x14ac:dyDescent="0.2">
      <c r="A854" s="23"/>
      <c r="B854" s="77"/>
      <c r="C854" s="23"/>
      <c r="D854" s="23"/>
      <c r="E854" s="23"/>
    </row>
    <row r="855" spans="1:5" x14ac:dyDescent="0.2">
      <c r="A855" s="23"/>
      <c r="B855" s="77"/>
      <c r="C855" s="23"/>
      <c r="D855" s="23"/>
      <c r="E855" s="23"/>
    </row>
    <row r="856" spans="1:5" x14ac:dyDescent="0.2">
      <c r="A856" s="23"/>
      <c r="B856" s="77"/>
      <c r="C856" s="23"/>
      <c r="D856" s="23"/>
      <c r="E856" s="23"/>
    </row>
    <row r="857" spans="1:5" x14ac:dyDescent="0.2">
      <c r="A857" s="23"/>
      <c r="B857" s="77"/>
      <c r="C857" s="23"/>
      <c r="D857" s="23"/>
      <c r="E857" s="23"/>
    </row>
    <row r="858" spans="1:5" x14ac:dyDescent="0.2">
      <c r="A858" s="23"/>
      <c r="B858" s="77"/>
      <c r="C858" s="23"/>
      <c r="D858" s="23"/>
      <c r="E858" s="23"/>
    </row>
    <row r="859" spans="1:5" x14ac:dyDescent="0.2">
      <c r="A859" s="23"/>
      <c r="B859" s="77"/>
      <c r="C859" s="23"/>
      <c r="D859" s="23"/>
      <c r="E859" s="23"/>
    </row>
    <row r="860" spans="1:5" x14ac:dyDescent="0.2">
      <c r="A860" s="23"/>
      <c r="B860" s="77"/>
      <c r="C860" s="23"/>
      <c r="D860" s="23"/>
      <c r="E860" s="23"/>
    </row>
    <row r="861" spans="1:5" x14ac:dyDescent="0.2">
      <c r="A861" s="23"/>
      <c r="B861" s="77"/>
      <c r="C861" s="23"/>
      <c r="D861" s="23"/>
      <c r="E861" s="23"/>
    </row>
    <row r="862" spans="1:5" x14ac:dyDescent="0.2">
      <c r="A862" s="23"/>
      <c r="B862" s="77"/>
      <c r="C862" s="23"/>
      <c r="D862" s="23"/>
      <c r="E862" s="23"/>
    </row>
    <row r="863" spans="1:5" x14ac:dyDescent="0.2">
      <c r="A863" s="23"/>
      <c r="B863" s="77"/>
      <c r="C863" s="23"/>
      <c r="D863" s="23"/>
      <c r="E863" s="23"/>
    </row>
    <row r="864" spans="1:5" x14ac:dyDescent="0.2">
      <c r="A864" s="23"/>
      <c r="B864" s="77"/>
      <c r="C864" s="23"/>
      <c r="D864" s="23"/>
      <c r="E864" s="23"/>
    </row>
    <row r="865" spans="1:5" x14ac:dyDescent="0.2">
      <c r="A865" s="23"/>
      <c r="B865" s="77"/>
      <c r="C865" s="23"/>
      <c r="D865" s="23"/>
      <c r="E865" s="23"/>
    </row>
    <row r="866" spans="1:5" x14ac:dyDescent="0.2">
      <c r="A866" s="23"/>
      <c r="B866" s="77"/>
      <c r="C866" s="23"/>
      <c r="D866" s="23"/>
      <c r="E866" s="23"/>
    </row>
    <row r="867" spans="1:5" x14ac:dyDescent="0.2">
      <c r="A867" s="23"/>
      <c r="B867" s="77"/>
      <c r="C867" s="23"/>
      <c r="D867" s="23"/>
      <c r="E867" s="23"/>
    </row>
    <row r="868" spans="1:5" x14ac:dyDescent="0.2">
      <c r="A868" s="23"/>
      <c r="B868" s="77"/>
      <c r="C868" s="23"/>
      <c r="D868" s="23"/>
      <c r="E868" s="23"/>
    </row>
    <row r="869" spans="1:5" x14ac:dyDescent="0.2">
      <c r="A869" s="23"/>
      <c r="B869" s="77"/>
      <c r="C869" s="23"/>
      <c r="D869" s="23"/>
      <c r="E869" s="23"/>
    </row>
    <row r="870" spans="1:5" x14ac:dyDescent="0.2">
      <c r="A870" s="23"/>
      <c r="B870" s="77"/>
      <c r="C870" s="23"/>
      <c r="D870" s="23"/>
      <c r="E870" s="23"/>
    </row>
    <row r="871" spans="1:5" x14ac:dyDescent="0.2">
      <c r="A871" s="23"/>
      <c r="B871" s="77"/>
      <c r="C871" s="23"/>
      <c r="D871" s="23"/>
      <c r="E871" s="23"/>
    </row>
    <row r="872" spans="1:5" x14ac:dyDescent="0.2">
      <c r="A872" s="23"/>
      <c r="B872" s="77"/>
      <c r="C872" s="23"/>
      <c r="D872" s="23"/>
      <c r="E872" s="23"/>
    </row>
    <row r="873" spans="1:5" x14ac:dyDescent="0.2">
      <c r="A873" s="23"/>
      <c r="B873" s="77"/>
      <c r="C873" s="23"/>
      <c r="D873" s="23"/>
      <c r="E873" s="23"/>
    </row>
    <row r="874" spans="1:5" x14ac:dyDescent="0.2">
      <c r="A874" s="23"/>
      <c r="B874" s="77"/>
      <c r="C874" s="23"/>
      <c r="D874" s="23"/>
      <c r="E874" s="23"/>
    </row>
    <row r="875" spans="1:5" x14ac:dyDescent="0.2">
      <c r="A875" s="23"/>
      <c r="B875" s="77"/>
      <c r="C875" s="23"/>
      <c r="D875" s="23"/>
      <c r="E875" s="23"/>
    </row>
    <row r="876" spans="1:5" x14ac:dyDescent="0.2">
      <c r="A876" s="23"/>
      <c r="B876" s="77"/>
      <c r="C876" s="23"/>
      <c r="D876" s="23"/>
      <c r="E876" s="23"/>
    </row>
    <row r="877" spans="1:5" x14ac:dyDescent="0.2">
      <c r="A877" s="23"/>
      <c r="B877" s="77"/>
      <c r="C877" s="23"/>
      <c r="D877" s="23"/>
      <c r="E877" s="23"/>
    </row>
    <row r="878" spans="1:5" x14ac:dyDescent="0.2">
      <c r="A878" s="23"/>
      <c r="B878" s="77"/>
      <c r="C878" s="23"/>
      <c r="D878" s="23"/>
      <c r="E878" s="23"/>
    </row>
    <row r="879" spans="1:5" x14ac:dyDescent="0.2">
      <c r="A879" s="23"/>
      <c r="B879" s="77"/>
      <c r="C879" s="23"/>
      <c r="D879" s="23"/>
      <c r="E879" s="23"/>
    </row>
    <row r="880" spans="1:5" x14ac:dyDescent="0.2">
      <c r="A880" s="23"/>
      <c r="B880" s="77"/>
      <c r="C880" s="23"/>
      <c r="D880" s="23"/>
      <c r="E880" s="23"/>
    </row>
    <row r="881" spans="1:5" x14ac:dyDescent="0.2">
      <c r="A881" s="23"/>
      <c r="B881" s="77"/>
      <c r="C881" s="23"/>
      <c r="D881" s="23"/>
      <c r="E881" s="23"/>
    </row>
    <row r="882" spans="1:5" x14ac:dyDescent="0.2">
      <c r="A882" s="23"/>
      <c r="B882" s="77"/>
      <c r="C882" s="23"/>
      <c r="D882" s="23"/>
      <c r="E882" s="23"/>
    </row>
    <row r="883" spans="1:5" x14ac:dyDescent="0.2">
      <c r="A883" s="23"/>
      <c r="B883" s="77"/>
      <c r="C883" s="23"/>
      <c r="D883" s="23"/>
      <c r="E883" s="23"/>
    </row>
    <row r="884" spans="1:5" x14ac:dyDescent="0.2">
      <c r="A884" s="23"/>
      <c r="B884" s="77"/>
      <c r="C884" s="23"/>
      <c r="D884" s="23"/>
      <c r="E884" s="23"/>
    </row>
    <row r="885" spans="1:5" x14ac:dyDescent="0.2">
      <c r="A885" s="23"/>
      <c r="B885" s="77"/>
      <c r="C885" s="23"/>
      <c r="D885" s="23"/>
      <c r="E885" s="23"/>
    </row>
    <row r="886" spans="1:5" x14ac:dyDescent="0.2">
      <c r="A886" s="23"/>
      <c r="B886" s="77"/>
      <c r="C886" s="23"/>
      <c r="D886" s="23"/>
      <c r="E886" s="23"/>
    </row>
    <row r="887" spans="1:5" x14ac:dyDescent="0.2">
      <c r="A887" s="23"/>
      <c r="B887" s="77"/>
      <c r="C887" s="23"/>
      <c r="D887" s="23"/>
      <c r="E887" s="23"/>
    </row>
    <row r="888" spans="1:5" x14ac:dyDescent="0.2">
      <c r="A888" s="23"/>
      <c r="B888" s="77"/>
      <c r="C888" s="23"/>
      <c r="D888" s="23"/>
      <c r="E888" s="23"/>
    </row>
    <row r="889" spans="1:5" x14ac:dyDescent="0.2">
      <c r="A889" s="23"/>
      <c r="B889" s="77"/>
      <c r="C889" s="23"/>
      <c r="D889" s="23"/>
      <c r="E889" s="23"/>
    </row>
    <row r="890" spans="1:5" x14ac:dyDescent="0.2">
      <c r="A890" s="23"/>
      <c r="B890" s="77"/>
      <c r="C890" s="23"/>
      <c r="D890" s="23"/>
      <c r="E890" s="23"/>
    </row>
    <row r="891" spans="1:5" x14ac:dyDescent="0.2">
      <c r="A891" s="23"/>
      <c r="B891" s="77"/>
      <c r="C891" s="23"/>
      <c r="D891" s="23"/>
      <c r="E891" s="23"/>
    </row>
    <row r="892" spans="1:5" x14ac:dyDescent="0.2">
      <c r="A892" s="23"/>
      <c r="B892" s="77"/>
      <c r="C892" s="23"/>
      <c r="D892" s="23"/>
      <c r="E892" s="23"/>
    </row>
    <row r="893" spans="1:5" x14ac:dyDescent="0.2">
      <c r="A893" s="23"/>
      <c r="B893" s="77"/>
      <c r="C893" s="23"/>
      <c r="D893" s="23"/>
      <c r="E893" s="23"/>
    </row>
    <row r="894" spans="1:5" x14ac:dyDescent="0.2">
      <c r="A894" s="23"/>
      <c r="B894" s="77"/>
      <c r="C894" s="23"/>
      <c r="D894" s="23"/>
      <c r="E894" s="23"/>
    </row>
    <row r="895" spans="1:5" x14ac:dyDescent="0.2">
      <c r="A895" s="23"/>
      <c r="B895" s="77"/>
      <c r="C895" s="23"/>
      <c r="D895" s="23"/>
      <c r="E895" s="23"/>
    </row>
    <row r="896" spans="1:5" x14ac:dyDescent="0.2">
      <c r="A896" s="23"/>
      <c r="B896" s="77"/>
      <c r="C896" s="23"/>
      <c r="D896" s="23"/>
      <c r="E896" s="23"/>
    </row>
    <row r="897" spans="1:5" x14ac:dyDescent="0.2">
      <c r="A897" s="23"/>
      <c r="B897" s="77"/>
      <c r="C897" s="23"/>
      <c r="D897" s="23"/>
      <c r="E897" s="23"/>
    </row>
    <row r="898" spans="1:5" x14ac:dyDescent="0.2">
      <c r="A898" s="23"/>
      <c r="B898" s="77"/>
      <c r="C898" s="23"/>
      <c r="D898" s="23"/>
      <c r="E898" s="23"/>
    </row>
    <row r="899" spans="1:5" x14ac:dyDescent="0.2">
      <c r="A899" s="23"/>
      <c r="B899" s="77"/>
      <c r="C899" s="23"/>
      <c r="D899" s="23"/>
      <c r="E899" s="23"/>
    </row>
    <row r="900" spans="1:5" x14ac:dyDescent="0.2">
      <c r="A900" s="23"/>
      <c r="B900" s="77"/>
      <c r="C900" s="23"/>
      <c r="D900" s="23"/>
      <c r="E900" s="23"/>
    </row>
    <row r="901" spans="1:5" x14ac:dyDescent="0.2">
      <c r="A901" s="23"/>
      <c r="B901" s="77"/>
      <c r="C901" s="23"/>
      <c r="D901" s="23"/>
      <c r="E901" s="23"/>
    </row>
    <row r="902" spans="1:5" x14ac:dyDescent="0.2">
      <c r="A902" s="23"/>
      <c r="B902" s="77"/>
      <c r="C902" s="23"/>
      <c r="D902" s="23"/>
      <c r="E902" s="23"/>
    </row>
    <row r="903" spans="1:5" x14ac:dyDescent="0.2">
      <c r="A903" s="23"/>
      <c r="B903" s="77"/>
      <c r="C903" s="23"/>
      <c r="D903" s="23"/>
      <c r="E903" s="23"/>
    </row>
    <row r="904" spans="1:5" x14ac:dyDescent="0.2">
      <c r="A904" s="23"/>
      <c r="B904" s="77"/>
      <c r="C904" s="23"/>
      <c r="D904" s="23"/>
      <c r="E904" s="23"/>
    </row>
    <row r="905" spans="1:5" x14ac:dyDescent="0.2">
      <c r="A905" s="23"/>
      <c r="B905" s="77"/>
      <c r="C905" s="23"/>
      <c r="D905" s="23"/>
      <c r="E905" s="23"/>
    </row>
    <row r="906" spans="1:5" x14ac:dyDescent="0.2">
      <c r="A906" s="23"/>
      <c r="B906" s="77"/>
      <c r="C906" s="23"/>
      <c r="D906" s="23"/>
      <c r="E906" s="23"/>
    </row>
    <row r="907" spans="1:5" x14ac:dyDescent="0.2">
      <c r="A907" s="23"/>
      <c r="B907" s="77"/>
      <c r="C907" s="23"/>
      <c r="D907" s="23"/>
      <c r="E907" s="23"/>
    </row>
    <row r="908" spans="1:5" x14ac:dyDescent="0.2">
      <c r="A908" s="23"/>
      <c r="B908" s="77"/>
      <c r="C908" s="23"/>
      <c r="D908" s="23"/>
      <c r="E908" s="23"/>
    </row>
    <row r="909" spans="1:5" x14ac:dyDescent="0.2">
      <c r="A909" s="23"/>
      <c r="B909" s="77"/>
      <c r="C909" s="23"/>
      <c r="D909" s="23"/>
      <c r="E909" s="23"/>
    </row>
    <row r="910" spans="1:5" x14ac:dyDescent="0.2">
      <c r="A910" s="23"/>
      <c r="B910" s="77"/>
      <c r="C910" s="23"/>
      <c r="D910" s="23"/>
      <c r="E910" s="23"/>
    </row>
    <row r="911" spans="1:5" x14ac:dyDescent="0.2">
      <c r="A911" s="23"/>
      <c r="B911" s="77"/>
      <c r="C911" s="23"/>
      <c r="D911" s="23"/>
      <c r="E911" s="23"/>
    </row>
    <row r="912" spans="1:5" x14ac:dyDescent="0.2">
      <c r="A912" s="23"/>
      <c r="B912" s="77"/>
      <c r="C912" s="23"/>
      <c r="D912" s="23"/>
      <c r="E912" s="23"/>
    </row>
    <row r="913" spans="1:5" x14ac:dyDescent="0.2">
      <c r="A913" s="23"/>
      <c r="B913" s="77"/>
      <c r="C913" s="23"/>
      <c r="D913" s="23"/>
      <c r="E913" s="23"/>
    </row>
    <row r="914" spans="1:5" x14ac:dyDescent="0.2">
      <c r="A914" s="23"/>
      <c r="B914" s="77"/>
      <c r="C914" s="23"/>
      <c r="D914" s="23"/>
      <c r="E914" s="23"/>
    </row>
    <row r="915" spans="1:5" x14ac:dyDescent="0.2">
      <c r="A915" s="23"/>
      <c r="B915" s="77"/>
      <c r="C915" s="23"/>
      <c r="D915" s="23"/>
      <c r="E915" s="23"/>
    </row>
    <row r="916" spans="1:5" x14ac:dyDescent="0.2">
      <c r="A916" s="23"/>
      <c r="B916" s="77"/>
      <c r="C916" s="23"/>
      <c r="D916" s="23"/>
      <c r="E916" s="23"/>
    </row>
    <row r="917" spans="1:5" x14ac:dyDescent="0.2">
      <c r="A917" s="23"/>
      <c r="B917" s="77"/>
      <c r="C917" s="23"/>
      <c r="D917" s="23"/>
      <c r="E917" s="23"/>
    </row>
    <row r="918" spans="1:5" x14ac:dyDescent="0.2">
      <c r="A918" s="23"/>
      <c r="B918" s="77"/>
      <c r="C918" s="23"/>
      <c r="D918" s="23"/>
      <c r="E918" s="23"/>
    </row>
    <row r="919" spans="1:5" x14ac:dyDescent="0.2">
      <c r="A919" s="23"/>
      <c r="B919" s="77"/>
      <c r="C919" s="23"/>
      <c r="D919" s="23"/>
      <c r="E919" s="23"/>
    </row>
    <row r="920" spans="1:5" x14ac:dyDescent="0.2">
      <c r="A920" s="23"/>
      <c r="B920" s="77"/>
      <c r="C920" s="23"/>
      <c r="D920" s="23"/>
      <c r="E920" s="23"/>
    </row>
    <row r="921" spans="1:5" x14ac:dyDescent="0.2">
      <c r="A921" s="23"/>
      <c r="B921" s="77"/>
      <c r="C921" s="23"/>
      <c r="D921" s="23"/>
      <c r="E921" s="23"/>
    </row>
    <row r="922" spans="1:5" x14ac:dyDescent="0.2">
      <c r="A922" s="23"/>
      <c r="B922" s="77"/>
      <c r="C922" s="23"/>
      <c r="D922" s="23"/>
      <c r="E922" s="23"/>
    </row>
    <row r="923" spans="1:5" x14ac:dyDescent="0.2">
      <c r="A923" s="23"/>
      <c r="B923" s="77"/>
      <c r="C923" s="23"/>
      <c r="D923" s="23"/>
      <c r="E923" s="23"/>
    </row>
    <row r="924" spans="1:5" x14ac:dyDescent="0.2">
      <c r="A924" s="23"/>
      <c r="B924" s="77"/>
      <c r="C924" s="23"/>
      <c r="D924" s="23"/>
      <c r="E924" s="23"/>
    </row>
    <row r="925" spans="1:5" x14ac:dyDescent="0.2">
      <c r="A925" s="23"/>
      <c r="B925" s="77"/>
      <c r="C925" s="23"/>
      <c r="D925" s="23"/>
      <c r="E925" s="23"/>
    </row>
    <row r="926" spans="1:5" x14ac:dyDescent="0.2">
      <c r="A926" s="23"/>
      <c r="B926" s="77"/>
      <c r="C926" s="23"/>
      <c r="D926" s="23"/>
      <c r="E926" s="23"/>
    </row>
    <row r="927" spans="1:5" x14ac:dyDescent="0.2">
      <c r="A927" s="23"/>
      <c r="B927" s="77"/>
      <c r="C927" s="23"/>
      <c r="D927" s="23"/>
      <c r="E927" s="23"/>
    </row>
    <row r="928" spans="1:5" x14ac:dyDescent="0.2">
      <c r="A928" s="23"/>
      <c r="B928" s="77"/>
      <c r="C928" s="23"/>
      <c r="D928" s="23"/>
      <c r="E928" s="23"/>
    </row>
    <row r="929" spans="1:5" x14ac:dyDescent="0.2">
      <c r="A929" s="23"/>
      <c r="B929" s="77"/>
      <c r="C929" s="23"/>
      <c r="D929" s="23"/>
      <c r="E929" s="23"/>
    </row>
    <row r="930" spans="1:5" x14ac:dyDescent="0.2">
      <c r="A930" s="23"/>
      <c r="B930" s="77"/>
      <c r="C930" s="23"/>
      <c r="D930" s="23"/>
      <c r="E930" s="23"/>
    </row>
    <row r="931" spans="1:5" x14ac:dyDescent="0.2">
      <c r="A931" s="23"/>
      <c r="B931" s="77"/>
      <c r="C931" s="23"/>
      <c r="D931" s="23"/>
      <c r="E931" s="23"/>
    </row>
    <row r="932" spans="1:5" x14ac:dyDescent="0.2">
      <c r="A932" s="23"/>
      <c r="B932" s="77"/>
      <c r="C932" s="23"/>
      <c r="D932" s="23"/>
      <c r="E932" s="23"/>
    </row>
    <row r="933" spans="1:5" x14ac:dyDescent="0.2">
      <c r="A933" s="23"/>
      <c r="B933" s="77"/>
      <c r="C933" s="23"/>
      <c r="D933" s="23"/>
      <c r="E933" s="23"/>
    </row>
    <row r="934" spans="1:5" x14ac:dyDescent="0.2">
      <c r="A934" s="23"/>
      <c r="B934" s="77"/>
      <c r="C934" s="23"/>
      <c r="D934" s="23"/>
      <c r="E934" s="23"/>
    </row>
    <row r="935" spans="1:5" x14ac:dyDescent="0.2">
      <c r="A935" s="23"/>
      <c r="B935" s="77"/>
      <c r="C935" s="23"/>
      <c r="D935" s="23"/>
      <c r="E935" s="23"/>
    </row>
    <row r="936" spans="1:5" x14ac:dyDescent="0.2">
      <c r="A936" s="23"/>
      <c r="B936" s="77"/>
      <c r="C936" s="23"/>
      <c r="D936" s="23"/>
      <c r="E936" s="23"/>
    </row>
    <row r="937" spans="1:5" x14ac:dyDescent="0.2">
      <c r="A937" s="23"/>
      <c r="B937" s="77"/>
      <c r="C937" s="23"/>
      <c r="D937" s="23"/>
      <c r="E937" s="23"/>
    </row>
    <row r="938" spans="1:5" x14ac:dyDescent="0.2">
      <c r="A938" s="23"/>
      <c r="B938" s="77"/>
      <c r="C938" s="23"/>
      <c r="D938" s="23"/>
      <c r="E938" s="23"/>
    </row>
    <row r="939" spans="1:5" x14ac:dyDescent="0.2">
      <c r="A939" s="23"/>
      <c r="B939" s="77"/>
      <c r="C939" s="23"/>
      <c r="D939" s="23"/>
      <c r="E939" s="23"/>
    </row>
    <row r="940" spans="1:5" x14ac:dyDescent="0.2">
      <c r="A940" s="23"/>
      <c r="B940" s="77"/>
      <c r="C940" s="23"/>
      <c r="D940" s="23"/>
      <c r="E940" s="23"/>
    </row>
    <row r="941" spans="1:5" x14ac:dyDescent="0.2">
      <c r="A941" s="23"/>
      <c r="B941" s="77"/>
      <c r="C941" s="23"/>
      <c r="D941" s="23"/>
      <c r="E941" s="23"/>
    </row>
    <row r="942" spans="1:5" x14ac:dyDescent="0.2">
      <c r="A942" s="23"/>
      <c r="B942" s="77"/>
      <c r="C942" s="23"/>
      <c r="D942" s="23"/>
      <c r="E942" s="23"/>
    </row>
    <row r="943" spans="1:5" x14ac:dyDescent="0.2">
      <c r="A943" s="23"/>
      <c r="B943" s="77"/>
      <c r="C943" s="23"/>
      <c r="D943" s="23"/>
      <c r="E943" s="23"/>
    </row>
    <row r="944" spans="1:5" x14ac:dyDescent="0.2">
      <c r="A944" s="23"/>
      <c r="B944" s="77"/>
      <c r="C944" s="23"/>
      <c r="D944" s="23"/>
      <c r="E944" s="23"/>
    </row>
    <row r="945" spans="1:5" x14ac:dyDescent="0.2">
      <c r="A945" s="23"/>
      <c r="B945" s="77"/>
      <c r="C945" s="23"/>
      <c r="D945" s="23"/>
      <c r="E945" s="23"/>
    </row>
    <row r="946" spans="1:5" x14ac:dyDescent="0.2">
      <c r="A946" s="23"/>
      <c r="B946" s="77"/>
      <c r="C946" s="23"/>
      <c r="D946" s="23"/>
      <c r="E946" s="23"/>
    </row>
    <row r="947" spans="1:5" x14ac:dyDescent="0.2">
      <c r="A947" s="23"/>
      <c r="B947" s="77"/>
      <c r="C947" s="23"/>
      <c r="D947" s="23"/>
      <c r="E947" s="23"/>
    </row>
    <row r="948" spans="1:5" x14ac:dyDescent="0.2">
      <c r="A948" s="23"/>
      <c r="B948" s="77"/>
      <c r="C948" s="23"/>
      <c r="D948" s="23"/>
      <c r="E948" s="23"/>
    </row>
    <row r="949" spans="1:5" x14ac:dyDescent="0.2">
      <c r="A949" s="23"/>
      <c r="B949" s="77"/>
      <c r="C949" s="23"/>
      <c r="D949" s="23"/>
      <c r="E949" s="23"/>
    </row>
    <row r="950" spans="1:5" x14ac:dyDescent="0.2">
      <c r="A950" s="23"/>
      <c r="B950" s="77"/>
      <c r="C950" s="23"/>
      <c r="D950" s="23"/>
      <c r="E950" s="23"/>
    </row>
    <row r="951" spans="1:5" x14ac:dyDescent="0.2">
      <c r="A951" s="23"/>
      <c r="B951" s="77"/>
      <c r="C951" s="23"/>
      <c r="D951" s="23"/>
      <c r="E951" s="23"/>
    </row>
    <row r="952" spans="1:5" x14ac:dyDescent="0.2">
      <c r="A952" s="23"/>
      <c r="B952" s="77"/>
      <c r="C952" s="23"/>
      <c r="D952" s="23"/>
      <c r="E952" s="23"/>
    </row>
    <row r="953" spans="1:5" x14ac:dyDescent="0.2">
      <c r="A953" s="23"/>
      <c r="B953" s="77"/>
      <c r="C953" s="23"/>
      <c r="D953" s="23"/>
      <c r="E953" s="23"/>
    </row>
    <row r="954" spans="1:5" x14ac:dyDescent="0.2">
      <c r="A954" s="23"/>
      <c r="B954" s="77"/>
      <c r="C954" s="23"/>
      <c r="D954" s="23"/>
      <c r="E954" s="23"/>
    </row>
    <row r="955" spans="1:5" x14ac:dyDescent="0.2">
      <c r="A955" s="23"/>
      <c r="B955" s="77"/>
      <c r="C955" s="23"/>
      <c r="D955" s="23"/>
      <c r="E955" s="23"/>
    </row>
    <row r="956" spans="1:5" x14ac:dyDescent="0.2">
      <c r="A956" s="23"/>
      <c r="B956" s="77"/>
      <c r="C956" s="23"/>
      <c r="D956" s="23"/>
      <c r="E956" s="23"/>
    </row>
    <row r="957" spans="1:5" x14ac:dyDescent="0.2">
      <c r="A957" s="23"/>
      <c r="B957" s="77"/>
      <c r="C957" s="23"/>
      <c r="D957" s="23"/>
      <c r="E957" s="23"/>
    </row>
    <row r="958" spans="1:5" x14ac:dyDescent="0.2">
      <c r="A958" s="23"/>
      <c r="B958" s="77"/>
      <c r="C958" s="23"/>
      <c r="D958" s="23"/>
      <c r="E958" s="23"/>
    </row>
    <row r="959" spans="1:5" x14ac:dyDescent="0.2">
      <c r="A959" s="23"/>
      <c r="B959" s="77"/>
      <c r="C959" s="23"/>
      <c r="D959" s="23"/>
      <c r="E959" s="23"/>
    </row>
    <row r="960" spans="1:5" x14ac:dyDescent="0.2">
      <c r="A960" s="23"/>
      <c r="B960" s="77"/>
      <c r="C960" s="23"/>
      <c r="D960" s="23"/>
      <c r="E960" s="23"/>
    </row>
    <row r="961" spans="1:5" x14ac:dyDescent="0.2">
      <c r="A961" s="23"/>
      <c r="B961" s="77"/>
      <c r="C961" s="23"/>
      <c r="D961" s="23"/>
      <c r="E961" s="23"/>
    </row>
    <row r="962" spans="1:5" x14ac:dyDescent="0.2">
      <c r="A962" s="23"/>
      <c r="B962" s="77"/>
      <c r="C962" s="23"/>
      <c r="D962" s="23"/>
      <c r="E962" s="23"/>
    </row>
    <row r="963" spans="1:5" x14ac:dyDescent="0.2">
      <c r="A963" s="23"/>
      <c r="B963" s="77"/>
      <c r="C963" s="23"/>
      <c r="D963" s="23"/>
      <c r="E963" s="23"/>
    </row>
    <row r="964" spans="1:5" x14ac:dyDescent="0.2">
      <c r="A964" s="23"/>
      <c r="B964" s="77"/>
      <c r="C964" s="23"/>
      <c r="D964" s="23"/>
      <c r="E964" s="23"/>
    </row>
    <row r="965" spans="1:5" x14ac:dyDescent="0.2">
      <c r="A965" s="23"/>
      <c r="B965" s="77"/>
      <c r="C965" s="23"/>
      <c r="D965" s="23"/>
      <c r="E965" s="23"/>
    </row>
    <row r="966" spans="1:5" x14ac:dyDescent="0.2">
      <c r="A966" s="23"/>
      <c r="B966" s="77"/>
      <c r="C966" s="23"/>
      <c r="D966" s="23"/>
      <c r="E966" s="23"/>
    </row>
    <row r="967" spans="1:5" x14ac:dyDescent="0.2">
      <c r="A967" s="23"/>
      <c r="B967" s="77"/>
      <c r="C967" s="23"/>
      <c r="D967" s="23"/>
      <c r="E967" s="23"/>
    </row>
    <row r="968" spans="1:5" x14ac:dyDescent="0.2">
      <c r="A968" s="23"/>
      <c r="B968" s="77"/>
      <c r="C968" s="23"/>
      <c r="D968" s="23"/>
      <c r="E968" s="23"/>
    </row>
    <row r="969" spans="1:5" x14ac:dyDescent="0.2">
      <c r="A969" s="23"/>
      <c r="B969" s="77"/>
      <c r="C969" s="23"/>
      <c r="D969" s="23"/>
      <c r="E969" s="23"/>
    </row>
    <row r="970" spans="1:5" x14ac:dyDescent="0.2">
      <c r="A970" s="23"/>
      <c r="B970" s="77"/>
      <c r="C970" s="23"/>
      <c r="D970" s="23"/>
      <c r="E970" s="23"/>
    </row>
    <row r="971" spans="1:5" x14ac:dyDescent="0.2">
      <c r="A971" s="23"/>
      <c r="B971" s="77"/>
      <c r="C971" s="23"/>
      <c r="D971" s="23"/>
      <c r="E971" s="23"/>
    </row>
    <row r="972" spans="1:5" x14ac:dyDescent="0.2">
      <c r="A972" s="23"/>
      <c r="B972" s="77"/>
      <c r="C972" s="23"/>
      <c r="D972" s="23"/>
      <c r="E972" s="23"/>
    </row>
    <row r="973" spans="1:5" x14ac:dyDescent="0.2">
      <c r="A973" s="23"/>
      <c r="B973" s="77"/>
      <c r="C973" s="23"/>
      <c r="D973" s="23"/>
      <c r="E973" s="23"/>
    </row>
    <row r="974" spans="1:5" x14ac:dyDescent="0.2">
      <c r="A974" s="23"/>
      <c r="B974" s="77"/>
      <c r="C974" s="23"/>
      <c r="D974" s="23"/>
      <c r="E974" s="23"/>
    </row>
    <row r="975" spans="1:5" x14ac:dyDescent="0.2">
      <c r="A975" s="23"/>
      <c r="B975" s="77"/>
      <c r="C975" s="23"/>
      <c r="D975" s="23"/>
      <c r="E975" s="23"/>
    </row>
    <row r="976" spans="1:5" x14ac:dyDescent="0.2">
      <c r="A976" s="23"/>
      <c r="B976" s="77"/>
      <c r="C976" s="23"/>
      <c r="D976" s="23"/>
      <c r="E976" s="23"/>
    </row>
    <row r="977" spans="1:5" x14ac:dyDescent="0.2">
      <c r="A977" s="23"/>
      <c r="B977" s="77"/>
      <c r="C977" s="23"/>
      <c r="D977" s="23"/>
      <c r="E977" s="23"/>
    </row>
    <row r="978" spans="1:5" x14ac:dyDescent="0.2">
      <c r="A978" s="23"/>
      <c r="B978" s="77"/>
      <c r="C978" s="23"/>
      <c r="D978" s="23"/>
      <c r="E978" s="23"/>
    </row>
    <row r="979" spans="1:5" x14ac:dyDescent="0.2">
      <c r="A979" s="23"/>
      <c r="B979" s="77"/>
      <c r="C979" s="23"/>
      <c r="D979" s="23"/>
      <c r="E979" s="23"/>
    </row>
    <row r="980" spans="1:5" x14ac:dyDescent="0.2">
      <c r="A980" s="23"/>
      <c r="B980" s="77"/>
      <c r="C980" s="23"/>
      <c r="D980" s="23"/>
      <c r="E980" s="23"/>
    </row>
    <row r="981" spans="1:5" x14ac:dyDescent="0.2">
      <c r="A981" s="23"/>
      <c r="B981" s="77"/>
      <c r="C981" s="23"/>
      <c r="D981" s="23"/>
      <c r="E981" s="23"/>
    </row>
    <row r="982" spans="1:5" x14ac:dyDescent="0.2">
      <c r="A982" s="23"/>
      <c r="B982" s="77"/>
      <c r="C982" s="23"/>
      <c r="D982" s="23"/>
      <c r="E982" s="23"/>
    </row>
    <row r="983" spans="1:5" x14ac:dyDescent="0.2">
      <c r="A983" s="23"/>
      <c r="B983" s="77"/>
      <c r="C983" s="23"/>
      <c r="D983" s="23"/>
      <c r="E983" s="23"/>
    </row>
    <row r="984" spans="1:5" x14ac:dyDescent="0.2">
      <c r="A984" s="23"/>
      <c r="B984" s="77"/>
      <c r="C984" s="23"/>
      <c r="D984" s="23"/>
      <c r="E984" s="23"/>
    </row>
    <row r="985" spans="1:5" x14ac:dyDescent="0.2">
      <c r="A985" s="23"/>
      <c r="B985" s="77"/>
      <c r="C985" s="23"/>
      <c r="D985" s="23"/>
      <c r="E985" s="23"/>
    </row>
    <row r="986" spans="1:5" x14ac:dyDescent="0.2">
      <c r="A986" s="23"/>
      <c r="B986" s="77"/>
      <c r="C986" s="23"/>
      <c r="D986" s="23"/>
      <c r="E986" s="23"/>
    </row>
    <row r="987" spans="1:5" x14ac:dyDescent="0.2">
      <c r="A987" s="23"/>
      <c r="B987" s="77"/>
      <c r="C987" s="23"/>
      <c r="D987" s="23"/>
      <c r="E987" s="23"/>
    </row>
    <row r="988" spans="1:5" x14ac:dyDescent="0.2">
      <c r="A988" s="23"/>
      <c r="B988" s="77"/>
      <c r="C988" s="23"/>
      <c r="D988" s="23"/>
      <c r="E988" s="23"/>
    </row>
    <row r="989" spans="1:5" x14ac:dyDescent="0.2">
      <c r="A989" s="23"/>
      <c r="B989" s="77"/>
      <c r="C989" s="23"/>
      <c r="D989" s="23"/>
      <c r="E989" s="23"/>
    </row>
    <row r="990" spans="1:5" x14ac:dyDescent="0.2">
      <c r="A990" s="23"/>
      <c r="B990" s="77"/>
      <c r="C990" s="23"/>
      <c r="D990" s="23"/>
      <c r="E990" s="23"/>
    </row>
    <row r="991" spans="1:5" x14ac:dyDescent="0.2">
      <c r="A991" s="23"/>
      <c r="B991" s="77"/>
      <c r="C991" s="23"/>
      <c r="D991" s="23"/>
      <c r="E991" s="23"/>
    </row>
    <row r="992" spans="1:5" x14ac:dyDescent="0.2">
      <c r="A992" s="23"/>
      <c r="B992" s="77"/>
      <c r="C992" s="23"/>
      <c r="D992" s="23"/>
      <c r="E992" s="23"/>
    </row>
    <row r="993" spans="1:5" x14ac:dyDescent="0.2">
      <c r="A993" s="23"/>
      <c r="B993" s="77"/>
      <c r="C993" s="23"/>
      <c r="D993" s="23"/>
      <c r="E993" s="23"/>
    </row>
    <row r="994" spans="1:5" x14ac:dyDescent="0.2">
      <c r="A994" s="23"/>
      <c r="B994" s="77"/>
      <c r="C994" s="23"/>
      <c r="D994" s="23"/>
      <c r="E994" s="23"/>
    </row>
    <row r="995" spans="1:5" x14ac:dyDescent="0.2">
      <c r="A995" s="23"/>
      <c r="B995" s="77"/>
      <c r="C995" s="23"/>
      <c r="D995" s="23"/>
      <c r="E995" s="23"/>
    </row>
    <row r="996" spans="1:5" x14ac:dyDescent="0.2">
      <c r="A996" s="23"/>
      <c r="B996" s="77"/>
      <c r="C996" s="23"/>
      <c r="D996" s="23"/>
      <c r="E996" s="23"/>
    </row>
    <row r="997" spans="1:5" x14ac:dyDescent="0.2">
      <c r="A997" s="23"/>
      <c r="B997" s="77"/>
      <c r="C997" s="23"/>
      <c r="D997" s="23"/>
      <c r="E997" s="23"/>
    </row>
    <row r="998" spans="1:5" x14ac:dyDescent="0.2">
      <c r="A998" s="23"/>
      <c r="B998" s="77"/>
      <c r="C998" s="23"/>
      <c r="D998" s="23"/>
      <c r="E998" s="23"/>
    </row>
    <row r="999" spans="1:5" x14ac:dyDescent="0.2">
      <c r="A999" s="23"/>
      <c r="B999" s="77"/>
      <c r="C999" s="23"/>
      <c r="D999" s="23"/>
      <c r="E999" s="23"/>
    </row>
    <row r="1000" spans="1:5" x14ac:dyDescent="0.2">
      <c r="A1000" s="23"/>
      <c r="B1000" s="77"/>
      <c r="C1000" s="23"/>
      <c r="D1000" s="23"/>
      <c r="E1000" s="23"/>
    </row>
    <row r="1001" spans="1:5" x14ac:dyDescent="0.2">
      <c r="A1001" s="23"/>
      <c r="B1001" s="77"/>
      <c r="C1001" s="23"/>
      <c r="D1001" s="23"/>
      <c r="E1001" s="23"/>
    </row>
    <row r="1002" spans="1:5" x14ac:dyDescent="0.2">
      <c r="A1002" s="23"/>
      <c r="B1002" s="77"/>
      <c r="C1002" s="23"/>
      <c r="D1002" s="23"/>
      <c r="E1002" s="23"/>
    </row>
    <row r="1003" spans="1:5" x14ac:dyDescent="0.2">
      <c r="A1003" s="23"/>
      <c r="B1003" s="77"/>
      <c r="C1003" s="23"/>
      <c r="D1003" s="23"/>
      <c r="E1003" s="23"/>
    </row>
    <row r="1004" spans="1:5" x14ac:dyDescent="0.2">
      <c r="A1004" s="23"/>
      <c r="B1004" s="77"/>
      <c r="C1004" s="23"/>
      <c r="D1004" s="23"/>
      <c r="E1004" s="23"/>
    </row>
    <row r="1005" spans="1:5" x14ac:dyDescent="0.2">
      <c r="A1005" s="23"/>
      <c r="B1005" s="77"/>
      <c r="C1005" s="23"/>
      <c r="D1005" s="23"/>
      <c r="E1005" s="23"/>
    </row>
    <row r="1006" spans="1:5" x14ac:dyDescent="0.2">
      <c r="A1006" s="23"/>
      <c r="B1006" s="77"/>
      <c r="C1006" s="23"/>
      <c r="D1006" s="23"/>
      <c r="E1006" s="23"/>
    </row>
    <row r="1007" spans="1:5" x14ac:dyDescent="0.2">
      <c r="A1007" s="23"/>
      <c r="B1007" s="77"/>
      <c r="C1007" s="23"/>
      <c r="D1007" s="23"/>
      <c r="E1007" s="23"/>
    </row>
    <row r="1008" spans="1:5" x14ac:dyDescent="0.2">
      <c r="A1008" s="23"/>
      <c r="B1008" s="77"/>
      <c r="C1008" s="23"/>
      <c r="D1008" s="23"/>
      <c r="E1008" s="23"/>
    </row>
    <row r="1009" spans="1:5" x14ac:dyDescent="0.2">
      <c r="A1009" s="23"/>
      <c r="B1009" s="77"/>
      <c r="C1009" s="23"/>
      <c r="D1009" s="23"/>
      <c r="E1009" s="23"/>
    </row>
    <row r="1010" spans="1:5" x14ac:dyDescent="0.2">
      <c r="A1010" s="23"/>
      <c r="B1010" s="77"/>
      <c r="C1010" s="23"/>
      <c r="D1010" s="23"/>
      <c r="E1010" s="23"/>
    </row>
    <row r="1011" spans="1:5" x14ac:dyDescent="0.2">
      <c r="A1011" s="23"/>
      <c r="B1011" s="77"/>
      <c r="C1011" s="23"/>
      <c r="D1011" s="23"/>
      <c r="E1011" s="23"/>
    </row>
    <row r="1012" spans="1:5" x14ac:dyDescent="0.2">
      <c r="A1012" s="23"/>
      <c r="B1012" s="77"/>
      <c r="C1012" s="23"/>
      <c r="D1012" s="23"/>
      <c r="E1012" s="23"/>
    </row>
    <row r="1013" spans="1:5" x14ac:dyDescent="0.2">
      <c r="A1013" s="23"/>
      <c r="B1013" s="77"/>
      <c r="C1013" s="23"/>
      <c r="D1013" s="23"/>
      <c r="E1013" s="23"/>
    </row>
    <row r="1014" spans="1:5" x14ac:dyDescent="0.2">
      <c r="A1014" s="23"/>
      <c r="B1014" s="77"/>
      <c r="C1014" s="23"/>
      <c r="D1014" s="23"/>
      <c r="E1014" s="23"/>
    </row>
    <row r="1015" spans="1:5" x14ac:dyDescent="0.2">
      <c r="A1015" s="23"/>
      <c r="B1015" s="77"/>
      <c r="C1015" s="23"/>
      <c r="D1015" s="23"/>
      <c r="E1015" s="23"/>
    </row>
    <row r="1016" spans="1:5" x14ac:dyDescent="0.2">
      <c r="A1016" s="23"/>
      <c r="B1016" s="77"/>
      <c r="C1016" s="23"/>
      <c r="D1016" s="23"/>
      <c r="E1016" s="23"/>
    </row>
    <row r="1017" spans="1:5" x14ac:dyDescent="0.2">
      <c r="A1017" s="23"/>
      <c r="B1017" s="77"/>
      <c r="C1017" s="23"/>
      <c r="D1017" s="23"/>
      <c r="E1017" s="23"/>
    </row>
    <row r="1018" spans="1:5" x14ac:dyDescent="0.2">
      <c r="A1018" s="23"/>
      <c r="B1018" s="77"/>
      <c r="C1018" s="23"/>
      <c r="D1018" s="23"/>
      <c r="E1018" s="23"/>
    </row>
    <row r="1019" spans="1:5" x14ac:dyDescent="0.2">
      <c r="A1019" s="23"/>
      <c r="B1019" s="77"/>
      <c r="C1019" s="23"/>
      <c r="D1019" s="23"/>
      <c r="E1019" s="23"/>
    </row>
    <row r="1020" spans="1:5" x14ac:dyDescent="0.2">
      <c r="A1020" s="23"/>
      <c r="B1020" s="77"/>
      <c r="C1020" s="23"/>
      <c r="D1020" s="23"/>
      <c r="E1020" s="23"/>
    </row>
    <row r="1021" spans="1:5" x14ac:dyDescent="0.2">
      <c r="A1021" s="23"/>
      <c r="B1021" s="77"/>
      <c r="C1021" s="23"/>
      <c r="D1021" s="23"/>
      <c r="E1021" s="23"/>
    </row>
    <row r="1022" spans="1:5" x14ac:dyDescent="0.2">
      <c r="A1022" s="23"/>
      <c r="B1022" s="77"/>
      <c r="C1022" s="23"/>
      <c r="D1022" s="23"/>
      <c r="E1022" s="23"/>
    </row>
    <row r="1023" spans="1:5" x14ac:dyDescent="0.2">
      <c r="A1023" s="23"/>
      <c r="B1023" s="77"/>
      <c r="C1023" s="23"/>
      <c r="D1023" s="23"/>
      <c r="E1023" s="23"/>
    </row>
    <row r="1024" spans="1:5" x14ac:dyDescent="0.2">
      <c r="A1024" s="23"/>
      <c r="B1024" s="77"/>
      <c r="C1024" s="23"/>
      <c r="D1024" s="23"/>
      <c r="E1024" s="23"/>
    </row>
    <row r="1025" spans="1:5" x14ac:dyDescent="0.2">
      <c r="A1025" s="23"/>
      <c r="B1025" s="77"/>
      <c r="C1025" s="23"/>
      <c r="D1025" s="23"/>
      <c r="E1025" s="23"/>
    </row>
    <row r="1026" spans="1:5" x14ac:dyDescent="0.2">
      <c r="A1026" s="23"/>
      <c r="B1026" s="77"/>
      <c r="C1026" s="23"/>
      <c r="D1026" s="23"/>
      <c r="E1026" s="23"/>
    </row>
    <row r="1027" spans="1:5" x14ac:dyDescent="0.2">
      <c r="A1027" s="23"/>
      <c r="B1027" s="77"/>
      <c r="C1027" s="23"/>
      <c r="D1027" s="23"/>
      <c r="E1027" s="23"/>
    </row>
    <row r="1028" spans="1:5" x14ac:dyDescent="0.2">
      <c r="A1028" s="23"/>
      <c r="B1028" s="77"/>
      <c r="C1028" s="23"/>
      <c r="D1028" s="23"/>
      <c r="E1028" s="23"/>
    </row>
    <row r="1029" spans="1:5" x14ac:dyDescent="0.2">
      <c r="A1029" s="23"/>
      <c r="B1029" s="77"/>
      <c r="C1029" s="23"/>
      <c r="D1029" s="23"/>
      <c r="E1029" s="23"/>
    </row>
    <row r="1030" spans="1:5" x14ac:dyDescent="0.2">
      <c r="A1030" s="23"/>
      <c r="B1030" s="77"/>
      <c r="C1030" s="23"/>
      <c r="D1030" s="23"/>
      <c r="E1030" s="23"/>
    </row>
    <row r="1031" spans="1:5" x14ac:dyDescent="0.2">
      <c r="A1031" s="23"/>
      <c r="B1031" s="77"/>
      <c r="C1031" s="23"/>
      <c r="D1031" s="23"/>
      <c r="E1031" s="23"/>
    </row>
    <row r="1032" spans="1:5" x14ac:dyDescent="0.2">
      <c r="A1032" s="23"/>
      <c r="B1032" s="77"/>
      <c r="C1032" s="23"/>
      <c r="D1032" s="23"/>
      <c r="E1032" s="23"/>
    </row>
    <row r="1033" spans="1:5" x14ac:dyDescent="0.2">
      <c r="A1033" s="23"/>
      <c r="B1033" s="77"/>
      <c r="C1033" s="23"/>
      <c r="D1033" s="23"/>
      <c r="E1033" s="23"/>
    </row>
    <row r="1034" spans="1:5" x14ac:dyDescent="0.2">
      <c r="A1034" s="23"/>
      <c r="B1034" s="77"/>
      <c r="C1034" s="23"/>
      <c r="D1034" s="23"/>
      <c r="E1034" s="23"/>
    </row>
    <row r="1035" spans="1:5" x14ac:dyDescent="0.2">
      <c r="A1035" s="23"/>
      <c r="B1035" s="77"/>
      <c r="C1035" s="23"/>
      <c r="D1035" s="23"/>
      <c r="E1035" s="23"/>
    </row>
    <row r="1036" spans="1:5" x14ac:dyDescent="0.2">
      <c r="A1036" s="23"/>
      <c r="B1036" s="77"/>
      <c r="C1036" s="23"/>
      <c r="D1036" s="23"/>
      <c r="E1036" s="23"/>
    </row>
    <row r="1037" spans="1:5" x14ac:dyDescent="0.2">
      <c r="A1037" s="23"/>
      <c r="B1037" s="77"/>
      <c r="C1037" s="23"/>
      <c r="D1037" s="23"/>
      <c r="E1037" s="23"/>
    </row>
    <row r="1038" spans="1:5" x14ac:dyDescent="0.2">
      <c r="A1038" s="23"/>
      <c r="B1038" s="77"/>
      <c r="C1038" s="23"/>
      <c r="D1038" s="23"/>
      <c r="E1038" s="23"/>
    </row>
    <row r="1039" spans="1:5" x14ac:dyDescent="0.2">
      <c r="A1039" s="23"/>
      <c r="B1039" s="77"/>
      <c r="C1039" s="23"/>
      <c r="D1039" s="23"/>
      <c r="E1039" s="23"/>
    </row>
    <row r="1040" spans="1:5" x14ac:dyDescent="0.2">
      <c r="A1040" s="23"/>
      <c r="B1040" s="77"/>
      <c r="C1040" s="23"/>
      <c r="D1040" s="23"/>
      <c r="E1040" s="23"/>
    </row>
    <row r="1041" spans="1:5" x14ac:dyDescent="0.2">
      <c r="A1041" s="23"/>
      <c r="B1041" s="77"/>
      <c r="C1041" s="23"/>
      <c r="D1041" s="23"/>
      <c r="E1041" s="23"/>
    </row>
    <row r="1042" spans="1:5" x14ac:dyDescent="0.2">
      <c r="A1042" s="23"/>
      <c r="B1042" s="77"/>
      <c r="C1042" s="23"/>
      <c r="D1042" s="23"/>
      <c r="E1042" s="23"/>
    </row>
    <row r="1043" spans="1:5" x14ac:dyDescent="0.2">
      <c r="A1043" s="23"/>
      <c r="B1043" s="77"/>
      <c r="C1043" s="23"/>
      <c r="D1043" s="23"/>
      <c r="E1043" s="23"/>
    </row>
    <row r="1044" spans="1:5" x14ac:dyDescent="0.2">
      <c r="A1044" s="23"/>
      <c r="B1044" s="77"/>
      <c r="C1044" s="23"/>
      <c r="D1044" s="23"/>
      <c r="E1044" s="23"/>
    </row>
    <row r="1045" spans="1:5" x14ac:dyDescent="0.2">
      <c r="A1045" s="23"/>
      <c r="B1045" s="77"/>
      <c r="C1045" s="23"/>
      <c r="D1045" s="23"/>
      <c r="E1045" s="23"/>
    </row>
    <row r="1046" spans="1:5" x14ac:dyDescent="0.2">
      <c r="A1046" s="23"/>
      <c r="B1046" s="77"/>
      <c r="C1046" s="23"/>
      <c r="D1046" s="23"/>
      <c r="E1046" s="23"/>
    </row>
    <row r="1047" spans="1:5" x14ac:dyDescent="0.2">
      <c r="A1047" s="23"/>
      <c r="B1047" s="77"/>
      <c r="C1047" s="23"/>
      <c r="D1047" s="23"/>
      <c r="E1047" s="23"/>
    </row>
    <row r="1048" spans="1:5" x14ac:dyDescent="0.2">
      <c r="A1048" s="23"/>
      <c r="B1048" s="77"/>
      <c r="C1048" s="23"/>
      <c r="D1048" s="23"/>
      <c r="E1048" s="23"/>
    </row>
    <row r="1049" spans="1:5" x14ac:dyDescent="0.2">
      <c r="A1049" s="23"/>
      <c r="B1049" s="77"/>
      <c r="C1049" s="23"/>
      <c r="D1049" s="23"/>
      <c r="E1049" s="23"/>
    </row>
    <row r="1050" spans="1:5" x14ac:dyDescent="0.2">
      <c r="A1050" s="23"/>
      <c r="B1050" s="77"/>
      <c r="C1050" s="23"/>
      <c r="D1050" s="23"/>
      <c r="E1050" s="23"/>
    </row>
    <row r="1051" spans="1:5" x14ac:dyDescent="0.2">
      <c r="A1051" s="23"/>
      <c r="B1051" s="77"/>
      <c r="C1051" s="23"/>
      <c r="D1051" s="23"/>
      <c r="E1051" s="23"/>
    </row>
    <row r="1052" spans="1:5" x14ac:dyDescent="0.2">
      <c r="A1052" s="23"/>
      <c r="B1052" s="77"/>
      <c r="C1052" s="23"/>
      <c r="D1052" s="23"/>
      <c r="E1052" s="23"/>
    </row>
    <row r="1053" spans="1:5" x14ac:dyDescent="0.2">
      <c r="A1053" s="23"/>
      <c r="B1053" s="77"/>
      <c r="C1053" s="23"/>
      <c r="D1053" s="23"/>
      <c r="E1053" s="23"/>
    </row>
    <row r="1054" spans="1:5" x14ac:dyDescent="0.2">
      <c r="A1054" s="23"/>
      <c r="B1054" s="77"/>
      <c r="C1054" s="23"/>
      <c r="D1054" s="23"/>
      <c r="E1054" s="23"/>
    </row>
    <row r="1055" spans="1:5" x14ac:dyDescent="0.2">
      <c r="A1055" s="23"/>
      <c r="B1055" s="77"/>
      <c r="C1055" s="23"/>
      <c r="D1055" s="23"/>
      <c r="E1055" s="23"/>
    </row>
    <row r="1056" spans="1:5" x14ac:dyDescent="0.2">
      <c r="A1056" s="23"/>
      <c r="B1056" s="77"/>
      <c r="C1056" s="23"/>
      <c r="D1056" s="23"/>
      <c r="E1056" s="23"/>
    </row>
    <row r="1057" spans="1:5" x14ac:dyDescent="0.2">
      <c r="A1057" s="23"/>
      <c r="B1057" s="77"/>
      <c r="C1057" s="23"/>
      <c r="D1057" s="23"/>
      <c r="E1057" s="23"/>
    </row>
    <row r="1058" spans="1:5" x14ac:dyDescent="0.2">
      <c r="A1058" s="23"/>
      <c r="B1058" s="77"/>
      <c r="C1058" s="23"/>
      <c r="D1058" s="23"/>
      <c r="E1058" s="23"/>
    </row>
    <row r="1059" spans="1:5" x14ac:dyDescent="0.2">
      <c r="A1059" s="23"/>
      <c r="B1059" s="77"/>
      <c r="C1059" s="23"/>
      <c r="D1059" s="23"/>
      <c r="E1059" s="23"/>
    </row>
    <row r="1060" spans="1:5" x14ac:dyDescent="0.2">
      <c r="A1060" s="23"/>
      <c r="B1060" s="77"/>
      <c r="C1060" s="23"/>
      <c r="D1060" s="23"/>
      <c r="E1060" s="23"/>
    </row>
    <row r="1061" spans="1:5" x14ac:dyDescent="0.2">
      <c r="A1061" s="23"/>
      <c r="B1061" s="77"/>
      <c r="C1061" s="23"/>
      <c r="D1061" s="23"/>
      <c r="E1061" s="23"/>
    </row>
    <row r="1062" spans="1:5" x14ac:dyDescent="0.2">
      <c r="A1062" s="23"/>
      <c r="B1062" s="77"/>
      <c r="C1062" s="23"/>
      <c r="D1062" s="23"/>
      <c r="E1062" s="23"/>
    </row>
    <row r="1063" spans="1:5" x14ac:dyDescent="0.2">
      <c r="A1063" s="23"/>
      <c r="B1063" s="77"/>
      <c r="C1063" s="23"/>
      <c r="D1063" s="23"/>
      <c r="E1063" s="23"/>
    </row>
    <row r="1064" spans="1:5" x14ac:dyDescent="0.2">
      <c r="A1064" s="23"/>
      <c r="B1064" s="77"/>
      <c r="C1064" s="23"/>
      <c r="D1064" s="23"/>
      <c r="E1064" s="23"/>
    </row>
    <row r="1065" spans="1:5" x14ac:dyDescent="0.2">
      <c r="A1065" s="23"/>
      <c r="B1065" s="77"/>
      <c r="C1065" s="23"/>
      <c r="D1065" s="23"/>
      <c r="E1065" s="23"/>
    </row>
    <row r="1066" spans="1:5" x14ac:dyDescent="0.2">
      <c r="A1066" s="23"/>
      <c r="B1066" s="77"/>
      <c r="C1066" s="23"/>
      <c r="D1066" s="23"/>
      <c r="E1066" s="23"/>
    </row>
    <row r="1067" spans="1:5" x14ac:dyDescent="0.2">
      <c r="A1067" s="23"/>
      <c r="B1067" s="77"/>
      <c r="C1067" s="23"/>
      <c r="D1067" s="23"/>
      <c r="E1067" s="23"/>
    </row>
    <row r="1068" spans="1:5" x14ac:dyDescent="0.2">
      <c r="A1068" s="23"/>
      <c r="B1068" s="77"/>
      <c r="C1068" s="23"/>
      <c r="D1068" s="23"/>
      <c r="E1068" s="23"/>
    </row>
    <row r="1069" spans="1:5" x14ac:dyDescent="0.2">
      <c r="A1069" s="23"/>
      <c r="B1069" s="77"/>
      <c r="C1069" s="23"/>
      <c r="D1069" s="23"/>
      <c r="E1069" s="23"/>
    </row>
    <row r="1070" spans="1:5" x14ac:dyDescent="0.2">
      <c r="A1070" s="23"/>
      <c r="B1070" s="77"/>
      <c r="C1070" s="23"/>
      <c r="D1070" s="23"/>
      <c r="E1070" s="23"/>
    </row>
    <row r="1071" spans="1:5" x14ac:dyDescent="0.2">
      <c r="A1071" s="23"/>
      <c r="B1071" s="77"/>
      <c r="C1071" s="23"/>
      <c r="D1071" s="23"/>
      <c r="E1071" s="23"/>
    </row>
    <row r="1072" spans="1:5" x14ac:dyDescent="0.2">
      <c r="A1072" s="23"/>
      <c r="B1072" s="77"/>
      <c r="C1072" s="23"/>
      <c r="D1072" s="23"/>
      <c r="E1072" s="23"/>
    </row>
    <row r="1073" spans="1:5" x14ac:dyDescent="0.2">
      <c r="A1073" s="23"/>
      <c r="B1073" s="77"/>
      <c r="C1073" s="23"/>
      <c r="D1073" s="23"/>
      <c r="E1073" s="23"/>
    </row>
    <row r="1074" spans="1:5" x14ac:dyDescent="0.2">
      <c r="A1074" s="23"/>
      <c r="B1074" s="77"/>
      <c r="C1074" s="23"/>
      <c r="D1074" s="23"/>
      <c r="E1074" s="23"/>
    </row>
    <row r="1075" spans="1:5" x14ac:dyDescent="0.2">
      <c r="A1075" s="23"/>
      <c r="B1075" s="77"/>
      <c r="C1075" s="23"/>
      <c r="D1075" s="23"/>
      <c r="E1075" s="23"/>
    </row>
    <row r="1076" spans="1:5" x14ac:dyDescent="0.2">
      <c r="A1076" s="23"/>
      <c r="B1076" s="77"/>
      <c r="C1076" s="23"/>
      <c r="D1076" s="23"/>
      <c r="E1076" s="23"/>
    </row>
    <row r="1077" spans="1:5" x14ac:dyDescent="0.2">
      <c r="A1077" s="23"/>
      <c r="B1077" s="77"/>
      <c r="C1077" s="23"/>
      <c r="D1077" s="23"/>
      <c r="E1077" s="23"/>
    </row>
    <row r="1078" spans="1:5" x14ac:dyDescent="0.2">
      <c r="A1078" s="23"/>
      <c r="B1078" s="77"/>
      <c r="C1078" s="23"/>
      <c r="D1078" s="23"/>
      <c r="E1078" s="23"/>
    </row>
    <row r="1079" spans="1:5" x14ac:dyDescent="0.2">
      <c r="A1079" s="23"/>
      <c r="B1079" s="77"/>
      <c r="C1079" s="23"/>
      <c r="D1079" s="23"/>
      <c r="E1079" s="23"/>
    </row>
    <row r="1080" spans="1:5" x14ac:dyDescent="0.2">
      <c r="A1080" s="23"/>
      <c r="B1080" s="77"/>
      <c r="C1080" s="23"/>
      <c r="D1080" s="23"/>
      <c r="E1080" s="23"/>
    </row>
    <row r="1081" spans="1:5" x14ac:dyDescent="0.2">
      <c r="A1081" s="23"/>
      <c r="B1081" s="77"/>
      <c r="C1081" s="23"/>
      <c r="D1081" s="23"/>
      <c r="E1081" s="23"/>
    </row>
    <row r="1082" spans="1:5" x14ac:dyDescent="0.2">
      <c r="A1082" s="23"/>
      <c r="B1082" s="77"/>
      <c r="C1082" s="23"/>
      <c r="D1082" s="23"/>
      <c r="E1082" s="23"/>
    </row>
    <row r="1083" spans="1:5" x14ac:dyDescent="0.2">
      <c r="A1083" s="23"/>
      <c r="B1083" s="77"/>
      <c r="C1083" s="23"/>
      <c r="D1083" s="23"/>
      <c r="E1083" s="23"/>
    </row>
    <row r="1084" spans="1:5" x14ac:dyDescent="0.2">
      <c r="A1084" s="23"/>
      <c r="B1084" s="77"/>
      <c r="C1084" s="23"/>
      <c r="D1084" s="23"/>
      <c r="E1084" s="23"/>
    </row>
    <row r="1085" spans="1:5" x14ac:dyDescent="0.2">
      <c r="A1085" s="23"/>
      <c r="B1085" s="77"/>
      <c r="C1085" s="23"/>
      <c r="D1085" s="23"/>
      <c r="E1085" s="23"/>
    </row>
    <row r="1086" spans="1:5" x14ac:dyDescent="0.2">
      <c r="A1086" s="23"/>
      <c r="B1086" s="77"/>
      <c r="C1086" s="23"/>
      <c r="D1086" s="23"/>
      <c r="E1086" s="23"/>
    </row>
    <row r="1087" spans="1:5" x14ac:dyDescent="0.2">
      <c r="A1087" s="23"/>
      <c r="B1087" s="77"/>
      <c r="C1087" s="23"/>
      <c r="D1087" s="23"/>
      <c r="E1087" s="23"/>
    </row>
    <row r="1088" spans="1:5" x14ac:dyDescent="0.2">
      <c r="A1088" s="23"/>
      <c r="B1088" s="77"/>
      <c r="C1088" s="23"/>
      <c r="D1088" s="23"/>
      <c r="E1088" s="23"/>
    </row>
    <row r="1089" spans="1:5" x14ac:dyDescent="0.2">
      <c r="A1089" s="23"/>
      <c r="B1089" s="77"/>
      <c r="C1089" s="23"/>
      <c r="D1089" s="23"/>
      <c r="E1089" s="23"/>
    </row>
    <row r="1090" spans="1:5" x14ac:dyDescent="0.2">
      <c r="A1090" s="23"/>
      <c r="B1090" s="77"/>
      <c r="C1090" s="23"/>
      <c r="D1090" s="23"/>
      <c r="E1090" s="23"/>
    </row>
    <row r="1091" spans="1:5" x14ac:dyDescent="0.2">
      <c r="A1091" s="23"/>
      <c r="B1091" s="77"/>
      <c r="C1091" s="23"/>
      <c r="D1091" s="23"/>
      <c r="E1091" s="23"/>
    </row>
    <row r="1092" spans="1:5" x14ac:dyDescent="0.2">
      <c r="A1092" s="23"/>
      <c r="B1092" s="77"/>
      <c r="C1092" s="23"/>
      <c r="D1092" s="23"/>
      <c r="E1092" s="23"/>
    </row>
    <row r="1093" spans="1:5" x14ac:dyDescent="0.2">
      <c r="A1093" s="23"/>
      <c r="B1093" s="77"/>
      <c r="C1093" s="23"/>
      <c r="D1093" s="23"/>
      <c r="E1093" s="23"/>
    </row>
    <row r="1094" spans="1:5" x14ac:dyDescent="0.2">
      <c r="A1094" s="23"/>
      <c r="B1094" s="77"/>
      <c r="C1094" s="23"/>
      <c r="D1094" s="23"/>
      <c r="E1094" s="23"/>
    </row>
    <row r="1095" spans="1:5" x14ac:dyDescent="0.2">
      <c r="A1095" s="23"/>
      <c r="B1095" s="77"/>
      <c r="C1095" s="23"/>
      <c r="D1095" s="23"/>
      <c r="E1095" s="23"/>
    </row>
    <row r="1096" spans="1:5" x14ac:dyDescent="0.2">
      <c r="A1096" s="23"/>
      <c r="B1096" s="77"/>
      <c r="C1096" s="23"/>
      <c r="D1096" s="23"/>
      <c r="E1096" s="23"/>
    </row>
    <row r="1097" spans="1:5" x14ac:dyDescent="0.2">
      <c r="A1097" s="23"/>
      <c r="B1097" s="77"/>
      <c r="C1097" s="23"/>
      <c r="D1097" s="23"/>
      <c r="E1097" s="23"/>
    </row>
    <row r="1098" spans="1:5" x14ac:dyDescent="0.2">
      <c r="A1098" s="23"/>
      <c r="B1098" s="77"/>
      <c r="C1098" s="23"/>
      <c r="D1098" s="23"/>
      <c r="E1098" s="23"/>
    </row>
    <row r="1099" spans="1:5" x14ac:dyDescent="0.2">
      <c r="A1099" s="23"/>
      <c r="B1099" s="77"/>
      <c r="C1099" s="23"/>
      <c r="D1099" s="23"/>
      <c r="E1099" s="23"/>
    </row>
    <row r="1100" spans="1:5" x14ac:dyDescent="0.2">
      <c r="A1100" s="23"/>
      <c r="B1100" s="77"/>
      <c r="C1100" s="23"/>
      <c r="D1100" s="23"/>
      <c r="E1100" s="23"/>
    </row>
    <row r="1101" spans="1:5" x14ac:dyDescent="0.2">
      <c r="A1101" s="23"/>
      <c r="B1101" s="77"/>
      <c r="C1101" s="23"/>
      <c r="D1101" s="23"/>
      <c r="E1101" s="23"/>
    </row>
    <row r="1102" spans="1:5" x14ac:dyDescent="0.2">
      <c r="A1102" s="23"/>
      <c r="B1102" s="77"/>
      <c r="C1102" s="23"/>
      <c r="D1102" s="23"/>
      <c r="E1102" s="23"/>
    </row>
    <row r="1103" spans="1:5" x14ac:dyDescent="0.2">
      <c r="A1103" s="23"/>
      <c r="B1103" s="77"/>
      <c r="C1103" s="23"/>
      <c r="D1103" s="23"/>
      <c r="E1103" s="23"/>
    </row>
    <row r="1104" spans="1:5" x14ac:dyDescent="0.2">
      <c r="A1104" s="23"/>
      <c r="B1104" s="77"/>
      <c r="C1104" s="23"/>
      <c r="D1104" s="23"/>
      <c r="E1104" s="23"/>
    </row>
    <row r="1105" spans="1:5" x14ac:dyDescent="0.2">
      <c r="A1105" s="23"/>
      <c r="B1105" s="77"/>
      <c r="C1105" s="23"/>
      <c r="D1105" s="23"/>
      <c r="E1105" s="23"/>
    </row>
    <row r="1106" spans="1:5" x14ac:dyDescent="0.2">
      <c r="A1106" s="23"/>
      <c r="B1106" s="77"/>
      <c r="C1106" s="23"/>
      <c r="D1106" s="23"/>
      <c r="E1106" s="23"/>
    </row>
    <row r="1107" spans="1:5" x14ac:dyDescent="0.2">
      <c r="A1107" s="23"/>
      <c r="B1107" s="77"/>
      <c r="C1107" s="23"/>
      <c r="D1107" s="23"/>
      <c r="E1107" s="23"/>
    </row>
    <row r="1108" spans="1:5" x14ac:dyDescent="0.2">
      <c r="A1108" s="23"/>
      <c r="B1108" s="77"/>
      <c r="C1108" s="23"/>
      <c r="D1108" s="23"/>
      <c r="E1108" s="23"/>
    </row>
    <row r="1109" spans="1:5" x14ac:dyDescent="0.2">
      <c r="A1109" s="23"/>
      <c r="B1109" s="77"/>
      <c r="C1109" s="23"/>
      <c r="D1109" s="23"/>
      <c r="E1109" s="23"/>
    </row>
    <row r="1110" spans="1:5" x14ac:dyDescent="0.2">
      <c r="A1110" s="23"/>
      <c r="B1110" s="77"/>
      <c r="C1110" s="23"/>
      <c r="D1110" s="23"/>
      <c r="E1110" s="23"/>
    </row>
    <row r="1111" spans="1:5" x14ac:dyDescent="0.2">
      <c r="A1111" s="23"/>
      <c r="B1111" s="77"/>
      <c r="C1111" s="23"/>
      <c r="D1111" s="23"/>
      <c r="E1111" s="23"/>
    </row>
    <row r="1112" spans="1:5" x14ac:dyDescent="0.2">
      <c r="A1112" s="23"/>
      <c r="B1112" s="77"/>
      <c r="C1112" s="23"/>
      <c r="D1112" s="23"/>
      <c r="E1112" s="23"/>
    </row>
    <row r="1113" spans="1:5" x14ac:dyDescent="0.2">
      <c r="A1113" s="23"/>
      <c r="B1113" s="77"/>
      <c r="C1113" s="23"/>
      <c r="D1113" s="23"/>
      <c r="E1113" s="23"/>
    </row>
    <row r="1114" spans="1:5" x14ac:dyDescent="0.2">
      <c r="A1114" s="23"/>
      <c r="B1114" s="77"/>
      <c r="C1114" s="23"/>
      <c r="D1114" s="23"/>
      <c r="E1114" s="23"/>
    </row>
    <row r="1115" spans="1:5" x14ac:dyDescent="0.2">
      <c r="A1115" s="23"/>
      <c r="B1115" s="77"/>
      <c r="C1115" s="23"/>
      <c r="D1115" s="23"/>
      <c r="E1115" s="23"/>
    </row>
    <row r="1116" spans="1:5" x14ac:dyDescent="0.2">
      <c r="A1116" s="23"/>
      <c r="B1116" s="77"/>
      <c r="C1116" s="23"/>
      <c r="D1116" s="23"/>
      <c r="E1116" s="23"/>
    </row>
    <row r="1117" spans="1:5" x14ac:dyDescent="0.2">
      <c r="A1117" s="23"/>
      <c r="B1117" s="77"/>
      <c r="C1117" s="23"/>
      <c r="D1117" s="23"/>
      <c r="E1117" s="23"/>
    </row>
    <row r="1118" spans="1:5" x14ac:dyDescent="0.2">
      <c r="A1118" s="23"/>
      <c r="B1118" s="77"/>
      <c r="C1118" s="23"/>
      <c r="D1118" s="23"/>
      <c r="E1118" s="23"/>
    </row>
    <row r="1119" spans="1:5" x14ac:dyDescent="0.2">
      <c r="A1119" s="23"/>
      <c r="B1119" s="77"/>
      <c r="C1119" s="23"/>
      <c r="D1119" s="23"/>
      <c r="E1119" s="23"/>
    </row>
    <row r="1120" spans="1:5" x14ac:dyDescent="0.2">
      <c r="A1120" s="23"/>
      <c r="B1120" s="77"/>
      <c r="C1120" s="23"/>
      <c r="D1120" s="23"/>
      <c r="E1120" s="23"/>
    </row>
    <row r="1121" spans="1:5" x14ac:dyDescent="0.2">
      <c r="A1121" s="23"/>
      <c r="B1121" s="77"/>
      <c r="C1121" s="23"/>
      <c r="D1121" s="23"/>
      <c r="E1121" s="23"/>
    </row>
    <row r="1122" spans="1:5" x14ac:dyDescent="0.2">
      <c r="A1122" s="23"/>
      <c r="B1122" s="77"/>
      <c r="C1122" s="23"/>
      <c r="D1122" s="23"/>
      <c r="E1122" s="23"/>
    </row>
    <row r="1123" spans="1:5" x14ac:dyDescent="0.2">
      <c r="A1123" s="23"/>
      <c r="B1123" s="77"/>
      <c r="C1123" s="23"/>
      <c r="D1123" s="23"/>
      <c r="E1123" s="23"/>
    </row>
    <row r="1124" spans="1:5" x14ac:dyDescent="0.2">
      <c r="A1124" s="23"/>
      <c r="B1124" s="77"/>
      <c r="C1124" s="23"/>
      <c r="D1124" s="23"/>
      <c r="E1124" s="23"/>
    </row>
    <row r="1125" spans="1:5" x14ac:dyDescent="0.2">
      <c r="A1125" s="23"/>
      <c r="B1125" s="77"/>
      <c r="C1125" s="23"/>
      <c r="D1125" s="23"/>
      <c r="E1125" s="23"/>
    </row>
    <row r="1126" spans="1:5" x14ac:dyDescent="0.2">
      <c r="A1126" s="23"/>
      <c r="B1126" s="77"/>
      <c r="C1126" s="23"/>
      <c r="D1126" s="23"/>
      <c r="E1126" s="23"/>
    </row>
    <row r="1127" spans="1:5" x14ac:dyDescent="0.2">
      <c r="A1127" s="23"/>
      <c r="B1127" s="77"/>
      <c r="C1127" s="23"/>
      <c r="D1127" s="23"/>
      <c r="E1127" s="23"/>
    </row>
    <row r="1128" spans="1:5" x14ac:dyDescent="0.2">
      <c r="A1128" s="23"/>
      <c r="B1128" s="77"/>
      <c r="C1128" s="23"/>
      <c r="D1128" s="23"/>
      <c r="E1128" s="23"/>
    </row>
    <row r="1129" spans="1:5" x14ac:dyDescent="0.2">
      <c r="A1129" s="23"/>
      <c r="B1129" s="77"/>
      <c r="C1129" s="23"/>
      <c r="D1129" s="23"/>
      <c r="E1129" s="23"/>
    </row>
    <row r="1130" spans="1:5" x14ac:dyDescent="0.2">
      <c r="A1130" s="23"/>
      <c r="B1130" s="77"/>
      <c r="C1130" s="23"/>
      <c r="D1130" s="23"/>
      <c r="E1130" s="23"/>
    </row>
    <row r="1131" spans="1:5" x14ac:dyDescent="0.2">
      <c r="A1131" s="23"/>
      <c r="B1131" s="77"/>
      <c r="C1131" s="23"/>
      <c r="D1131" s="23"/>
      <c r="E1131" s="23"/>
    </row>
    <row r="1132" spans="1:5" x14ac:dyDescent="0.2">
      <c r="A1132" s="23"/>
      <c r="B1132" s="77"/>
      <c r="C1132" s="23"/>
      <c r="D1132" s="23"/>
      <c r="E1132" s="23"/>
    </row>
    <row r="1133" spans="1:5" x14ac:dyDescent="0.2">
      <c r="A1133" s="23"/>
      <c r="B1133" s="77"/>
      <c r="C1133" s="23"/>
      <c r="D1133" s="23"/>
      <c r="E1133" s="23"/>
    </row>
    <row r="1134" spans="1:5" x14ac:dyDescent="0.2">
      <c r="A1134" s="23"/>
      <c r="B1134" s="77"/>
      <c r="C1134" s="23"/>
      <c r="D1134" s="23"/>
      <c r="E1134" s="23"/>
    </row>
    <row r="1135" spans="1:5" x14ac:dyDescent="0.2">
      <c r="A1135" s="23"/>
      <c r="B1135" s="77"/>
      <c r="C1135" s="23"/>
      <c r="D1135" s="23"/>
      <c r="E1135" s="23"/>
    </row>
    <row r="1136" spans="1:5" x14ac:dyDescent="0.2">
      <c r="A1136" s="23"/>
      <c r="B1136" s="77"/>
      <c r="C1136" s="23"/>
      <c r="D1136" s="23"/>
      <c r="E1136" s="23"/>
    </row>
    <row r="1137" spans="1:5" x14ac:dyDescent="0.2">
      <c r="A1137" s="23"/>
      <c r="B1137" s="77"/>
      <c r="C1137" s="23"/>
      <c r="D1137" s="23"/>
      <c r="E1137" s="23"/>
    </row>
    <row r="1138" spans="1:5" x14ac:dyDescent="0.2">
      <c r="A1138" s="23"/>
      <c r="B1138" s="77"/>
      <c r="C1138" s="23"/>
      <c r="D1138" s="23"/>
      <c r="E1138" s="23"/>
    </row>
    <row r="1139" spans="1:5" x14ac:dyDescent="0.2">
      <c r="A1139" s="23"/>
      <c r="B1139" s="77"/>
      <c r="C1139" s="23"/>
      <c r="D1139" s="23"/>
      <c r="E1139" s="23"/>
    </row>
    <row r="1140" spans="1:5" x14ac:dyDescent="0.2">
      <c r="A1140" s="23"/>
      <c r="B1140" s="77"/>
      <c r="C1140" s="23"/>
      <c r="D1140" s="23"/>
      <c r="E1140" s="23"/>
    </row>
    <row r="1141" spans="1:5" x14ac:dyDescent="0.2">
      <c r="A1141" s="23"/>
      <c r="B1141" s="77"/>
      <c r="C1141" s="23"/>
      <c r="D1141" s="23"/>
      <c r="E1141" s="23"/>
    </row>
    <row r="1142" spans="1:5" x14ac:dyDescent="0.2">
      <c r="A1142" s="23"/>
      <c r="B1142" s="77"/>
      <c r="C1142" s="23"/>
      <c r="D1142" s="23"/>
      <c r="E1142" s="23"/>
    </row>
    <row r="1143" spans="1:5" x14ac:dyDescent="0.2">
      <c r="A1143" s="23"/>
      <c r="B1143" s="77"/>
      <c r="C1143" s="23"/>
      <c r="D1143" s="23"/>
      <c r="E1143" s="23"/>
    </row>
    <row r="1144" spans="1:5" x14ac:dyDescent="0.2">
      <c r="A1144" s="23"/>
      <c r="B1144" s="77"/>
      <c r="C1144" s="23"/>
      <c r="D1144" s="23"/>
      <c r="E1144" s="23"/>
    </row>
    <row r="1145" spans="1:5" x14ac:dyDescent="0.2">
      <c r="A1145" s="23"/>
      <c r="B1145" s="77"/>
      <c r="C1145" s="23"/>
      <c r="D1145" s="23"/>
      <c r="E1145" s="23"/>
    </row>
    <row r="1146" spans="1:5" x14ac:dyDescent="0.2">
      <c r="A1146" s="23"/>
      <c r="B1146" s="77"/>
      <c r="C1146" s="23"/>
      <c r="D1146" s="23"/>
      <c r="E1146" s="23"/>
    </row>
    <row r="1147" spans="1:5" x14ac:dyDescent="0.2">
      <c r="A1147" s="23"/>
      <c r="B1147" s="77"/>
      <c r="C1147" s="23"/>
      <c r="D1147" s="23"/>
      <c r="E1147" s="23"/>
    </row>
    <row r="1148" spans="1:5" x14ac:dyDescent="0.2">
      <c r="A1148" s="23"/>
      <c r="B1148" s="77"/>
      <c r="C1148" s="23"/>
      <c r="D1148" s="23"/>
      <c r="E1148" s="23"/>
    </row>
    <row r="1149" spans="1:5" x14ac:dyDescent="0.2">
      <c r="A1149" s="23"/>
      <c r="B1149" s="77"/>
      <c r="C1149" s="23"/>
      <c r="D1149" s="23"/>
      <c r="E1149" s="23"/>
    </row>
    <row r="1150" spans="1:5" x14ac:dyDescent="0.2">
      <c r="A1150" s="23"/>
      <c r="B1150" s="77"/>
      <c r="C1150" s="23"/>
      <c r="D1150" s="23"/>
      <c r="E1150" s="23"/>
    </row>
    <row r="1151" spans="1:5" x14ac:dyDescent="0.2">
      <c r="A1151" s="23"/>
      <c r="B1151" s="77"/>
      <c r="C1151" s="23"/>
      <c r="D1151" s="23"/>
      <c r="E1151" s="23"/>
    </row>
    <row r="1152" spans="1:5" x14ac:dyDescent="0.2">
      <c r="A1152" s="23"/>
      <c r="B1152" s="77"/>
      <c r="C1152" s="23"/>
      <c r="D1152" s="23"/>
      <c r="E1152" s="23"/>
    </row>
    <row r="1153" spans="1:5" x14ac:dyDescent="0.2">
      <c r="A1153" s="23"/>
      <c r="B1153" s="77"/>
      <c r="C1153" s="23"/>
      <c r="D1153" s="23"/>
      <c r="E1153" s="23"/>
    </row>
    <row r="1154" spans="1:5" x14ac:dyDescent="0.2">
      <c r="A1154" s="23"/>
      <c r="B1154" s="77"/>
      <c r="C1154" s="23"/>
      <c r="D1154" s="23"/>
      <c r="E1154" s="23"/>
    </row>
    <row r="1155" spans="1:5" x14ac:dyDescent="0.2">
      <c r="A1155" s="23"/>
      <c r="B1155" s="77"/>
      <c r="C1155" s="23"/>
      <c r="D1155" s="23"/>
      <c r="E1155" s="23"/>
    </row>
    <row r="1156" spans="1:5" x14ac:dyDescent="0.2">
      <c r="A1156" s="23"/>
      <c r="B1156" s="77"/>
      <c r="C1156" s="23"/>
      <c r="D1156" s="23"/>
      <c r="E1156" s="23"/>
    </row>
    <row r="1157" spans="1:5" x14ac:dyDescent="0.2">
      <c r="A1157" s="23"/>
      <c r="B1157" s="77"/>
      <c r="C1157" s="23"/>
      <c r="D1157" s="23"/>
      <c r="E1157" s="23"/>
    </row>
    <row r="1158" spans="1:5" x14ac:dyDescent="0.2">
      <c r="A1158" s="23"/>
      <c r="B1158" s="77"/>
      <c r="C1158" s="23"/>
      <c r="D1158" s="23"/>
      <c r="E1158" s="23"/>
    </row>
    <row r="1159" spans="1:5" x14ac:dyDescent="0.2">
      <c r="A1159" s="23"/>
      <c r="B1159" s="77"/>
      <c r="C1159" s="23"/>
      <c r="D1159" s="23"/>
      <c r="E1159" s="23"/>
    </row>
    <row r="1160" spans="1:5" x14ac:dyDescent="0.2">
      <c r="A1160" s="23"/>
      <c r="B1160" s="77"/>
      <c r="C1160" s="23"/>
      <c r="D1160" s="23"/>
      <c r="E1160" s="23"/>
    </row>
    <row r="1161" spans="1:5" x14ac:dyDescent="0.2">
      <c r="A1161" s="23"/>
      <c r="B1161" s="77"/>
      <c r="C1161" s="23"/>
      <c r="D1161" s="23"/>
      <c r="E1161" s="23"/>
    </row>
    <row r="1162" spans="1:5" x14ac:dyDescent="0.2">
      <c r="A1162" s="23"/>
      <c r="B1162" s="77"/>
      <c r="C1162" s="23"/>
      <c r="D1162" s="23"/>
      <c r="E1162" s="23"/>
    </row>
    <row r="1163" spans="1:5" x14ac:dyDescent="0.2">
      <c r="A1163" s="23"/>
      <c r="B1163" s="77"/>
      <c r="C1163" s="23"/>
      <c r="D1163" s="23"/>
      <c r="E1163" s="23"/>
    </row>
    <row r="1164" spans="1:5" x14ac:dyDescent="0.2">
      <c r="A1164" s="23"/>
      <c r="B1164" s="77"/>
      <c r="C1164" s="23"/>
      <c r="D1164" s="23"/>
      <c r="E1164" s="23"/>
    </row>
    <row r="1165" spans="1:5" x14ac:dyDescent="0.2">
      <c r="A1165" s="23"/>
      <c r="B1165" s="77"/>
      <c r="C1165" s="23"/>
      <c r="D1165" s="23"/>
      <c r="E1165" s="23"/>
    </row>
    <row r="1166" spans="1:5" x14ac:dyDescent="0.2">
      <c r="A1166" s="23"/>
      <c r="B1166" s="77"/>
      <c r="C1166" s="23"/>
      <c r="D1166" s="23"/>
      <c r="E1166" s="23"/>
    </row>
    <row r="1167" spans="1:5" x14ac:dyDescent="0.2">
      <c r="A1167" s="23"/>
      <c r="B1167" s="77"/>
      <c r="C1167" s="23"/>
      <c r="D1167" s="23"/>
      <c r="E1167" s="23"/>
    </row>
    <row r="1168" spans="1:5" x14ac:dyDescent="0.2">
      <c r="A1168" s="23"/>
      <c r="B1168" s="77"/>
      <c r="C1168" s="23"/>
      <c r="D1168" s="23"/>
      <c r="E1168" s="23"/>
    </row>
    <row r="1169" spans="1:5" x14ac:dyDescent="0.2">
      <c r="A1169" s="23"/>
      <c r="B1169" s="77"/>
      <c r="C1169" s="23"/>
      <c r="D1169" s="23"/>
      <c r="E1169" s="23"/>
    </row>
    <row r="1170" spans="1:5" x14ac:dyDescent="0.2">
      <c r="A1170" s="23"/>
      <c r="B1170" s="77"/>
      <c r="C1170" s="23"/>
      <c r="D1170" s="23"/>
      <c r="E1170" s="23"/>
    </row>
    <row r="1171" spans="1:5" x14ac:dyDescent="0.2">
      <c r="A1171" s="23"/>
      <c r="B1171" s="77"/>
      <c r="C1171" s="23"/>
      <c r="D1171" s="23"/>
      <c r="E1171" s="23"/>
    </row>
    <row r="1172" spans="1:5" x14ac:dyDescent="0.2">
      <c r="A1172" s="23"/>
      <c r="B1172" s="77"/>
      <c r="C1172" s="23"/>
      <c r="D1172" s="23"/>
      <c r="E1172" s="23"/>
    </row>
    <row r="1173" spans="1:5" x14ac:dyDescent="0.2">
      <c r="A1173" s="23"/>
      <c r="B1173" s="77"/>
      <c r="C1173" s="23"/>
      <c r="D1173" s="23"/>
      <c r="E1173" s="23"/>
    </row>
    <row r="1174" spans="1:5" x14ac:dyDescent="0.2">
      <c r="A1174" s="23"/>
      <c r="B1174" s="77"/>
      <c r="C1174" s="23"/>
      <c r="D1174" s="23"/>
      <c r="E1174" s="23"/>
    </row>
    <row r="1175" spans="1:5" x14ac:dyDescent="0.2">
      <c r="A1175" s="23"/>
      <c r="B1175" s="77"/>
      <c r="C1175" s="23"/>
      <c r="D1175" s="23"/>
      <c r="E1175" s="23"/>
    </row>
    <row r="1176" spans="1:5" x14ac:dyDescent="0.2">
      <c r="A1176" s="23"/>
      <c r="B1176" s="77"/>
      <c r="C1176" s="23"/>
      <c r="D1176" s="23"/>
      <c r="E1176" s="23"/>
    </row>
    <row r="1177" spans="1:5" x14ac:dyDescent="0.2">
      <c r="A1177" s="23"/>
      <c r="B1177" s="77"/>
      <c r="C1177" s="23"/>
      <c r="D1177" s="23"/>
      <c r="E1177" s="23"/>
    </row>
    <row r="1178" spans="1:5" x14ac:dyDescent="0.2">
      <c r="A1178" s="23"/>
      <c r="B1178" s="77"/>
      <c r="C1178" s="23"/>
      <c r="D1178" s="23"/>
      <c r="E1178" s="23"/>
    </row>
    <row r="1179" spans="1:5" x14ac:dyDescent="0.2">
      <c r="A1179" s="23"/>
      <c r="B1179" s="77"/>
      <c r="C1179" s="23"/>
      <c r="D1179" s="23"/>
      <c r="E1179" s="23"/>
    </row>
    <row r="1180" spans="1:5" x14ac:dyDescent="0.2">
      <c r="A1180" s="23"/>
      <c r="B1180" s="77"/>
      <c r="C1180" s="23"/>
      <c r="D1180" s="23"/>
      <c r="E1180" s="23"/>
    </row>
    <row r="1181" spans="1:5" x14ac:dyDescent="0.2">
      <c r="A1181" s="23"/>
      <c r="B1181" s="77"/>
      <c r="C1181" s="23"/>
      <c r="D1181" s="23"/>
      <c r="E1181" s="23"/>
    </row>
    <row r="1182" spans="1:5" x14ac:dyDescent="0.2">
      <c r="A1182" s="23"/>
      <c r="B1182" s="77"/>
      <c r="C1182" s="23"/>
      <c r="D1182" s="23"/>
      <c r="E1182" s="23"/>
    </row>
    <row r="1183" spans="1:5" x14ac:dyDescent="0.2">
      <c r="A1183" s="23"/>
      <c r="B1183" s="77"/>
      <c r="C1183" s="23"/>
      <c r="D1183" s="23"/>
      <c r="E1183" s="23"/>
    </row>
    <row r="1184" spans="1:5" x14ac:dyDescent="0.2">
      <c r="A1184" s="23"/>
      <c r="B1184" s="77"/>
      <c r="C1184" s="23"/>
      <c r="D1184" s="23"/>
      <c r="E1184" s="23"/>
    </row>
    <row r="1185" spans="1:5" x14ac:dyDescent="0.2">
      <c r="A1185" s="23"/>
      <c r="B1185" s="77"/>
      <c r="C1185" s="23"/>
      <c r="D1185" s="23"/>
      <c r="E1185" s="23"/>
    </row>
    <row r="1186" spans="1:5" x14ac:dyDescent="0.2">
      <c r="A1186" s="23"/>
      <c r="B1186" s="77"/>
      <c r="C1186" s="23"/>
      <c r="D1186" s="23"/>
      <c r="E1186" s="23"/>
    </row>
    <row r="1187" spans="1:5" x14ac:dyDescent="0.2">
      <c r="A1187" s="23"/>
      <c r="B1187" s="77"/>
      <c r="C1187" s="23"/>
      <c r="D1187" s="23"/>
      <c r="E1187" s="23"/>
    </row>
    <row r="1188" spans="1:5" x14ac:dyDescent="0.2">
      <c r="A1188" s="23"/>
      <c r="B1188" s="77"/>
      <c r="C1188" s="23"/>
      <c r="D1188" s="23"/>
      <c r="E1188" s="23"/>
    </row>
    <row r="1189" spans="1:5" x14ac:dyDescent="0.2">
      <c r="A1189" s="23"/>
      <c r="B1189" s="77"/>
      <c r="C1189" s="23"/>
      <c r="D1189" s="23"/>
      <c r="E1189" s="23"/>
    </row>
    <row r="1190" spans="1:5" x14ac:dyDescent="0.2">
      <c r="A1190" s="23"/>
      <c r="B1190" s="77"/>
      <c r="C1190" s="23"/>
      <c r="D1190" s="23"/>
      <c r="E1190" s="23"/>
    </row>
    <row r="1191" spans="1:5" x14ac:dyDescent="0.2">
      <c r="A1191" s="23"/>
      <c r="B1191" s="77"/>
      <c r="C1191" s="23"/>
      <c r="D1191" s="23"/>
      <c r="E1191" s="23"/>
    </row>
    <row r="1192" spans="1:5" x14ac:dyDescent="0.2">
      <c r="A1192" s="23"/>
      <c r="B1192" s="77"/>
      <c r="C1192" s="23"/>
      <c r="D1192" s="23"/>
      <c r="E1192" s="23"/>
    </row>
    <row r="1193" spans="1:5" x14ac:dyDescent="0.2">
      <c r="A1193" s="23"/>
      <c r="B1193" s="77"/>
      <c r="C1193" s="23"/>
      <c r="D1193" s="23"/>
      <c r="E1193" s="23"/>
    </row>
    <row r="1194" spans="1:5" x14ac:dyDescent="0.2">
      <c r="A1194" s="23"/>
      <c r="B1194" s="77"/>
      <c r="C1194" s="23"/>
      <c r="D1194" s="23"/>
      <c r="E1194" s="23"/>
    </row>
    <row r="1195" spans="1:5" x14ac:dyDescent="0.2">
      <c r="A1195" s="23"/>
      <c r="B1195" s="77"/>
      <c r="C1195" s="23"/>
      <c r="D1195" s="23"/>
      <c r="E1195" s="23"/>
    </row>
    <row r="1196" spans="1:5" x14ac:dyDescent="0.2">
      <c r="A1196" s="23"/>
      <c r="B1196" s="77"/>
      <c r="C1196" s="23"/>
      <c r="D1196" s="23"/>
      <c r="E1196" s="23"/>
    </row>
    <row r="1197" spans="1:5" x14ac:dyDescent="0.2">
      <c r="A1197" s="23"/>
      <c r="B1197" s="77"/>
      <c r="C1197" s="23"/>
      <c r="D1197" s="23"/>
      <c r="E1197" s="23"/>
    </row>
    <row r="1198" spans="1:5" x14ac:dyDescent="0.2">
      <c r="A1198" s="23"/>
      <c r="B1198" s="77"/>
      <c r="C1198" s="23"/>
      <c r="D1198" s="23"/>
      <c r="E1198" s="23"/>
    </row>
    <row r="1199" spans="1:5" x14ac:dyDescent="0.2">
      <c r="A1199" s="23"/>
      <c r="B1199" s="77"/>
      <c r="C1199" s="23"/>
      <c r="D1199" s="23"/>
      <c r="E1199" s="23"/>
    </row>
    <row r="1200" spans="1:5" x14ac:dyDescent="0.2">
      <c r="A1200" s="23"/>
      <c r="B1200" s="77"/>
      <c r="C1200" s="23"/>
      <c r="D1200" s="23"/>
      <c r="E1200" s="23"/>
    </row>
    <row r="1201" spans="1:5" x14ac:dyDescent="0.2">
      <c r="A1201" s="23"/>
      <c r="B1201" s="77"/>
      <c r="C1201" s="23"/>
      <c r="D1201" s="23"/>
      <c r="E1201" s="23"/>
    </row>
    <row r="1202" spans="1:5" x14ac:dyDescent="0.2">
      <c r="A1202" s="23"/>
      <c r="B1202" s="77"/>
      <c r="C1202" s="23"/>
      <c r="D1202" s="23"/>
      <c r="E1202" s="23"/>
    </row>
    <row r="1203" spans="1:5" x14ac:dyDescent="0.2">
      <c r="A1203" s="23"/>
      <c r="B1203" s="77"/>
      <c r="C1203" s="23"/>
      <c r="D1203" s="23"/>
      <c r="E1203" s="23"/>
    </row>
    <row r="1204" spans="1:5" x14ac:dyDescent="0.2">
      <c r="A1204" s="23"/>
      <c r="B1204" s="77"/>
      <c r="C1204" s="23"/>
      <c r="D1204" s="23"/>
      <c r="E1204" s="23"/>
    </row>
    <row r="1205" spans="1:5" x14ac:dyDescent="0.2">
      <c r="A1205" s="23"/>
      <c r="B1205" s="77"/>
      <c r="C1205" s="23"/>
      <c r="D1205" s="23"/>
      <c r="E1205" s="23"/>
    </row>
    <row r="1206" spans="1:5" x14ac:dyDescent="0.2">
      <c r="A1206" s="23"/>
      <c r="B1206" s="77"/>
      <c r="C1206" s="23"/>
      <c r="D1206" s="23"/>
      <c r="E1206" s="23"/>
    </row>
    <row r="1207" spans="1:5" x14ac:dyDescent="0.2">
      <c r="A1207" s="23"/>
      <c r="B1207" s="77"/>
      <c r="C1207" s="23"/>
      <c r="D1207" s="23"/>
      <c r="E1207" s="23"/>
    </row>
    <row r="1208" spans="1:5" x14ac:dyDescent="0.2">
      <c r="A1208" s="23"/>
      <c r="B1208" s="77"/>
      <c r="C1208" s="23"/>
      <c r="D1208" s="23"/>
      <c r="E1208" s="23"/>
    </row>
    <row r="1209" spans="1:5" x14ac:dyDescent="0.2">
      <c r="A1209" s="23"/>
      <c r="B1209" s="77"/>
      <c r="C1209" s="23"/>
      <c r="D1209" s="23"/>
      <c r="E1209" s="23"/>
    </row>
    <row r="1210" spans="1:5" x14ac:dyDescent="0.2">
      <c r="A1210" s="23"/>
      <c r="B1210" s="77"/>
      <c r="C1210" s="23"/>
      <c r="D1210" s="23"/>
      <c r="E1210" s="23"/>
    </row>
    <row r="1211" spans="1:5" x14ac:dyDescent="0.2">
      <c r="A1211" s="23"/>
      <c r="B1211" s="77"/>
      <c r="C1211" s="23"/>
      <c r="D1211" s="23"/>
      <c r="E1211" s="23"/>
    </row>
    <row r="1212" spans="1:5" x14ac:dyDescent="0.2">
      <c r="A1212" s="23"/>
      <c r="B1212" s="77"/>
      <c r="C1212" s="23"/>
      <c r="D1212" s="23"/>
      <c r="E1212" s="23"/>
    </row>
    <row r="1213" spans="1:5" x14ac:dyDescent="0.2">
      <c r="A1213" s="23"/>
      <c r="B1213" s="77"/>
      <c r="C1213" s="23"/>
      <c r="D1213" s="23"/>
      <c r="E1213" s="23"/>
    </row>
    <row r="1214" spans="1:5" x14ac:dyDescent="0.2">
      <c r="A1214" s="23"/>
      <c r="B1214" s="77"/>
      <c r="C1214" s="23"/>
      <c r="D1214" s="23"/>
      <c r="E1214" s="23"/>
    </row>
    <row r="1215" spans="1:5" x14ac:dyDescent="0.2">
      <c r="A1215" s="23"/>
      <c r="B1215" s="77"/>
      <c r="C1215" s="23"/>
      <c r="D1215" s="23"/>
      <c r="E1215" s="23"/>
    </row>
    <row r="1216" spans="1:5" x14ac:dyDescent="0.2">
      <c r="A1216" s="23"/>
      <c r="B1216" s="77"/>
      <c r="C1216" s="23"/>
      <c r="D1216" s="23"/>
      <c r="E1216" s="23"/>
    </row>
    <row r="1217" spans="1:5" x14ac:dyDescent="0.2">
      <c r="A1217" s="23"/>
      <c r="B1217" s="77"/>
      <c r="C1217" s="23"/>
      <c r="D1217" s="23"/>
      <c r="E1217" s="23"/>
    </row>
    <row r="1218" spans="1:5" x14ac:dyDescent="0.2">
      <c r="A1218" s="23"/>
      <c r="B1218" s="77"/>
      <c r="C1218" s="23"/>
      <c r="D1218" s="23"/>
      <c r="E1218" s="23"/>
    </row>
    <row r="1219" spans="1:5" x14ac:dyDescent="0.2">
      <c r="A1219" s="23"/>
      <c r="B1219" s="77"/>
      <c r="C1219" s="23"/>
      <c r="D1219" s="23"/>
      <c r="E1219" s="23"/>
    </row>
    <row r="1220" spans="1:5" x14ac:dyDescent="0.2">
      <c r="A1220" s="23"/>
      <c r="B1220" s="77"/>
      <c r="C1220" s="23"/>
      <c r="D1220" s="23"/>
      <c r="E1220" s="23"/>
    </row>
    <row r="1221" spans="1:5" x14ac:dyDescent="0.2">
      <c r="A1221" s="23"/>
      <c r="B1221" s="77"/>
      <c r="C1221" s="23"/>
      <c r="D1221" s="23"/>
      <c r="E1221" s="23"/>
    </row>
    <row r="1222" spans="1:5" x14ac:dyDescent="0.2">
      <c r="A1222" s="23"/>
      <c r="B1222" s="77"/>
      <c r="C1222" s="23"/>
      <c r="D1222" s="23"/>
      <c r="E1222" s="23"/>
    </row>
    <row r="1223" spans="1:5" x14ac:dyDescent="0.2">
      <c r="A1223" s="23"/>
      <c r="B1223" s="77"/>
      <c r="C1223" s="23"/>
      <c r="D1223" s="23"/>
      <c r="E1223" s="23"/>
    </row>
    <row r="1224" spans="1:5" x14ac:dyDescent="0.2">
      <c r="A1224" s="23"/>
      <c r="B1224" s="77"/>
      <c r="C1224" s="23"/>
      <c r="D1224" s="23"/>
      <c r="E1224" s="23"/>
    </row>
    <row r="1225" spans="1:5" x14ac:dyDescent="0.2">
      <c r="A1225" s="23"/>
      <c r="B1225" s="77"/>
      <c r="C1225" s="23"/>
      <c r="D1225" s="23"/>
      <c r="E1225" s="23"/>
    </row>
    <row r="1226" spans="1:5" x14ac:dyDescent="0.2">
      <c r="A1226" s="23"/>
      <c r="B1226" s="77"/>
      <c r="C1226" s="23"/>
      <c r="D1226" s="23"/>
      <c r="E1226" s="23"/>
    </row>
    <row r="1227" spans="1:5" x14ac:dyDescent="0.2">
      <c r="A1227" s="23"/>
      <c r="B1227" s="77"/>
      <c r="C1227" s="23"/>
      <c r="D1227" s="23"/>
      <c r="E1227" s="23"/>
    </row>
    <row r="1228" spans="1:5" x14ac:dyDescent="0.2">
      <c r="A1228" s="23"/>
      <c r="B1228" s="77"/>
      <c r="C1228" s="23"/>
      <c r="D1228" s="23"/>
      <c r="E1228" s="23"/>
    </row>
    <row r="1229" spans="1:5" x14ac:dyDescent="0.2">
      <c r="A1229" s="23"/>
      <c r="B1229" s="77"/>
      <c r="C1229" s="23"/>
      <c r="D1229" s="23"/>
      <c r="E1229" s="23"/>
    </row>
    <row r="1230" spans="1:5" x14ac:dyDescent="0.2">
      <c r="A1230" s="23"/>
      <c r="B1230" s="77"/>
      <c r="C1230" s="23"/>
      <c r="D1230" s="23"/>
      <c r="E1230" s="23"/>
    </row>
    <row r="1231" spans="1:5" x14ac:dyDescent="0.2">
      <c r="A1231" s="23"/>
      <c r="B1231" s="77"/>
      <c r="C1231" s="23"/>
      <c r="D1231" s="23"/>
      <c r="E1231" s="23"/>
    </row>
    <row r="1232" spans="1:5" x14ac:dyDescent="0.2">
      <c r="A1232" s="23"/>
      <c r="B1232" s="77"/>
      <c r="C1232" s="23"/>
      <c r="D1232" s="23"/>
      <c r="E1232" s="23"/>
    </row>
    <row r="1233" spans="1:5" x14ac:dyDescent="0.2">
      <c r="A1233" s="23"/>
      <c r="B1233" s="77"/>
      <c r="C1233" s="23"/>
      <c r="D1233" s="23"/>
      <c r="E1233" s="23"/>
    </row>
    <row r="1234" spans="1:5" x14ac:dyDescent="0.2">
      <c r="A1234" s="23"/>
      <c r="B1234" s="77"/>
      <c r="C1234" s="23"/>
      <c r="D1234" s="23"/>
      <c r="E1234" s="23"/>
    </row>
    <row r="1235" spans="1:5" x14ac:dyDescent="0.2">
      <c r="A1235" s="23"/>
      <c r="B1235" s="77"/>
      <c r="C1235" s="23"/>
      <c r="D1235" s="23"/>
      <c r="E1235" s="23"/>
    </row>
    <row r="1236" spans="1:5" x14ac:dyDescent="0.2">
      <c r="A1236" s="23"/>
      <c r="B1236" s="77"/>
      <c r="C1236" s="23"/>
      <c r="D1236" s="23"/>
      <c r="E1236" s="23"/>
    </row>
    <row r="1237" spans="1:5" x14ac:dyDescent="0.2">
      <c r="A1237" s="23"/>
      <c r="B1237" s="77"/>
      <c r="C1237" s="23"/>
      <c r="D1237" s="23"/>
      <c r="E1237" s="23"/>
    </row>
    <row r="1238" spans="1:5" x14ac:dyDescent="0.2">
      <c r="A1238" s="23"/>
      <c r="B1238" s="77"/>
      <c r="C1238" s="23"/>
      <c r="D1238" s="23"/>
      <c r="E1238" s="23"/>
    </row>
    <row r="1239" spans="1:5" x14ac:dyDescent="0.2">
      <c r="A1239" s="23"/>
      <c r="B1239" s="77"/>
      <c r="C1239" s="23"/>
      <c r="D1239" s="23"/>
      <c r="E1239" s="23"/>
    </row>
    <row r="1240" spans="1:5" x14ac:dyDescent="0.2">
      <c r="A1240" s="23"/>
      <c r="B1240" s="77"/>
      <c r="C1240" s="23"/>
      <c r="D1240" s="23"/>
      <c r="E1240" s="23"/>
    </row>
    <row r="1241" spans="1:5" x14ac:dyDescent="0.2">
      <c r="A1241" s="23"/>
      <c r="B1241" s="77"/>
      <c r="C1241" s="23"/>
      <c r="D1241" s="23"/>
      <c r="E1241" s="23"/>
    </row>
    <row r="1242" spans="1:5" x14ac:dyDescent="0.2">
      <c r="A1242" s="23"/>
      <c r="B1242" s="77"/>
      <c r="C1242" s="23"/>
      <c r="D1242" s="23"/>
      <c r="E1242" s="23"/>
    </row>
    <row r="1243" spans="1:5" x14ac:dyDescent="0.2">
      <c r="A1243" s="23"/>
      <c r="B1243" s="77"/>
      <c r="C1243" s="23"/>
      <c r="D1243" s="23"/>
      <c r="E1243" s="23"/>
    </row>
    <row r="1244" spans="1:5" x14ac:dyDescent="0.2">
      <c r="A1244" s="23"/>
      <c r="B1244" s="77"/>
      <c r="C1244" s="23"/>
      <c r="D1244" s="23"/>
      <c r="E1244" s="23"/>
    </row>
    <row r="1245" spans="1:5" x14ac:dyDescent="0.2">
      <c r="A1245" s="23"/>
      <c r="B1245" s="77"/>
      <c r="C1245" s="23"/>
      <c r="D1245" s="23"/>
      <c r="E1245" s="23"/>
    </row>
    <row r="1246" spans="1:5" x14ac:dyDescent="0.2">
      <c r="A1246" s="23"/>
      <c r="B1246" s="77"/>
      <c r="C1246" s="23"/>
      <c r="D1246" s="23"/>
      <c r="E1246" s="23"/>
    </row>
    <row r="1247" spans="1:5" x14ac:dyDescent="0.2">
      <c r="A1247" s="23"/>
      <c r="B1247" s="77"/>
      <c r="C1247" s="23"/>
      <c r="D1247" s="23"/>
      <c r="E1247" s="23"/>
    </row>
    <row r="1248" spans="1:5" x14ac:dyDescent="0.2">
      <c r="A1248" s="23"/>
      <c r="B1248" s="77"/>
      <c r="C1248" s="23"/>
      <c r="D1248" s="23"/>
      <c r="E1248" s="23"/>
    </row>
    <row r="1249" spans="1:5" x14ac:dyDescent="0.2">
      <c r="A1249" s="23"/>
      <c r="B1249" s="77"/>
      <c r="C1249" s="23"/>
      <c r="D1249" s="23"/>
      <c r="E1249" s="23"/>
    </row>
    <row r="1250" spans="1:5" x14ac:dyDescent="0.2">
      <c r="A1250" s="23"/>
      <c r="B1250" s="77"/>
      <c r="C1250" s="23"/>
      <c r="D1250" s="23"/>
      <c r="E1250" s="23"/>
    </row>
    <row r="1251" spans="1:5" x14ac:dyDescent="0.2">
      <c r="A1251" s="23"/>
      <c r="B1251" s="77"/>
      <c r="C1251" s="23"/>
      <c r="D1251" s="23"/>
      <c r="E1251" s="23"/>
    </row>
    <row r="1252" spans="1:5" x14ac:dyDescent="0.2">
      <c r="A1252" s="23"/>
      <c r="B1252" s="77"/>
      <c r="C1252" s="23"/>
      <c r="D1252" s="23"/>
      <c r="E1252" s="23"/>
    </row>
    <row r="1253" spans="1:5" x14ac:dyDescent="0.2">
      <c r="A1253" s="23"/>
      <c r="B1253" s="77"/>
      <c r="C1253" s="23"/>
      <c r="D1253" s="23"/>
      <c r="E1253" s="23"/>
    </row>
    <row r="1254" spans="1:5" x14ac:dyDescent="0.2">
      <c r="A1254" s="23"/>
      <c r="B1254" s="77"/>
      <c r="C1254" s="23"/>
      <c r="D1254" s="23"/>
      <c r="E1254" s="23"/>
    </row>
    <row r="1255" spans="1:5" x14ac:dyDescent="0.2">
      <c r="A1255" s="23"/>
      <c r="B1255" s="77"/>
      <c r="C1255" s="23"/>
      <c r="D1255" s="23"/>
      <c r="E1255" s="23"/>
    </row>
    <row r="1256" spans="1:5" x14ac:dyDescent="0.2">
      <c r="A1256" s="23"/>
      <c r="B1256" s="77"/>
      <c r="C1256" s="23"/>
      <c r="D1256" s="23"/>
      <c r="E1256" s="23"/>
    </row>
    <row r="1257" spans="1:5" x14ac:dyDescent="0.2">
      <c r="A1257" s="23"/>
      <c r="B1257" s="77"/>
      <c r="C1257" s="23"/>
      <c r="D1257" s="23"/>
      <c r="E1257" s="23"/>
    </row>
    <row r="1258" spans="1:5" x14ac:dyDescent="0.2">
      <c r="A1258" s="23"/>
      <c r="B1258" s="77"/>
      <c r="C1258" s="23"/>
      <c r="D1258" s="23"/>
      <c r="E1258" s="23"/>
    </row>
    <row r="1259" spans="1:5" x14ac:dyDescent="0.2">
      <c r="A1259" s="23"/>
      <c r="B1259" s="77"/>
      <c r="C1259" s="23"/>
      <c r="D1259" s="23"/>
      <c r="E1259" s="23"/>
    </row>
    <row r="1260" spans="1:5" x14ac:dyDescent="0.2">
      <c r="A1260" s="23"/>
      <c r="B1260" s="77"/>
      <c r="C1260" s="23"/>
      <c r="D1260" s="23"/>
      <c r="E1260" s="23"/>
    </row>
    <row r="1261" spans="1:5" x14ac:dyDescent="0.2">
      <c r="A1261" s="23"/>
      <c r="B1261" s="77"/>
      <c r="C1261" s="23"/>
      <c r="D1261" s="23"/>
      <c r="E1261" s="23"/>
    </row>
    <row r="1262" spans="1:5" x14ac:dyDescent="0.2">
      <c r="A1262" s="23"/>
      <c r="B1262" s="77"/>
      <c r="C1262" s="23"/>
      <c r="D1262" s="23"/>
      <c r="E1262" s="23"/>
    </row>
    <row r="1263" spans="1:5" x14ac:dyDescent="0.2">
      <c r="A1263" s="23"/>
      <c r="B1263" s="77"/>
      <c r="C1263" s="23"/>
      <c r="D1263" s="23"/>
      <c r="E1263" s="23"/>
    </row>
    <row r="1264" spans="1:5" x14ac:dyDescent="0.2">
      <c r="A1264" s="23"/>
      <c r="B1264" s="77"/>
      <c r="C1264" s="23"/>
      <c r="D1264" s="23"/>
      <c r="E1264" s="23"/>
    </row>
    <row r="1265" spans="1:5" x14ac:dyDescent="0.2">
      <c r="A1265" s="23"/>
      <c r="B1265" s="77"/>
      <c r="C1265" s="23"/>
      <c r="D1265" s="23"/>
      <c r="E1265" s="23"/>
    </row>
    <row r="1266" spans="1:5" x14ac:dyDescent="0.2">
      <c r="A1266" s="23"/>
      <c r="B1266" s="77"/>
      <c r="C1266" s="23"/>
      <c r="D1266" s="23"/>
      <c r="E1266" s="23"/>
    </row>
    <row r="1267" spans="1:5" x14ac:dyDescent="0.2">
      <c r="A1267" s="23"/>
      <c r="B1267" s="77"/>
      <c r="C1267" s="23"/>
      <c r="D1267" s="23"/>
      <c r="E1267" s="23"/>
    </row>
    <row r="1268" spans="1:5" x14ac:dyDescent="0.2">
      <c r="A1268" s="23"/>
      <c r="B1268" s="77"/>
      <c r="C1268" s="23"/>
      <c r="D1268" s="23"/>
      <c r="E1268" s="23"/>
    </row>
    <row r="1269" spans="1:5" x14ac:dyDescent="0.2">
      <c r="A1269" s="23"/>
      <c r="B1269" s="77"/>
      <c r="C1269" s="23"/>
      <c r="D1269" s="23"/>
      <c r="E1269" s="23"/>
    </row>
    <row r="1270" spans="1:5" x14ac:dyDescent="0.2">
      <c r="A1270" s="23"/>
      <c r="B1270" s="77"/>
      <c r="C1270" s="23"/>
      <c r="D1270" s="23"/>
      <c r="E1270" s="23"/>
    </row>
    <row r="1271" spans="1:5" x14ac:dyDescent="0.2">
      <c r="A1271" s="23"/>
      <c r="B1271" s="77"/>
      <c r="C1271" s="23"/>
      <c r="D1271" s="23"/>
      <c r="E1271" s="23"/>
    </row>
    <row r="1272" spans="1:5" x14ac:dyDescent="0.2">
      <c r="A1272" s="23"/>
      <c r="B1272" s="77"/>
      <c r="C1272" s="23"/>
      <c r="D1272" s="23"/>
      <c r="E1272" s="23"/>
    </row>
    <row r="1273" spans="1:5" x14ac:dyDescent="0.2">
      <c r="A1273" s="23"/>
      <c r="B1273" s="77"/>
      <c r="C1273" s="23"/>
      <c r="D1273" s="23"/>
      <c r="E1273" s="23"/>
    </row>
    <row r="1274" spans="1:5" x14ac:dyDescent="0.2">
      <c r="A1274" s="23"/>
      <c r="B1274" s="77"/>
      <c r="C1274" s="23"/>
      <c r="D1274" s="23"/>
      <c r="E1274" s="23"/>
    </row>
    <row r="1275" spans="1:5" x14ac:dyDescent="0.2">
      <c r="A1275" s="23"/>
      <c r="B1275" s="77"/>
      <c r="C1275" s="23"/>
      <c r="D1275" s="23"/>
      <c r="E1275" s="23"/>
    </row>
    <row r="1276" spans="1:5" x14ac:dyDescent="0.2">
      <c r="A1276" s="23"/>
      <c r="B1276" s="77"/>
      <c r="C1276" s="23"/>
      <c r="D1276" s="23"/>
      <c r="E1276" s="23"/>
    </row>
    <row r="1277" spans="1:5" x14ac:dyDescent="0.2">
      <c r="A1277" s="23"/>
      <c r="B1277" s="77"/>
      <c r="C1277" s="23"/>
      <c r="D1277" s="23"/>
      <c r="E1277" s="23"/>
    </row>
    <row r="1278" spans="1:5" x14ac:dyDescent="0.2">
      <c r="A1278" s="23"/>
      <c r="B1278" s="77"/>
      <c r="C1278" s="23"/>
      <c r="D1278" s="23"/>
      <c r="E1278" s="23"/>
    </row>
    <row r="1279" spans="1:5" x14ac:dyDescent="0.2">
      <c r="A1279" s="23"/>
      <c r="B1279" s="77"/>
      <c r="C1279" s="23"/>
      <c r="D1279" s="23"/>
      <c r="E1279" s="23"/>
    </row>
    <row r="1280" spans="1:5" x14ac:dyDescent="0.2">
      <c r="A1280" s="23"/>
      <c r="B1280" s="77"/>
      <c r="C1280" s="23"/>
      <c r="D1280" s="23"/>
      <c r="E1280" s="23"/>
    </row>
    <row r="1281" spans="1:5" x14ac:dyDescent="0.2">
      <c r="A1281" s="23"/>
      <c r="B1281" s="77"/>
      <c r="C1281" s="23"/>
      <c r="D1281" s="23"/>
      <c r="E1281" s="23"/>
    </row>
    <row r="1282" spans="1:5" x14ac:dyDescent="0.2">
      <c r="A1282" s="23"/>
      <c r="B1282" s="77"/>
      <c r="C1282" s="23"/>
      <c r="D1282" s="23"/>
      <c r="E1282" s="23"/>
    </row>
    <row r="1283" spans="1:5" x14ac:dyDescent="0.2">
      <c r="A1283" s="23"/>
      <c r="B1283" s="77"/>
      <c r="C1283" s="23"/>
      <c r="D1283" s="23"/>
      <c r="E1283" s="23"/>
    </row>
    <row r="1284" spans="1:5" x14ac:dyDescent="0.2">
      <c r="A1284" s="23"/>
      <c r="B1284" s="77"/>
      <c r="C1284" s="23"/>
      <c r="D1284" s="23"/>
      <c r="E1284" s="23"/>
    </row>
    <row r="1285" spans="1:5" x14ac:dyDescent="0.2">
      <c r="A1285" s="23"/>
      <c r="B1285" s="77"/>
      <c r="C1285" s="23"/>
      <c r="D1285" s="23"/>
      <c r="E1285" s="23"/>
    </row>
    <row r="1286" spans="1:5" x14ac:dyDescent="0.2">
      <c r="A1286" s="23"/>
      <c r="B1286" s="77"/>
      <c r="C1286" s="23"/>
      <c r="D1286" s="23"/>
      <c r="E1286" s="23"/>
    </row>
    <row r="1287" spans="1:5" x14ac:dyDescent="0.2">
      <c r="A1287" s="23"/>
      <c r="B1287" s="77"/>
      <c r="C1287" s="23"/>
      <c r="D1287" s="23"/>
      <c r="E1287" s="23"/>
    </row>
    <row r="1288" spans="1:5" x14ac:dyDescent="0.2">
      <c r="A1288" s="23"/>
      <c r="B1288" s="77"/>
      <c r="C1288" s="23"/>
      <c r="D1288" s="23"/>
      <c r="E1288" s="23"/>
    </row>
    <row r="1289" spans="1:5" x14ac:dyDescent="0.2">
      <c r="A1289" s="23"/>
      <c r="B1289" s="77"/>
      <c r="C1289" s="23"/>
      <c r="D1289" s="23"/>
      <c r="E1289" s="23"/>
    </row>
    <row r="1290" spans="1:5" x14ac:dyDescent="0.2">
      <c r="A1290" s="23"/>
      <c r="B1290" s="77"/>
      <c r="C1290" s="23"/>
      <c r="D1290" s="23"/>
      <c r="E1290" s="23"/>
    </row>
    <row r="1291" spans="1:5" x14ac:dyDescent="0.2">
      <c r="A1291" s="23"/>
      <c r="B1291" s="77"/>
      <c r="C1291" s="23"/>
      <c r="D1291" s="23"/>
      <c r="E1291" s="23"/>
    </row>
    <row r="1292" spans="1:5" x14ac:dyDescent="0.2">
      <c r="A1292" s="23"/>
      <c r="B1292" s="77"/>
      <c r="C1292" s="23"/>
      <c r="D1292" s="23"/>
      <c r="E1292" s="23"/>
    </row>
    <row r="1293" spans="1:5" x14ac:dyDescent="0.2">
      <c r="A1293" s="23"/>
      <c r="B1293" s="77"/>
      <c r="C1293" s="23"/>
      <c r="D1293" s="23"/>
      <c r="E1293" s="23"/>
    </row>
    <row r="1294" spans="1:5" x14ac:dyDescent="0.2">
      <c r="A1294" s="23"/>
      <c r="B1294" s="77"/>
      <c r="C1294" s="23"/>
      <c r="D1294" s="23"/>
      <c r="E1294" s="23"/>
    </row>
    <row r="1295" spans="1:5" x14ac:dyDescent="0.2">
      <c r="A1295" s="23"/>
      <c r="B1295" s="77"/>
      <c r="C1295" s="23"/>
      <c r="D1295" s="23"/>
      <c r="E1295" s="23"/>
    </row>
    <row r="1296" spans="1:5" x14ac:dyDescent="0.2">
      <c r="A1296" s="23"/>
      <c r="B1296" s="77"/>
      <c r="C1296" s="23"/>
      <c r="D1296" s="23"/>
      <c r="E1296" s="23"/>
    </row>
    <row r="1297" spans="1:5" x14ac:dyDescent="0.2">
      <c r="A1297" s="23"/>
      <c r="B1297" s="77"/>
      <c r="C1297" s="23"/>
      <c r="D1297" s="23"/>
      <c r="E1297" s="23"/>
    </row>
    <row r="1298" spans="1:5" x14ac:dyDescent="0.2">
      <c r="A1298" s="23"/>
      <c r="B1298" s="77"/>
      <c r="C1298" s="23"/>
      <c r="D1298" s="23"/>
      <c r="E1298" s="23"/>
    </row>
    <row r="1299" spans="1:5" x14ac:dyDescent="0.2">
      <c r="A1299" s="23"/>
      <c r="B1299" s="77"/>
      <c r="C1299" s="23"/>
      <c r="D1299" s="23"/>
      <c r="E1299" s="23"/>
    </row>
    <row r="1300" spans="1:5" x14ac:dyDescent="0.2">
      <c r="A1300" s="23"/>
      <c r="B1300" s="77"/>
      <c r="C1300" s="23"/>
      <c r="D1300" s="23"/>
      <c r="E1300" s="23"/>
    </row>
    <row r="1301" spans="1:5" x14ac:dyDescent="0.2">
      <c r="A1301" s="23"/>
      <c r="B1301" s="77"/>
      <c r="C1301" s="23"/>
      <c r="D1301" s="23"/>
      <c r="E1301" s="23"/>
    </row>
    <row r="1302" spans="1:5" x14ac:dyDescent="0.2">
      <c r="A1302" s="23"/>
      <c r="B1302" s="77"/>
      <c r="C1302" s="23"/>
      <c r="D1302" s="23"/>
      <c r="E1302" s="23"/>
    </row>
    <row r="1303" spans="1:5" x14ac:dyDescent="0.2">
      <c r="A1303" s="23"/>
      <c r="B1303" s="77"/>
      <c r="C1303" s="23"/>
      <c r="D1303" s="23"/>
      <c r="E1303" s="23"/>
    </row>
    <row r="1304" spans="1:5" x14ac:dyDescent="0.2">
      <c r="A1304" s="23"/>
      <c r="B1304" s="77"/>
      <c r="C1304" s="23"/>
      <c r="D1304" s="23"/>
      <c r="E1304" s="23"/>
    </row>
    <row r="1305" spans="1:5" x14ac:dyDescent="0.2">
      <c r="A1305" s="23"/>
      <c r="B1305" s="77"/>
      <c r="C1305" s="23"/>
      <c r="D1305" s="23"/>
      <c r="E1305" s="23"/>
    </row>
    <row r="1306" spans="1:5" x14ac:dyDescent="0.2">
      <c r="A1306" s="23"/>
      <c r="B1306" s="77"/>
      <c r="C1306" s="23"/>
      <c r="D1306" s="23"/>
      <c r="E1306" s="23"/>
    </row>
    <row r="1307" spans="1:5" x14ac:dyDescent="0.2">
      <c r="A1307" s="23"/>
      <c r="B1307" s="77"/>
      <c r="C1307" s="23"/>
      <c r="D1307" s="23"/>
      <c r="E1307" s="23"/>
    </row>
    <row r="1308" spans="1:5" x14ac:dyDescent="0.2">
      <c r="A1308" s="23"/>
      <c r="B1308" s="77"/>
      <c r="C1308" s="23"/>
      <c r="D1308" s="23"/>
      <c r="E1308" s="23"/>
    </row>
    <row r="1309" spans="1:5" x14ac:dyDescent="0.2">
      <c r="A1309" s="23"/>
      <c r="B1309" s="77"/>
      <c r="C1309" s="23"/>
      <c r="D1309" s="23"/>
      <c r="E1309" s="23"/>
    </row>
    <row r="1310" spans="1:5" x14ac:dyDescent="0.2">
      <c r="A1310" s="23"/>
      <c r="B1310" s="77"/>
      <c r="C1310" s="23"/>
      <c r="D1310" s="23"/>
      <c r="E1310" s="23"/>
    </row>
    <row r="1311" spans="1:5" x14ac:dyDescent="0.2">
      <c r="A1311" s="23"/>
      <c r="B1311" s="77"/>
      <c r="C1311" s="23"/>
      <c r="D1311" s="23"/>
      <c r="E1311" s="23"/>
    </row>
    <row r="1312" spans="1:5" x14ac:dyDescent="0.2">
      <c r="A1312" s="23"/>
      <c r="B1312" s="77"/>
      <c r="C1312" s="23"/>
      <c r="D1312" s="23"/>
      <c r="E1312" s="23"/>
    </row>
    <row r="1313" spans="1:5" x14ac:dyDescent="0.2">
      <c r="A1313" s="23"/>
      <c r="B1313" s="77"/>
      <c r="C1313" s="23"/>
      <c r="D1313" s="23"/>
      <c r="E1313" s="23"/>
    </row>
    <row r="1314" spans="1:5" x14ac:dyDescent="0.2">
      <c r="A1314" s="23"/>
      <c r="B1314" s="77"/>
      <c r="C1314" s="23"/>
      <c r="D1314" s="23"/>
      <c r="E1314" s="23"/>
    </row>
    <row r="1315" spans="1:5" x14ac:dyDescent="0.2">
      <c r="A1315" s="23"/>
      <c r="B1315" s="77"/>
      <c r="C1315" s="23"/>
      <c r="D1315" s="23"/>
      <c r="E1315" s="23"/>
    </row>
    <row r="1316" spans="1:5" x14ac:dyDescent="0.2">
      <c r="A1316" s="23"/>
      <c r="B1316" s="77"/>
      <c r="C1316" s="23"/>
      <c r="D1316" s="23"/>
      <c r="E1316" s="23"/>
    </row>
    <row r="1317" spans="1:5" x14ac:dyDescent="0.2">
      <c r="A1317" s="23"/>
      <c r="B1317" s="77"/>
      <c r="C1317" s="23"/>
      <c r="D1317" s="23"/>
      <c r="E1317" s="23"/>
    </row>
    <row r="1318" spans="1:5" x14ac:dyDescent="0.2">
      <c r="A1318" s="23"/>
      <c r="B1318" s="77"/>
      <c r="C1318" s="23"/>
      <c r="D1318" s="23"/>
      <c r="E1318" s="23"/>
    </row>
    <row r="1319" spans="1:5" x14ac:dyDescent="0.2">
      <c r="A1319" s="23"/>
      <c r="B1319" s="77"/>
      <c r="C1319" s="23"/>
      <c r="D1319" s="23"/>
      <c r="E1319" s="23"/>
    </row>
    <row r="1320" spans="1:5" x14ac:dyDescent="0.2">
      <c r="A1320" s="23"/>
      <c r="B1320" s="77"/>
      <c r="C1320" s="23"/>
      <c r="D1320" s="23"/>
      <c r="E1320" s="23"/>
    </row>
    <row r="1321" spans="1:5" x14ac:dyDescent="0.2">
      <c r="A1321" s="23"/>
      <c r="B1321" s="77"/>
      <c r="C1321" s="23"/>
      <c r="D1321" s="23"/>
      <c r="E1321" s="23"/>
    </row>
    <row r="1322" spans="1:5" x14ac:dyDescent="0.2">
      <c r="A1322" s="23"/>
      <c r="B1322" s="77"/>
      <c r="C1322" s="23"/>
      <c r="D1322" s="23"/>
      <c r="E1322" s="23"/>
    </row>
    <row r="1323" spans="1:5" x14ac:dyDescent="0.2">
      <c r="A1323" s="23"/>
      <c r="B1323" s="77"/>
      <c r="C1323" s="23"/>
      <c r="D1323" s="23"/>
      <c r="E1323" s="23"/>
    </row>
    <row r="1324" spans="1:5" x14ac:dyDescent="0.2">
      <c r="A1324" s="23"/>
      <c r="B1324" s="77"/>
      <c r="C1324" s="23"/>
      <c r="D1324" s="23"/>
      <c r="E1324" s="23"/>
    </row>
    <row r="1325" spans="1:5" x14ac:dyDescent="0.2">
      <c r="A1325" s="23"/>
      <c r="B1325" s="77"/>
      <c r="C1325" s="23"/>
      <c r="D1325" s="23"/>
      <c r="E1325" s="23"/>
    </row>
    <row r="1326" spans="1:5" x14ac:dyDescent="0.2">
      <c r="A1326" s="23"/>
      <c r="B1326" s="77"/>
      <c r="C1326" s="23"/>
      <c r="D1326" s="23"/>
      <c r="E1326" s="23"/>
    </row>
    <row r="1327" spans="1:5" x14ac:dyDescent="0.2">
      <c r="A1327" s="23"/>
      <c r="B1327" s="77"/>
      <c r="C1327" s="23"/>
      <c r="D1327" s="23"/>
      <c r="E1327" s="23"/>
    </row>
    <row r="1328" spans="1:5" x14ac:dyDescent="0.2">
      <c r="A1328" s="23"/>
      <c r="B1328" s="77"/>
      <c r="C1328" s="23"/>
      <c r="D1328" s="23"/>
      <c r="E1328" s="23"/>
    </row>
    <row r="1329" spans="1:5" x14ac:dyDescent="0.2">
      <c r="A1329" s="23"/>
      <c r="B1329" s="77"/>
      <c r="C1329" s="23"/>
      <c r="D1329" s="23"/>
      <c r="E1329" s="23"/>
    </row>
    <row r="1330" spans="1:5" x14ac:dyDescent="0.2">
      <c r="A1330" s="23"/>
      <c r="B1330" s="77"/>
      <c r="C1330" s="23"/>
      <c r="D1330" s="23"/>
      <c r="E1330" s="23"/>
    </row>
    <row r="1331" spans="1:5" x14ac:dyDescent="0.2">
      <c r="A1331" s="23"/>
      <c r="B1331" s="77"/>
      <c r="C1331" s="23"/>
      <c r="D1331" s="23"/>
      <c r="E1331" s="23"/>
    </row>
    <row r="1332" spans="1:5" x14ac:dyDescent="0.2">
      <c r="A1332" s="23"/>
      <c r="B1332" s="77"/>
      <c r="C1332" s="23"/>
      <c r="D1332" s="23"/>
      <c r="E1332" s="23"/>
    </row>
    <row r="1333" spans="1:5" x14ac:dyDescent="0.2">
      <c r="A1333" s="23"/>
      <c r="B1333" s="77"/>
      <c r="C1333" s="23"/>
      <c r="D1333" s="23"/>
      <c r="E1333" s="23"/>
    </row>
    <row r="1334" spans="1:5" x14ac:dyDescent="0.2">
      <c r="A1334" s="23"/>
      <c r="B1334" s="77"/>
      <c r="C1334" s="23"/>
      <c r="D1334" s="23"/>
      <c r="E1334" s="23"/>
    </row>
    <row r="1335" spans="1:5" x14ac:dyDescent="0.2">
      <c r="A1335" s="23"/>
      <c r="B1335" s="77"/>
      <c r="C1335" s="23"/>
      <c r="D1335" s="23"/>
      <c r="E1335" s="23"/>
    </row>
    <row r="1336" spans="1:5" x14ac:dyDescent="0.2">
      <c r="A1336" s="23"/>
      <c r="B1336" s="77"/>
      <c r="C1336" s="23"/>
      <c r="D1336" s="23"/>
      <c r="E1336" s="23"/>
    </row>
    <row r="1337" spans="1:5" x14ac:dyDescent="0.2">
      <c r="A1337" s="23"/>
      <c r="B1337" s="77"/>
      <c r="C1337" s="23"/>
      <c r="D1337" s="23"/>
      <c r="E1337" s="23"/>
    </row>
    <row r="1338" spans="1:5" x14ac:dyDescent="0.2">
      <c r="A1338" s="23"/>
      <c r="B1338" s="77"/>
      <c r="C1338" s="23"/>
      <c r="D1338" s="23"/>
      <c r="E1338" s="23"/>
    </row>
    <row r="1339" spans="1:5" x14ac:dyDescent="0.2">
      <c r="A1339" s="23"/>
      <c r="B1339" s="77"/>
      <c r="C1339" s="23"/>
      <c r="D1339" s="23"/>
      <c r="E1339" s="23"/>
    </row>
    <row r="1340" spans="1:5" x14ac:dyDescent="0.2">
      <c r="A1340" s="23"/>
      <c r="B1340" s="77"/>
      <c r="C1340" s="23"/>
      <c r="D1340" s="23"/>
      <c r="E1340" s="23"/>
    </row>
    <row r="1341" spans="1:5" x14ac:dyDescent="0.2">
      <c r="A1341" s="23"/>
      <c r="B1341" s="77"/>
      <c r="C1341" s="23"/>
      <c r="D1341" s="23"/>
      <c r="E1341" s="23"/>
    </row>
    <row r="1342" spans="1:5" x14ac:dyDescent="0.2">
      <c r="A1342" s="23"/>
      <c r="B1342" s="77"/>
      <c r="C1342" s="23"/>
      <c r="D1342" s="23"/>
      <c r="E1342" s="23"/>
    </row>
    <row r="1343" spans="1:5" x14ac:dyDescent="0.2">
      <c r="A1343" s="23"/>
      <c r="B1343" s="77"/>
      <c r="C1343" s="23"/>
      <c r="D1343" s="23"/>
      <c r="E1343" s="23"/>
    </row>
    <row r="1344" spans="1:5" x14ac:dyDescent="0.2">
      <c r="A1344" s="23"/>
      <c r="B1344" s="77"/>
      <c r="C1344" s="23"/>
      <c r="D1344" s="23"/>
      <c r="E1344" s="23"/>
    </row>
    <row r="1345" spans="1:5" x14ac:dyDescent="0.2">
      <c r="A1345" s="23"/>
      <c r="B1345" s="77"/>
      <c r="C1345" s="23"/>
      <c r="D1345" s="23"/>
      <c r="E1345" s="23"/>
    </row>
    <row r="1346" spans="1:5" x14ac:dyDescent="0.2">
      <c r="A1346" s="23"/>
      <c r="B1346" s="77"/>
      <c r="C1346" s="23"/>
      <c r="D1346" s="23"/>
      <c r="E1346" s="23"/>
    </row>
    <row r="1347" spans="1:5" x14ac:dyDescent="0.2">
      <c r="A1347" s="23"/>
      <c r="B1347" s="77"/>
      <c r="C1347" s="23"/>
      <c r="D1347" s="23"/>
      <c r="E1347" s="23"/>
    </row>
    <row r="1348" spans="1:5" x14ac:dyDescent="0.2">
      <c r="A1348" s="23"/>
      <c r="B1348" s="77"/>
      <c r="C1348" s="23"/>
      <c r="D1348" s="23"/>
      <c r="E1348" s="23"/>
    </row>
    <row r="1349" spans="1:5" x14ac:dyDescent="0.2">
      <c r="A1349" s="23"/>
      <c r="B1349" s="77"/>
      <c r="C1349" s="23"/>
      <c r="D1349" s="23"/>
      <c r="E1349" s="23"/>
    </row>
    <row r="1350" spans="1:5" x14ac:dyDescent="0.2">
      <c r="A1350" s="23"/>
      <c r="B1350" s="77"/>
      <c r="C1350" s="23"/>
      <c r="D1350" s="23"/>
      <c r="E1350" s="23"/>
    </row>
    <row r="1351" spans="1:5" x14ac:dyDescent="0.2">
      <c r="A1351" s="23"/>
      <c r="B1351" s="77"/>
      <c r="C1351" s="23"/>
      <c r="D1351" s="23"/>
      <c r="E1351" s="23"/>
    </row>
    <row r="1352" spans="1:5" x14ac:dyDescent="0.2">
      <c r="A1352" s="23"/>
      <c r="B1352" s="77"/>
      <c r="C1352" s="23"/>
      <c r="D1352" s="23"/>
      <c r="E1352" s="23"/>
    </row>
    <row r="1353" spans="1:5" x14ac:dyDescent="0.2">
      <c r="A1353" s="23"/>
      <c r="B1353" s="77"/>
      <c r="C1353" s="23"/>
      <c r="D1353" s="23"/>
      <c r="E1353" s="23"/>
    </row>
    <row r="1354" spans="1:5" x14ac:dyDescent="0.2">
      <c r="A1354" s="23"/>
      <c r="B1354" s="77"/>
      <c r="C1354" s="23"/>
      <c r="D1354" s="23"/>
      <c r="E1354" s="23"/>
    </row>
    <row r="1355" spans="1:5" x14ac:dyDescent="0.2">
      <c r="A1355" s="23"/>
      <c r="B1355" s="77"/>
      <c r="C1355" s="23"/>
      <c r="D1355" s="23"/>
      <c r="E1355" s="23"/>
    </row>
    <row r="1356" spans="1:5" x14ac:dyDescent="0.2">
      <c r="A1356" s="23"/>
      <c r="B1356" s="77"/>
      <c r="C1356" s="23"/>
      <c r="D1356" s="23"/>
      <c r="E1356" s="23"/>
    </row>
    <row r="1357" spans="1:5" x14ac:dyDescent="0.2">
      <c r="A1357" s="23"/>
      <c r="B1357" s="77"/>
      <c r="C1357" s="23"/>
      <c r="D1357" s="23"/>
      <c r="E1357" s="23"/>
    </row>
    <row r="1358" spans="1:5" x14ac:dyDescent="0.2">
      <c r="A1358" s="23"/>
      <c r="B1358" s="77"/>
      <c r="C1358" s="23"/>
      <c r="D1358" s="23"/>
      <c r="E1358" s="23"/>
    </row>
    <row r="1359" spans="1:5" x14ac:dyDescent="0.2">
      <c r="A1359" s="23"/>
      <c r="B1359" s="77"/>
      <c r="C1359" s="23"/>
      <c r="D1359" s="23"/>
      <c r="E1359" s="23"/>
    </row>
    <row r="1360" spans="1:5" x14ac:dyDescent="0.2">
      <c r="A1360" s="23"/>
      <c r="B1360" s="77"/>
      <c r="C1360" s="23"/>
      <c r="D1360" s="23"/>
      <c r="E1360" s="23"/>
    </row>
    <row r="1361" spans="1:5" x14ac:dyDescent="0.2">
      <c r="A1361" s="23"/>
      <c r="B1361" s="77"/>
      <c r="C1361" s="23"/>
      <c r="D1361" s="23"/>
      <c r="E1361" s="23"/>
    </row>
    <row r="1362" spans="1:5" x14ac:dyDescent="0.2">
      <c r="A1362" s="23"/>
      <c r="B1362" s="77"/>
      <c r="C1362" s="23"/>
      <c r="D1362" s="23"/>
      <c r="E1362" s="23"/>
    </row>
    <row r="1363" spans="1:5" x14ac:dyDescent="0.2">
      <c r="A1363" s="23"/>
      <c r="B1363" s="77"/>
      <c r="C1363" s="23"/>
      <c r="D1363" s="23"/>
      <c r="E1363" s="23"/>
    </row>
    <row r="1364" spans="1:5" x14ac:dyDescent="0.2">
      <c r="A1364" s="23"/>
      <c r="B1364" s="77"/>
      <c r="C1364" s="23"/>
      <c r="D1364" s="23"/>
      <c r="E1364" s="23"/>
    </row>
    <row r="1365" spans="1:5" x14ac:dyDescent="0.2">
      <c r="A1365" s="23"/>
      <c r="B1365" s="77"/>
      <c r="C1365" s="23"/>
      <c r="D1365" s="23"/>
      <c r="E1365" s="23"/>
    </row>
    <row r="1366" spans="1:5" x14ac:dyDescent="0.2">
      <c r="A1366" s="23"/>
      <c r="B1366" s="77"/>
      <c r="C1366" s="23"/>
      <c r="D1366" s="23"/>
      <c r="E1366" s="23"/>
    </row>
    <row r="1367" spans="1:5" x14ac:dyDescent="0.2">
      <c r="A1367" s="23"/>
      <c r="B1367" s="77"/>
      <c r="C1367" s="23"/>
      <c r="D1367" s="23"/>
      <c r="E1367" s="23"/>
    </row>
    <row r="1368" spans="1:5" x14ac:dyDescent="0.2">
      <c r="A1368" s="23"/>
      <c r="B1368" s="77"/>
      <c r="C1368" s="23"/>
      <c r="D1368" s="23"/>
      <c r="E1368" s="23"/>
    </row>
    <row r="1369" spans="1:5" x14ac:dyDescent="0.2">
      <c r="A1369" s="23"/>
      <c r="B1369" s="77"/>
      <c r="C1369" s="23"/>
      <c r="D1369" s="23"/>
      <c r="E1369" s="23"/>
    </row>
    <row r="1370" spans="1:5" x14ac:dyDescent="0.2">
      <c r="A1370" s="23"/>
      <c r="B1370" s="77"/>
      <c r="C1370" s="23"/>
      <c r="D1370" s="23"/>
      <c r="E1370" s="23"/>
    </row>
    <row r="1371" spans="1:5" x14ac:dyDescent="0.2">
      <c r="A1371" s="23"/>
      <c r="B1371" s="77"/>
      <c r="C1371" s="23"/>
      <c r="D1371" s="23"/>
      <c r="E1371" s="23"/>
    </row>
    <row r="1372" spans="1:5" x14ac:dyDescent="0.2">
      <c r="A1372" s="23"/>
      <c r="B1372" s="77"/>
      <c r="C1372" s="23"/>
      <c r="D1372" s="23"/>
      <c r="E1372" s="23"/>
    </row>
    <row r="1373" spans="1:5" x14ac:dyDescent="0.2">
      <c r="A1373" s="23"/>
      <c r="B1373" s="77"/>
      <c r="C1373" s="23"/>
      <c r="D1373" s="23"/>
      <c r="E1373" s="23"/>
    </row>
    <row r="1374" spans="1:5" x14ac:dyDescent="0.2">
      <c r="A1374" s="23"/>
      <c r="B1374" s="77"/>
      <c r="C1374" s="23"/>
      <c r="D1374" s="23"/>
      <c r="E1374" s="23"/>
    </row>
    <row r="1375" spans="1:5" x14ac:dyDescent="0.2">
      <c r="A1375" s="23"/>
      <c r="B1375" s="77"/>
      <c r="C1375" s="23"/>
      <c r="D1375" s="23"/>
      <c r="E1375" s="23"/>
    </row>
    <row r="1376" spans="1:5" x14ac:dyDescent="0.2">
      <c r="A1376" s="23"/>
      <c r="B1376" s="77"/>
      <c r="C1376" s="23"/>
      <c r="D1376" s="23"/>
      <c r="E1376" s="23"/>
    </row>
    <row r="1377" spans="1:5" x14ac:dyDescent="0.2">
      <c r="A1377" s="23"/>
      <c r="B1377" s="77"/>
      <c r="C1377" s="23"/>
      <c r="D1377" s="23"/>
      <c r="E1377" s="23"/>
    </row>
    <row r="1378" spans="1:5" x14ac:dyDescent="0.2">
      <c r="A1378" s="23"/>
      <c r="B1378" s="77"/>
      <c r="C1378" s="23"/>
      <c r="D1378" s="23"/>
      <c r="E1378" s="23"/>
    </row>
    <row r="1379" spans="1:5" x14ac:dyDescent="0.2">
      <c r="A1379" s="23"/>
      <c r="B1379" s="77"/>
      <c r="C1379" s="23"/>
      <c r="D1379" s="23"/>
      <c r="E1379" s="23"/>
    </row>
    <row r="1380" spans="1:5" x14ac:dyDescent="0.2">
      <c r="A1380" s="23"/>
      <c r="B1380" s="77"/>
      <c r="C1380" s="23"/>
      <c r="D1380" s="23"/>
      <c r="E1380" s="23"/>
    </row>
    <row r="1381" spans="1:5" x14ac:dyDescent="0.2">
      <c r="A1381" s="23"/>
      <c r="B1381" s="77"/>
      <c r="C1381" s="23"/>
      <c r="D1381" s="23"/>
      <c r="E1381" s="23"/>
    </row>
    <row r="1382" spans="1:5" x14ac:dyDescent="0.2">
      <c r="A1382" s="23"/>
      <c r="B1382" s="77"/>
      <c r="C1382" s="23"/>
      <c r="D1382" s="23"/>
      <c r="E1382" s="23"/>
    </row>
    <row r="1383" spans="1:5" x14ac:dyDescent="0.2">
      <c r="A1383" s="23"/>
      <c r="B1383" s="77"/>
      <c r="C1383" s="23"/>
      <c r="D1383" s="23"/>
      <c r="E1383" s="23"/>
    </row>
    <row r="1384" spans="1:5" x14ac:dyDescent="0.2">
      <c r="A1384" s="23"/>
      <c r="B1384" s="77"/>
      <c r="C1384" s="23"/>
      <c r="D1384" s="23"/>
      <c r="E1384" s="23"/>
    </row>
    <row r="1385" spans="1:5" x14ac:dyDescent="0.2">
      <c r="A1385" s="23"/>
      <c r="B1385" s="77"/>
      <c r="C1385" s="23"/>
      <c r="D1385" s="23"/>
      <c r="E1385" s="23"/>
    </row>
    <row r="1386" spans="1:5" x14ac:dyDescent="0.2">
      <c r="A1386" s="23"/>
      <c r="B1386" s="77"/>
      <c r="C1386" s="23"/>
      <c r="D1386" s="23"/>
      <c r="E1386" s="23"/>
    </row>
    <row r="1387" spans="1:5" x14ac:dyDescent="0.2">
      <c r="A1387" s="23"/>
      <c r="B1387" s="77"/>
      <c r="C1387" s="23"/>
      <c r="D1387" s="23"/>
      <c r="E1387" s="23"/>
    </row>
    <row r="1388" spans="1:5" x14ac:dyDescent="0.2">
      <c r="A1388" s="23"/>
      <c r="B1388" s="77"/>
      <c r="C1388" s="23"/>
      <c r="D1388" s="23"/>
      <c r="E1388" s="23"/>
    </row>
    <row r="1389" spans="1:5" x14ac:dyDescent="0.2">
      <c r="A1389" s="23"/>
      <c r="B1389" s="77"/>
      <c r="C1389" s="23"/>
      <c r="D1389" s="23"/>
      <c r="E1389" s="23"/>
    </row>
    <row r="1390" spans="1:5" x14ac:dyDescent="0.2">
      <c r="A1390" s="23"/>
      <c r="B1390" s="77"/>
      <c r="C1390" s="23"/>
      <c r="D1390" s="23"/>
      <c r="E1390" s="23"/>
    </row>
    <row r="1391" spans="1:5" x14ac:dyDescent="0.2">
      <c r="A1391" s="23"/>
      <c r="B1391" s="77"/>
      <c r="C1391" s="23"/>
      <c r="D1391" s="23"/>
      <c r="E1391" s="23"/>
    </row>
    <row r="1392" spans="1:5" x14ac:dyDescent="0.2">
      <c r="A1392" s="23"/>
      <c r="B1392" s="77"/>
      <c r="C1392" s="23"/>
      <c r="D1392" s="23"/>
      <c r="E1392" s="23"/>
    </row>
    <row r="1393" spans="1:5" x14ac:dyDescent="0.2">
      <c r="A1393" s="23"/>
      <c r="B1393" s="77"/>
      <c r="C1393" s="23"/>
      <c r="D1393" s="23"/>
      <c r="E1393" s="23"/>
    </row>
    <row r="1394" spans="1:5" x14ac:dyDescent="0.2">
      <c r="A1394" s="23"/>
      <c r="B1394" s="77"/>
      <c r="C1394" s="23"/>
      <c r="D1394" s="23"/>
      <c r="E1394" s="23"/>
    </row>
    <row r="1395" spans="1:5" x14ac:dyDescent="0.2">
      <c r="A1395" s="23"/>
      <c r="B1395" s="77"/>
      <c r="C1395" s="23"/>
      <c r="D1395" s="23"/>
      <c r="E1395" s="23"/>
    </row>
    <row r="1396" spans="1:5" x14ac:dyDescent="0.2">
      <c r="A1396" s="23"/>
      <c r="B1396" s="77"/>
      <c r="C1396" s="23"/>
      <c r="D1396" s="23"/>
      <c r="E1396" s="23"/>
    </row>
    <row r="1397" spans="1:5" x14ac:dyDescent="0.2">
      <c r="A1397" s="23"/>
      <c r="B1397" s="77"/>
      <c r="C1397" s="23"/>
      <c r="D1397" s="23"/>
      <c r="E1397" s="23"/>
    </row>
    <row r="1398" spans="1:5" x14ac:dyDescent="0.2">
      <c r="A1398" s="23"/>
      <c r="B1398" s="77"/>
      <c r="C1398" s="23"/>
      <c r="D1398" s="23"/>
      <c r="E1398" s="23"/>
    </row>
    <row r="1399" spans="1:5" x14ac:dyDescent="0.2">
      <c r="A1399" s="23"/>
      <c r="B1399" s="77"/>
      <c r="C1399" s="23"/>
      <c r="D1399" s="23"/>
      <c r="E1399" s="23"/>
    </row>
    <row r="1400" spans="1:5" x14ac:dyDescent="0.2">
      <c r="A1400" s="23"/>
      <c r="B1400" s="77"/>
      <c r="C1400" s="23"/>
      <c r="D1400" s="23"/>
      <c r="E1400" s="23"/>
    </row>
    <row r="1401" spans="1:5" x14ac:dyDescent="0.2">
      <c r="A1401" s="23"/>
      <c r="B1401" s="77"/>
      <c r="C1401" s="23"/>
      <c r="D1401" s="23"/>
      <c r="E1401" s="23"/>
    </row>
    <row r="1402" spans="1:5" x14ac:dyDescent="0.2">
      <c r="A1402" s="23"/>
      <c r="B1402" s="77"/>
      <c r="C1402" s="23"/>
      <c r="D1402" s="23"/>
      <c r="E1402" s="23"/>
    </row>
    <row r="1403" spans="1:5" x14ac:dyDescent="0.2">
      <c r="A1403" s="23"/>
      <c r="B1403" s="77"/>
      <c r="C1403" s="23"/>
      <c r="D1403" s="23"/>
      <c r="E1403" s="23"/>
    </row>
    <row r="1404" spans="1:5" x14ac:dyDescent="0.2">
      <c r="A1404" s="23"/>
      <c r="B1404" s="77"/>
      <c r="C1404" s="23"/>
      <c r="D1404" s="23"/>
      <c r="E1404" s="23"/>
    </row>
    <row r="1405" spans="1:5" x14ac:dyDescent="0.2">
      <c r="A1405" s="23"/>
      <c r="B1405" s="77"/>
      <c r="C1405" s="23"/>
      <c r="D1405" s="23"/>
      <c r="E1405" s="23"/>
    </row>
    <row r="1406" spans="1:5" x14ac:dyDescent="0.2">
      <c r="A1406" s="23"/>
      <c r="B1406" s="77"/>
      <c r="C1406" s="23"/>
      <c r="D1406" s="23"/>
      <c r="E1406" s="23"/>
    </row>
    <row r="1407" spans="1:5" x14ac:dyDescent="0.2">
      <c r="A1407" s="23"/>
      <c r="B1407" s="77"/>
      <c r="C1407" s="23"/>
      <c r="D1407" s="23"/>
      <c r="E1407" s="23"/>
    </row>
    <row r="1408" spans="1:5" x14ac:dyDescent="0.2">
      <c r="A1408" s="23"/>
      <c r="B1408" s="77"/>
      <c r="C1408" s="23"/>
      <c r="D1408" s="23"/>
      <c r="E1408" s="23"/>
    </row>
    <row r="1409" spans="1:5" x14ac:dyDescent="0.2">
      <c r="A1409" s="23"/>
      <c r="B1409" s="77"/>
      <c r="C1409" s="23"/>
      <c r="D1409" s="23"/>
      <c r="E1409" s="23"/>
    </row>
    <row r="1410" spans="1:5" x14ac:dyDescent="0.2">
      <c r="A1410" s="23"/>
      <c r="B1410" s="77"/>
      <c r="C1410" s="23"/>
      <c r="D1410" s="23"/>
      <c r="E1410" s="23"/>
    </row>
    <row r="1411" spans="1:5" x14ac:dyDescent="0.2">
      <c r="A1411" s="23"/>
      <c r="B1411" s="77"/>
      <c r="C1411" s="23"/>
      <c r="D1411" s="23"/>
      <c r="E1411" s="23"/>
    </row>
    <row r="1412" spans="1:5" x14ac:dyDescent="0.2">
      <c r="A1412" s="23"/>
      <c r="B1412" s="77"/>
      <c r="C1412" s="23"/>
      <c r="D1412" s="23"/>
      <c r="E1412" s="23"/>
    </row>
    <row r="1413" spans="1:5" x14ac:dyDescent="0.2">
      <c r="A1413" s="23"/>
      <c r="B1413" s="77"/>
      <c r="C1413" s="23"/>
      <c r="D1413" s="23"/>
      <c r="E1413" s="23"/>
    </row>
    <row r="1414" spans="1:5" x14ac:dyDescent="0.2">
      <c r="A1414" s="23"/>
      <c r="B1414" s="77"/>
      <c r="C1414" s="23"/>
      <c r="D1414" s="23"/>
      <c r="E1414" s="23"/>
    </row>
    <row r="1415" spans="1:5" x14ac:dyDescent="0.2">
      <c r="A1415" s="23"/>
      <c r="B1415" s="77"/>
      <c r="C1415" s="23"/>
      <c r="D1415" s="23"/>
      <c r="E1415" s="23"/>
    </row>
    <row r="1416" spans="1:5" x14ac:dyDescent="0.2">
      <c r="A1416" s="23"/>
      <c r="B1416" s="77"/>
      <c r="C1416" s="23"/>
      <c r="D1416" s="23"/>
      <c r="E1416" s="23"/>
    </row>
    <row r="1417" spans="1:5" x14ac:dyDescent="0.2">
      <c r="A1417" s="23"/>
      <c r="B1417" s="77"/>
      <c r="C1417" s="23"/>
      <c r="D1417" s="23"/>
      <c r="E1417" s="23"/>
    </row>
    <row r="1418" spans="1:5" x14ac:dyDescent="0.2">
      <c r="A1418" s="23"/>
      <c r="B1418" s="77"/>
      <c r="C1418" s="23"/>
      <c r="D1418" s="23"/>
      <c r="E1418" s="23"/>
    </row>
    <row r="1419" spans="1:5" x14ac:dyDescent="0.2">
      <c r="A1419" s="23"/>
      <c r="B1419" s="77"/>
      <c r="C1419" s="23"/>
      <c r="D1419" s="23"/>
      <c r="E1419" s="23"/>
    </row>
    <row r="1420" spans="1:5" x14ac:dyDescent="0.2">
      <c r="A1420" s="23"/>
      <c r="B1420" s="77"/>
      <c r="C1420" s="23"/>
      <c r="D1420" s="23"/>
      <c r="E1420" s="23"/>
    </row>
    <row r="1421" spans="1:5" x14ac:dyDescent="0.2">
      <c r="A1421" s="23"/>
      <c r="B1421" s="77"/>
      <c r="C1421" s="23"/>
      <c r="D1421" s="23"/>
      <c r="E1421" s="23"/>
    </row>
    <row r="1422" spans="1:5" x14ac:dyDescent="0.2">
      <c r="A1422" s="23"/>
      <c r="B1422" s="77"/>
      <c r="C1422" s="23"/>
      <c r="D1422" s="23"/>
      <c r="E1422" s="23"/>
    </row>
    <row r="1423" spans="1:5" x14ac:dyDescent="0.2">
      <c r="A1423" s="23"/>
      <c r="B1423" s="77"/>
      <c r="C1423" s="23"/>
      <c r="D1423" s="23"/>
      <c r="E1423" s="23"/>
    </row>
    <row r="1424" spans="1:5" x14ac:dyDescent="0.2">
      <c r="A1424" s="23"/>
      <c r="B1424" s="77"/>
      <c r="C1424" s="23"/>
      <c r="D1424" s="23"/>
      <c r="E1424" s="23"/>
    </row>
    <row r="1425" spans="1:5" x14ac:dyDescent="0.2">
      <c r="A1425" s="23"/>
      <c r="B1425" s="77"/>
      <c r="C1425" s="23"/>
      <c r="D1425" s="23"/>
      <c r="E1425" s="23"/>
    </row>
    <row r="1426" spans="1:5" x14ac:dyDescent="0.2">
      <c r="A1426" s="23"/>
      <c r="B1426" s="77"/>
      <c r="C1426" s="23"/>
      <c r="D1426" s="23"/>
      <c r="E1426" s="23"/>
    </row>
    <row r="1427" spans="1:5" x14ac:dyDescent="0.2">
      <c r="A1427" s="23"/>
      <c r="B1427" s="77"/>
      <c r="C1427" s="23"/>
      <c r="D1427" s="23"/>
      <c r="E1427" s="23"/>
    </row>
    <row r="1428" spans="1:5" x14ac:dyDescent="0.2">
      <c r="A1428" s="23"/>
      <c r="B1428" s="77"/>
      <c r="C1428" s="23"/>
      <c r="D1428" s="23"/>
      <c r="E1428" s="23"/>
    </row>
    <row r="1429" spans="1:5" x14ac:dyDescent="0.2">
      <c r="A1429" s="23"/>
      <c r="B1429" s="77"/>
      <c r="C1429" s="23"/>
      <c r="D1429" s="23"/>
      <c r="E1429" s="23"/>
    </row>
    <row r="1430" spans="1:5" x14ac:dyDescent="0.2">
      <c r="A1430" s="23"/>
      <c r="B1430" s="77"/>
      <c r="C1430" s="23"/>
      <c r="D1430" s="23"/>
      <c r="E1430" s="23"/>
    </row>
    <row r="1431" spans="1:5" x14ac:dyDescent="0.2">
      <c r="A1431" s="23"/>
      <c r="B1431" s="77"/>
      <c r="C1431" s="23"/>
      <c r="D1431" s="23"/>
      <c r="E1431" s="23"/>
    </row>
    <row r="1432" spans="1:5" x14ac:dyDescent="0.2">
      <c r="A1432" s="23"/>
      <c r="B1432" s="77"/>
      <c r="C1432" s="23"/>
      <c r="D1432" s="23"/>
      <c r="E1432" s="23"/>
    </row>
    <row r="1433" spans="1:5" x14ac:dyDescent="0.2">
      <c r="A1433" s="23"/>
      <c r="B1433" s="77"/>
      <c r="C1433" s="23"/>
      <c r="D1433" s="23"/>
      <c r="E1433" s="23"/>
    </row>
    <row r="1434" spans="1:5" x14ac:dyDescent="0.2">
      <c r="A1434" s="23"/>
      <c r="B1434" s="77"/>
      <c r="C1434" s="23"/>
      <c r="D1434" s="23"/>
      <c r="E1434" s="23"/>
    </row>
    <row r="1435" spans="1:5" x14ac:dyDescent="0.2">
      <c r="A1435" s="23"/>
      <c r="B1435" s="77"/>
      <c r="C1435" s="23"/>
      <c r="D1435" s="23"/>
      <c r="E1435" s="23"/>
    </row>
    <row r="1436" spans="1:5" x14ac:dyDescent="0.2">
      <c r="A1436" s="23"/>
      <c r="B1436" s="77"/>
      <c r="C1436" s="23"/>
      <c r="D1436" s="23"/>
      <c r="E1436" s="23"/>
    </row>
    <row r="1437" spans="1:5" x14ac:dyDescent="0.2">
      <c r="A1437" s="23"/>
      <c r="B1437" s="77"/>
      <c r="C1437" s="23"/>
      <c r="D1437" s="23"/>
      <c r="E1437" s="23"/>
    </row>
    <row r="1438" spans="1:5" x14ac:dyDescent="0.2">
      <c r="A1438" s="23"/>
      <c r="B1438" s="77"/>
      <c r="C1438" s="23"/>
      <c r="D1438" s="23"/>
      <c r="E1438" s="23"/>
    </row>
    <row r="1439" spans="1:5" x14ac:dyDescent="0.2">
      <c r="A1439" s="23"/>
      <c r="B1439" s="77"/>
      <c r="C1439" s="23"/>
      <c r="D1439" s="23"/>
      <c r="E1439" s="23"/>
    </row>
    <row r="1440" spans="1:5" x14ac:dyDescent="0.2">
      <c r="A1440" s="23"/>
      <c r="B1440" s="77"/>
      <c r="C1440" s="23"/>
      <c r="D1440" s="23"/>
      <c r="E1440" s="23"/>
    </row>
    <row r="1441" spans="1:5" x14ac:dyDescent="0.2">
      <c r="A1441" s="23"/>
      <c r="B1441" s="77"/>
      <c r="C1441" s="23"/>
      <c r="D1441" s="23"/>
      <c r="E1441" s="23"/>
    </row>
    <row r="1442" spans="1:5" x14ac:dyDescent="0.2">
      <c r="A1442" s="23"/>
      <c r="B1442" s="77"/>
      <c r="C1442" s="23"/>
      <c r="D1442" s="23"/>
      <c r="E1442" s="23"/>
    </row>
    <row r="1443" spans="1:5" x14ac:dyDescent="0.2">
      <c r="A1443" s="23"/>
      <c r="B1443" s="77"/>
      <c r="C1443" s="23"/>
      <c r="D1443" s="23"/>
      <c r="E1443" s="23"/>
    </row>
    <row r="1444" spans="1:5" x14ac:dyDescent="0.2">
      <c r="A1444" s="23"/>
      <c r="B1444" s="77"/>
      <c r="C1444" s="23"/>
      <c r="D1444" s="23"/>
      <c r="E1444" s="23"/>
    </row>
    <row r="1445" spans="1:5" x14ac:dyDescent="0.2">
      <c r="A1445" s="23"/>
      <c r="B1445" s="77"/>
      <c r="C1445" s="23"/>
      <c r="D1445" s="23"/>
      <c r="E1445" s="23"/>
    </row>
    <row r="1446" spans="1:5" x14ac:dyDescent="0.2">
      <c r="A1446" s="23"/>
      <c r="B1446" s="77"/>
      <c r="C1446" s="23"/>
      <c r="D1446" s="23"/>
      <c r="E1446" s="23"/>
    </row>
    <row r="1447" spans="1:5" x14ac:dyDescent="0.2">
      <c r="A1447" s="23"/>
      <c r="B1447" s="77"/>
      <c r="C1447" s="23"/>
      <c r="D1447" s="23"/>
      <c r="E1447" s="23"/>
    </row>
    <row r="1448" spans="1:5" x14ac:dyDescent="0.2">
      <c r="A1448" s="23"/>
      <c r="B1448" s="77"/>
      <c r="C1448" s="23"/>
      <c r="D1448" s="23"/>
      <c r="E1448" s="23"/>
    </row>
    <row r="1449" spans="1:5" x14ac:dyDescent="0.2">
      <c r="A1449" s="23"/>
      <c r="B1449" s="77"/>
      <c r="C1449" s="23"/>
      <c r="D1449" s="23"/>
      <c r="E1449" s="23"/>
    </row>
    <row r="1450" spans="1:5" x14ac:dyDescent="0.2">
      <c r="A1450" s="23"/>
      <c r="B1450" s="77"/>
      <c r="C1450" s="23"/>
      <c r="D1450" s="23"/>
      <c r="E1450" s="23"/>
    </row>
    <row r="1451" spans="1:5" x14ac:dyDescent="0.2">
      <c r="A1451" s="23"/>
      <c r="B1451" s="77"/>
      <c r="C1451" s="23"/>
      <c r="D1451" s="23"/>
      <c r="E1451" s="23"/>
    </row>
    <row r="1452" spans="1:5" x14ac:dyDescent="0.2">
      <c r="A1452" s="23"/>
      <c r="B1452" s="77"/>
      <c r="C1452" s="23"/>
      <c r="D1452" s="23"/>
      <c r="E1452" s="23"/>
    </row>
    <row r="1453" spans="1:5" x14ac:dyDescent="0.2">
      <c r="A1453" s="23"/>
      <c r="B1453" s="77"/>
      <c r="C1453" s="23"/>
      <c r="D1453" s="23"/>
      <c r="E1453" s="23"/>
    </row>
    <row r="1454" spans="1:5" x14ac:dyDescent="0.2">
      <c r="A1454" s="23"/>
      <c r="B1454" s="77"/>
      <c r="C1454" s="23"/>
      <c r="D1454" s="23"/>
      <c r="E1454" s="23"/>
    </row>
    <row r="1455" spans="1:5" x14ac:dyDescent="0.2">
      <c r="A1455" s="23"/>
      <c r="B1455" s="77"/>
      <c r="C1455" s="23"/>
      <c r="D1455" s="23"/>
      <c r="E1455" s="23"/>
    </row>
    <row r="1456" spans="1:5" x14ac:dyDescent="0.2">
      <c r="A1456" s="23"/>
      <c r="B1456" s="77"/>
      <c r="C1456" s="23"/>
      <c r="D1456" s="23"/>
      <c r="E1456" s="23"/>
    </row>
    <row r="1457" spans="1:5" x14ac:dyDescent="0.2">
      <c r="A1457" s="23"/>
      <c r="B1457" s="77"/>
      <c r="C1457" s="23"/>
      <c r="D1457" s="23"/>
      <c r="E1457" s="23"/>
    </row>
    <row r="1458" spans="1:5" x14ac:dyDescent="0.2">
      <c r="A1458" s="23"/>
      <c r="B1458" s="77"/>
      <c r="C1458" s="23"/>
      <c r="D1458" s="23"/>
      <c r="E1458" s="23"/>
    </row>
    <row r="1459" spans="1:5" x14ac:dyDescent="0.2">
      <c r="A1459" s="23"/>
      <c r="B1459" s="77"/>
      <c r="C1459" s="23"/>
      <c r="D1459" s="23"/>
      <c r="E1459" s="23"/>
    </row>
    <row r="1460" spans="1:5" x14ac:dyDescent="0.2">
      <c r="A1460" s="23"/>
      <c r="B1460" s="77"/>
      <c r="C1460" s="23"/>
      <c r="D1460" s="23"/>
      <c r="E1460" s="23"/>
    </row>
    <row r="1461" spans="1:5" x14ac:dyDescent="0.2">
      <c r="A1461" s="23"/>
      <c r="B1461" s="77"/>
      <c r="C1461" s="23"/>
      <c r="D1461" s="23"/>
      <c r="E1461" s="23"/>
    </row>
    <row r="1462" spans="1:5" x14ac:dyDescent="0.2">
      <c r="A1462" s="23"/>
      <c r="B1462" s="77"/>
      <c r="C1462" s="23"/>
      <c r="D1462" s="23"/>
      <c r="E1462" s="23"/>
    </row>
    <row r="1463" spans="1:5" x14ac:dyDescent="0.2">
      <c r="A1463" s="23"/>
      <c r="B1463" s="77"/>
      <c r="C1463" s="23"/>
      <c r="D1463" s="23"/>
      <c r="E1463" s="23"/>
    </row>
    <row r="1464" spans="1:5" x14ac:dyDescent="0.2">
      <c r="A1464" s="23"/>
      <c r="B1464" s="77"/>
      <c r="C1464" s="23"/>
      <c r="D1464" s="23"/>
      <c r="E1464" s="23"/>
    </row>
    <row r="1465" spans="1:5" x14ac:dyDescent="0.2">
      <c r="A1465" s="23"/>
      <c r="B1465" s="77"/>
      <c r="C1465" s="23"/>
      <c r="D1465" s="23"/>
      <c r="E1465" s="23"/>
    </row>
    <row r="1466" spans="1:5" x14ac:dyDescent="0.2">
      <c r="A1466" s="23"/>
      <c r="B1466" s="77"/>
      <c r="C1466" s="23"/>
      <c r="D1466" s="23"/>
      <c r="E1466" s="23"/>
    </row>
    <row r="1467" spans="1:5" x14ac:dyDescent="0.2">
      <c r="A1467" s="23"/>
      <c r="B1467" s="77"/>
      <c r="C1467" s="23"/>
      <c r="D1467" s="23"/>
      <c r="E1467" s="23"/>
    </row>
    <row r="1468" spans="1:5" x14ac:dyDescent="0.2">
      <c r="A1468" s="23"/>
      <c r="B1468" s="77"/>
      <c r="C1468" s="23"/>
      <c r="D1468" s="23"/>
      <c r="E1468" s="23"/>
    </row>
    <row r="1469" spans="1:5" x14ac:dyDescent="0.2">
      <c r="A1469" s="23"/>
      <c r="B1469" s="77"/>
      <c r="C1469" s="23"/>
      <c r="D1469" s="23"/>
      <c r="E1469" s="23"/>
    </row>
    <row r="1470" spans="1:5" x14ac:dyDescent="0.2">
      <c r="A1470" s="23"/>
      <c r="B1470" s="77"/>
      <c r="C1470" s="23"/>
      <c r="D1470" s="23"/>
      <c r="E1470" s="23"/>
    </row>
    <row r="1471" spans="1:5" x14ac:dyDescent="0.2">
      <c r="A1471" s="23"/>
      <c r="B1471" s="77"/>
      <c r="C1471" s="23"/>
      <c r="D1471" s="23"/>
      <c r="E1471" s="23"/>
    </row>
    <row r="1472" spans="1:5" x14ac:dyDescent="0.2">
      <c r="A1472" s="23"/>
      <c r="B1472" s="77"/>
      <c r="C1472" s="23"/>
      <c r="D1472" s="23"/>
      <c r="E1472" s="23"/>
    </row>
    <row r="1473" spans="1:5" x14ac:dyDescent="0.2">
      <c r="A1473" s="23"/>
      <c r="B1473" s="77"/>
      <c r="C1473" s="23"/>
      <c r="D1473" s="23"/>
      <c r="E1473" s="23"/>
    </row>
    <row r="1474" spans="1:5" x14ac:dyDescent="0.2">
      <c r="A1474" s="23"/>
      <c r="B1474" s="77"/>
      <c r="C1474" s="23"/>
      <c r="D1474" s="23"/>
      <c r="E1474" s="23"/>
    </row>
    <row r="1475" spans="1:5" x14ac:dyDescent="0.2">
      <c r="A1475" s="23"/>
      <c r="B1475" s="77"/>
      <c r="C1475" s="23"/>
      <c r="D1475" s="23"/>
      <c r="E1475" s="23"/>
    </row>
    <row r="1476" spans="1:5" x14ac:dyDescent="0.2">
      <c r="A1476" s="23"/>
      <c r="B1476" s="77"/>
      <c r="C1476" s="23"/>
      <c r="D1476" s="23"/>
      <c r="E1476" s="23"/>
    </row>
    <row r="1477" spans="1:5" x14ac:dyDescent="0.2">
      <c r="A1477" s="23"/>
      <c r="B1477" s="77"/>
      <c r="C1477" s="23"/>
      <c r="D1477" s="23"/>
      <c r="E1477" s="23"/>
    </row>
    <row r="1478" spans="1:5" x14ac:dyDescent="0.2">
      <c r="A1478" s="23"/>
      <c r="B1478" s="77"/>
      <c r="C1478" s="23"/>
      <c r="D1478" s="23"/>
      <c r="E1478" s="23"/>
    </row>
    <row r="1479" spans="1:5" x14ac:dyDescent="0.2">
      <c r="A1479" s="23"/>
      <c r="B1479" s="77"/>
      <c r="C1479" s="23"/>
      <c r="D1479" s="23"/>
      <c r="E1479" s="23"/>
    </row>
    <row r="1480" spans="1:5" x14ac:dyDescent="0.2">
      <c r="A1480" s="23"/>
      <c r="B1480" s="77"/>
      <c r="C1480" s="23"/>
      <c r="D1480" s="23"/>
      <c r="E1480" s="23"/>
    </row>
    <row r="1481" spans="1:5" x14ac:dyDescent="0.2">
      <c r="A1481" s="23"/>
      <c r="B1481" s="77"/>
      <c r="C1481" s="23"/>
      <c r="D1481" s="23"/>
      <c r="E1481" s="23"/>
    </row>
    <row r="1482" spans="1:5" x14ac:dyDescent="0.2">
      <c r="A1482" s="23"/>
      <c r="B1482" s="77"/>
      <c r="C1482" s="23"/>
      <c r="D1482" s="23"/>
      <c r="E1482" s="23"/>
    </row>
    <row r="1483" spans="1:5" x14ac:dyDescent="0.2">
      <c r="A1483" s="23"/>
      <c r="B1483" s="77"/>
      <c r="C1483" s="23"/>
      <c r="D1483" s="23"/>
      <c r="E1483" s="23"/>
    </row>
    <row r="1484" spans="1:5" x14ac:dyDescent="0.2">
      <c r="A1484" s="23"/>
      <c r="B1484" s="77"/>
      <c r="C1484" s="23"/>
      <c r="D1484" s="23"/>
      <c r="E1484" s="23"/>
    </row>
    <row r="1485" spans="1:5" x14ac:dyDescent="0.2">
      <c r="A1485" s="23"/>
      <c r="B1485" s="77"/>
      <c r="C1485" s="23"/>
      <c r="D1485" s="23"/>
      <c r="E1485" s="23"/>
    </row>
    <row r="1486" spans="1:5" x14ac:dyDescent="0.2">
      <c r="A1486" s="23"/>
      <c r="B1486" s="77"/>
      <c r="C1486" s="23"/>
      <c r="D1486" s="23"/>
      <c r="E1486" s="23"/>
    </row>
    <row r="1487" spans="1:5" x14ac:dyDescent="0.2">
      <c r="A1487" s="23"/>
      <c r="B1487" s="77"/>
      <c r="C1487" s="23"/>
      <c r="D1487" s="23"/>
      <c r="E1487" s="23"/>
    </row>
    <row r="1488" spans="1:5" x14ac:dyDescent="0.2">
      <c r="A1488" s="23"/>
      <c r="B1488" s="77"/>
      <c r="C1488" s="23"/>
      <c r="D1488" s="23"/>
      <c r="E1488" s="23"/>
    </row>
    <row r="1489" spans="1:5" x14ac:dyDescent="0.2">
      <c r="A1489" s="23"/>
      <c r="B1489" s="77"/>
      <c r="C1489" s="23"/>
      <c r="D1489" s="23"/>
      <c r="E1489" s="23"/>
    </row>
    <row r="1490" spans="1:5" x14ac:dyDescent="0.2">
      <c r="A1490" s="23"/>
      <c r="B1490" s="77"/>
      <c r="C1490" s="23"/>
      <c r="D1490" s="23"/>
      <c r="E1490" s="23"/>
    </row>
    <row r="1491" spans="1:5" x14ac:dyDescent="0.2">
      <c r="A1491" s="23"/>
      <c r="B1491" s="77"/>
      <c r="C1491" s="23"/>
      <c r="D1491" s="23"/>
      <c r="E1491" s="23"/>
    </row>
    <row r="1492" spans="1:5" x14ac:dyDescent="0.2">
      <c r="A1492" s="23"/>
      <c r="B1492" s="77"/>
      <c r="C1492" s="23"/>
      <c r="D1492" s="23"/>
      <c r="E1492" s="23"/>
    </row>
    <row r="1493" spans="1:5" x14ac:dyDescent="0.2">
      <c r="A1493" s="23"/>
      <c r="B1493" s="77"/>
      <c r="C1493" s="23"/>
      <c r="D1493" s="23"/>
      <c r="E1493" s="23"/>
    </row>
    <row r="1494" spans="1:5" x14ac:dyDescent="0.2">
      <c r="A1494" s="23"/>
      <c r="B1494" s="77"/>
      <c r="C1494" s="23"/>
      <c r="D1494" s="23"/>
      <c r="E1494" s="23"/>
    </row>
    <row r="1495" spans="1:5" x14ac:dyDescent="0.2">
      <c r="A1495" s="23"/>
      <c r="B1495" s="77"/>
      <c r="C1495" s="23"/>
      <c r="D1495" s="23"/>
      <c r="E1495" s="23"/>
    </row>
    <row r="1496" spans="1:5" x14ac:dyDescent="0.2">
      <c r="A1496" s="23"/>
      <c r="B1496" s="77"/>
      <c r="C1496" s="23"/>
      <c r="D1496" s="23"/>
      <c r="E1496" s="23"/>
    </row>
    <row r="1497" spans="1:5" x14ac:dyDescent="0.2">
      <c r="A1497" s="23"/>
      <c r="B1497" s="77"/>
      <c r="C1497" s="23"/>
      <c r="D1497" s="23"/>
      <c r="E1497" s="23"/>
    </row>
    <row r="1498" spans="1:5" x14ac:dyDescent="0.2">
      <c r="A1498" s="23"/>
      <c r="B1498" s="77"/>
      <c r="C1498" s="23"/>
      <c r="D1498" s="23"/>
      <c r="E1498" s="23"/>
    </row>
    <row r="1499" spans="1:5" x14ac:dyDescent="0.2">
      <c r="A1499" s="23"/>
      <c r="B1499" s="77"/>
      <c r="C1499" s="23"/>
      <c r="D1499" s="23"/>
      <c r="E1499" s="23"/>
    </row>
    <row r="1500" spans="1:5" x14ac:dyDescent="0.2">
      <c r="A1500" s="23"/>
      <c r="B1500" s="77"/>
      <c r="C1500" s="23"/>
      <c r="D1500" s="23"/>
      <c r="E1500" s="23"/>
    </row>
    <row r="1501" spans="1:5" x14ac:dyDescent="0.2">
      <c r="A1501" s="23"/>
      <c r="B1501" s="77"/>
      <c r="C1501" s="23"/>
      <c r="D1501" s="23"/>
      <c r="E1501" s="23"/>
    </row>
    <row r="1502" spans="1:5" x14ac:dyDescent="0.2">
      <c r="A1502" s="23"/>
      <c r="B1502" s="77"/>
      <c r="C1502" s="23"/>
      <c r="D1502" s="23"/>
      <c r="E1502" s="23"/>
    </row>
    <row r="1503" spans="1:5" x14ac:dyDescent="0.2">
      <c r="A1503" s="23"/>
      <c r="B1503" s="77"/>
      <c r="C1503" s="23"/>
      <c r="D1503" s="23"/>
      <c r="E1503" s="23"/>
    </row>
    <row r="1504" spans="1:5" x14ac:dyDescent="0.2">
      <c r="A1504" s="23"/>
      <c r="B1504" s="77"/>
      <c r="C1504" s="23"/>
      <c r="D1504" s="23"/>
      <c r="E1504" s="23"/>
    </row>
    <row r="1505" spans="1:5" x14ac:dyDescent="0.2">
      <c r="A1505" s="23"/>
      <c r="B1505" s="77"/>
      <c r="C1505" s="23"/>
      <c r="D1505" s="23"/>
      <c r="E1505" s="23"/>
    </row>
    <row r="1506" spans="1:5" x14ac:dyDescent="0.2">
      <c r="A1506" s="23"/>
      <c r="B1506" s="77"/>
      <c r="C1506" s="23"/>
      <c r="D1506" s="23"/>
      <c r="E1506" s="23"/>
    </row>
    <row r="1507" spans="1:5" x14ac:dyDescent="0.2">
      <c r="A1507" s="23"/>
      <c r="B1507" s="77"/>
      <c r="C1507" s="23"/>
      <c r="D1507" s="23"/>
      <c r="E1507" s="23"/>
    </row>
    <row r="1508" spans="1:5" x14ac:dyDescent="0.2">
      <c r="A1508" s="23"/>
      <c r="B1508" s="77"/>
      <c r="C1508" s="23"/>
      <c r="D1508" s="23"/>
      <c r="E1508" s="23"/>
    </row>
    <row r="1509" spans="1:5" x14ac:dyDescent="0.2">
      <c r="A1509" s="23"/>
      <c r="B1509" s="77"/>
      <c r="C1509" s="23"/>
      <c r="D1509" s="23"/>
      <c r="E1509" s="23"/>
    </row>
    <row r="1510" spans="1:5" x14ac:dyDescent="0.2">
      <c r="A1510" s="23"/>
      <c r="B1510" s="77"/>
      <c r="C1510" s="23"/>
      <c r="D1510" s="23"/>
      <c r="E1510" s="23"/>
    </row>
    <row r="1511" spans="1:5" x14ac:dyDescent="0.2">
      <c r="A1511" s="23"/>
      <c r="B1511" s="77"/>
      <c r="C1511" s="23"/>
      <c r="D1511" s="23"/>
      <c r="E1511" s="23"/>
    </row>
    <row r="1512" spans="1:5" x14ac:dyDescent="0.2">
      <c r="A1512" s="23"/>
      <c r="B1512" s="77"/>
      <c r="C1512" s="23"/>
      <c r="D1512" s="23"/>
      <c r="E1512" s="23"/>
    </row>
    <row r="1513" spans="1:5" x14ac:dyDescent="0.2">
      <c r="A1513" s="23"/>
      <c r="B1513" s="77"/>
      <c r="C1513" s="23"/>
      <c r="D1513" s="23"/>
      <c r="E1513" s="23"/>
    </row>
    <row r="1514" spans="1:5" x14ac:dyDescent="0.2">
      <c r="A1514" s="23"/>
      <c r="B1514" s="77"/>
      <c r="C1514" s="23"/>
      <c r="D1514" s="23"/>
      <c r="E1514" s="23"/>
    </row>
    <row r="1515" spans="1:5" x14ac:dyDescent="0.2">
      <c r="A1515" s="23"/>
      <c r="B1515" s="77"/>
      <c r="C1515" s="23"/>
      <c r="D1515" s="23"/>
      <c r="E1515" s="23"/>
    </row>
    <row r="1516" spans="1:5" x14ac:dyDescent="0.2">
      <c r="A1516" s="23"/>
      <c r="B1516" s="77"/>
      <c r="C1516" s="23"/>
      <c r="D1516" s="23"/>
      <c r="E1516" s="23"/>
    </row>
    <row r="1517" spans="1:5" x14ac:dyDescent="0.2">
      <c r="A1517" s="23"/>
      <c r="B1517" s="77"/>
      <c r="C1517" s="23"/>
      <c r="D1517" s="23"/>
      <c r="E1517" s="23"/>
    </row>
    <row r="1518" spans="1:5" x14ac:dyDescent="0.2">
      <c r="A1518" s="23"/>
      <c r="B1518" s="77"/>
      <c r="C1518" s="23"/>
      <c r="D1518" s="23"/>
      <c r="E1518" s="23"/>
    </row>
    <row r="1519" spans="1:5" x14ac:dyDescent="0.2">
      <c r="A1519" s="23"/>
      <c r="B1519" s="77"/>
      <c r="C1519" s="23"/>
      <c r="D1519" s="23"/>
      <c r="E1519" s="23"/>
    </row>
    <row r="1520" spans="1:5" x14ac:dyDescent="0.2">
      <c r="A1520" s="23"/>
      <c r="B1520" s="77"/>
      <c r="C1520" s="23"/>
      <c r="D1520" s="23"/>
      <c r="E1520" s="23"/>
    </row>
    <row r="1521" spans="1:5" x14ac:dyDescent="0.2">
      <c r="A1521" s="23"/>
      <c r="B1521" s="77"/>
      <c r="C1521" s="23"/>
      <c r="D1521" s="23"/>
      <c r="E1521" s="23"/>
    </row>
    <row r="1522" spans="1:5" x14ac:dyDescent="0.2">
      <c r="A1522" s="23"/>
      <c r="B1522" s="77"/>
      <c r="C1522" s="23"/>
      <c r="D1522" s="23"/>
      <c r="E1522" s="23"/>
    </row>
    <row r="1523" spans="1:5" x14ac:dyDescent="0.2">
      <c r="A1523" s="23"/>
      <c r="B1523" s="77"/>
      <c r="C1523" s="23"/>
      <c r="D1523" s="23"/>
      <c r="E1523" s="23"/>
    </row>
    <row r="1524" spans="1:5" x14ac:dyDescent="0.2">
      <c r="A1524" s="23"/>
      <c r="B1524" s="77"/>
      <c r="C1524" s="23"/>
      <c r="D1524" s="23"/>
      <c r="E1524" s="23"/>
    </row>
    <row r="1525" spans="1:5" x14ac:dyDescent="0.2">
      <c r="A1525" s="23"/>
      <c r="B1525" s="77"/>
      <c r="C1525" s="23"/>
      <c r="D1525" s="23"/>
      <c r="E1525" s="23"/>
    </row>
    <row r="1526" spans="1:5" x14ac:dyDescent="0.2">
      <c r="A1526" s="23"/>
      <c r="B1526" s="77"/>
      <c r="C1526" s="23"/>
      <c r="D1526" s="23"/>
      <c r="E1526" s="23"/>
    </row>
    <row r="1527" spans="1:5" x14ac:dyDescent="0.2">
      <c r="A1527" s="23"/>
      <c r="B1527" s="77"/>
      <c r="C1527" s="23"/>
      <c r="D1527" s="23"/>
      <c r="E1527" s="23"/>
    </row>
    <row r="1528" spans="1:5" x14ac:dyDescent="0.2">
      <c r="A1528" s="23"/>
      <c r="B1528" s="77"/>
      <c r="C1528" s="23"/>
      <c r="D1528" s="23"/>
      <c r="E1528" s="23"/>
    </row>
    <row r="1529" spans="1:5" x14ac:dyDescent="0.2">
      <c r="A1529" s="23"/>
      <c r="B1529" s="77"/>
      <c r="C1529" s="23"/>
      <c r="D1529" s="23"/>
      <c r="E1529" s="23"/>
    </row>
    <row r="1530" spans="1:5" x14ac:dyDescent="0.2">
      <c r="A1530" s="23"/>
      <c r="B1530" s="77"/>
      <c r="C1530" s="23"/>
      <c r="D1530" s="23"/>
      <c r="E1530" s="23"/>
    </row>
    <row r="1531" spans="1:5" x14ac:dyDescent="0.2">
      <c r="A1531" s="23"/>
      <c r="B1531" s="77"/>
      <c r="C1531" s="23"/>
      <c r="D1531" s="23"/>
      <c r="E1531" s="23"/>
    </row>
    <row r="1532" spans="1:5" x14ac:dyDescent="0.2">
      <c r="A1532" s="23"/>
      <c r="B1532" s="77"/>
      <c r="C1532" s="23"/>
      <c r="D1532" s="23"/>
      <c r="E1532" s="23"/>
    </row>
    <row r="1533" spans="1:5" x14ac:dyDescent="0.2">
      <c r="A1533" s="23"/>
      <c r="B1533" s="77"/>
      <c r="C1533" s="23"/>
      <c r="D1533" s="23"/>
      <c r="E1533" s="23"/>
    </row>
    <row r="1534" spans="1:5" x14ac:dyDescent="0.2">
      <c r="A1534" s="23"/>
      <c r="B1534" s="77"/>
      <c r="C1534" s="23"/>
      <c r="D1534" s="23"/>
      <c r="E1534" s="23"/>
    </row>
    <row r="1535" spans="1:5" x14ac:dyDescent="0.2">
      <c r="A1535" s="23"/>
      <c r="B1535" s="77"/>
      <c r="C1535" s="23"/>
      <c r="D1535" s="23"/>
      <c r="E1535" s="23"/>
    </row>
    <row r="1536" spans="1:5" x14ac:dyDescent="0.2">
      <c r="A1536" s="23"/>
      <c r="B1536" s="77"/>
      <c r="C1536" s="23"/>
      <c r="D1536" s="23"/>
      <c r="E1536" s="23"/>
    </row>
    <row r="1537" spans="1:5" x14ac:dyDescent="0.2">
      <c r="A1537" s="23"/>
      <c r="B1537" s="77"/>
      <c r="C1537" s="23"/>
      <c r="D1537" s="23"/>
      <c r="E1537" s="23"/>
    </row>
    <row r="1538" spans="1:5" x14ac:dyDescent="0.2">
      <c r="A1538" s="23"/>
      <c r="B1538" s="77"/>
      <c r="C1538" s="23"/>
      <c r="D1538" s="23"/>
      <c r="E1538" s="23"/>
    </row>
    <row r="1539" spans="1:5" x14ac:dyDescent="0.2">
      <c r="A1539" s="23"/>
      <c r="B1539" s="77"/>
      <c r="C1539" s="23"/>
      <c r="D1539" s="23"/>
      <c r="E1539" s="23"/>
    </row>
    <row r="1540" spans="1:5" x14ac:dyDescent="0.2">
      <c r="A1540" s="23"/>
      <c r="B1540" s="77"/>
      <c r="C1540" s="23"/>
      <c r="D1540" s="23"/>
      <c r="E1540" s="23"/>
    </row>
    <row r="1541" spans="1:5" x14ac:dyDescent="0.2">
      <c r="A1541" s="23"/>
      <c r="B1541" s="77"/>
      <c r="C1541" s="23"/>
      <c r="D1541" s="23"/>
      <c r="E1541" s="23"/>
    </row>
    <row r="1542" spans="1:5" x14ac:dyDescent="0.2">
      <c r="A1542" s="23"/>
      <c r="B1542" s="77"/>
      <c r="C1542" s="23"/>
      <c r="D1542" s="23"/>
      <c r="E1542" s="23"/>
    </row>
    <row r="1543" spans="1:5" x14ac:dyDescent="0.2">
      <c r="A1543" s="23"/>
      <c r="B1543" s="77"/>
      <c r="C1543" s="23"/>
      <c r="D1543" s="23"/>
      <c r="E1543" s="23"/>
    </row>
    <row r="1544" spans="1:5" x14ac:dyDescent="0.2">
      <c r="A1544" s="23"/>
      <c r="B1544" s="77"/>
      <c r="C1544" s="23"/>
      <c r="D1544" s="23"/>
      <c r="E1544" s="23"/>
    </row>
    <row r="1545" spans="1:5" x14ac:dyDescent="0.2">
      <c r="A1545" s="23"/>
      <c r="B1545" s="77"/>
      <c r="C1545" s="23"/>
      <c r="D1545" s="23"/>
      <c r="E1545" s="23"/>
    </row>
    <row r="1546" spans="1:5" x14ac:dyDescent="0.2">
      <c r="A1546" s="23"/>
      <c r="B1546" s="77"/>
      <c r="C1546" s="23"/>
      <c r="D1546" s="23"/>
      <c r="E1546" s="23"/>
    </row>
    <row r="1547" spans="1:5" x14ac:dyDescent="0.2">
      <c r="A1547" s="23"/>
      <c r="B1547" s="77"/>
      <c r="C1547" s="23"/>
      <c r="D1547" s="23"/>
      <c r="E1547" s="23"/>
    </row>
    <row r="1548" spans="1:5" x14ac:dyDescent="0.2">
      <c r="A1548" s="23"/>
      <c r="B1548" s="77"/>
      <c r="C1548" s="23"/>
      <c r="D1548" s="23"/>
      <c r="E1548" s="23"/>
    </row>
    <row r="1549" spans="1:5" x14ac:dyDescent="0.2">
      <c r="A1549" s="23"/>
      <c r="B1549" s="77"/>
      <c r="C1549" s="23"/>
      <c r="D1549" s="23"/>
      <c r="E1549" s="23"/>
    </row>
    <row r="1550" spans="1:5" x14ac:dyDescent="0.2">
      <c r="A1550" s="23"/>
      <c r="B1550" s="77"/>
      <c r="C1550" s="23"/>
      <c r="D1550" s="23"/>
      <c r="E1550" s="23"/>
    </row>
    <row r="1551" spans="1:5" x14ac:dyDescent="0.2">
      <c r="A1551" s="23"/>
      <c r="B1551" s="77"/>
      <c r="C1551" s="23"/>
      <c r="D1551" s="23"/>
      <c r="E1551" s="23"/>
    </row>
    <row r="1552" spans="1:5" x14ac:dyDescent="0.2">
      <c r="A1552" s="23"/>
      <c r="B1552" s="77"/>
      <c r="C1552" s="23"/>
      <c r="D1552" s="23"/>
      <c r="E1552" s="23"/>
    </row>
    <row r="1553" spans="1:5" x14ac:dyDescent="0.2">
      <c r="A1553" s="23"/>
      <c r="B1553" s="77"/>
      <c r="C1553" s="23"/>
      <c r="D1553" s="23"/>
      <c r="E1553" s="23"/>
    </row>
    <row r="1554" spans="1:5" x14ac:dyDescent="0.2">
      <c r="A1554" s="23"/>
      <c r="B1554" s="77"/>
      <c r="C1554" s="23"/>
      <c r="D1554" s="23"/>
      <c r="E1554" s="23"/>
    </row>
    <row r="1555" spans="1:5" x14ac:dyDescent="0.2">
      <c r="A1555" s="23"/>
      <c r="B1555" s="77"/>
      <c r="C1555" s="23"/>
      <c r="D1555" s="23"/>
      <c r="E1555" s="23"/>
    </row>
    <row r="1556" spans="1:5" x14ac:dyDescent="0.2">
      <c r="A1556" s="23"/>
      <c r="B1556" s="77"/>
      <c r="C1556" s="23"/>
      <c r="D1556" s="23"/>
      <c r="E1556" s="23"/>
    </row>
    <row r="1557" spans="1:5" x14ac:dyDescent="0.2">
      <c r="A1557" s="23"/>
      <c r="B1557" s="77"/>
      <c r="C1557" s="23"/>
      <c r="D1557" s="23"/>
      <c r="E1557" s="23"/>
    </row>
    <row r="1558" spans="1:5" x14ac:dyDescent="0.2">
      <c r="A1558" s="23"/>
      <c r="B1558" s="77"/>
      <c r="C1558" s="23"/>
      <c r="D1558" s="23"/>
      <c r="E1558" s="23"/>
    </row>
    <row r="1559" spans="1:5" x14ac:dyDescent="0.2">
      <c r="A1559" s="23"/>
      <c r="B1559" s="77"/>
      <c r="C1559" s="23"/>
      <c r="D1559" s="23"/>
      <c r="E1559" s="23"/>
    </row>
    <row r="1560" spans="1:5" x14ac:dyDescent="0.2">
      <c r="A1560" s="23"/>
      <c r="B1560" s="77"/>
      <c r="C1560" s="23"/>
      <c r="D1560" s="23"/>
      <c r="E1560" s="23"/>
    </row>
    <row r="1561" spans="1:5" x14ac:dyDescent="0.2">
      <c r="A1561" s="23"/>
      <c r="B1561" s="77"/>
      <c r="C1561" s="23"/>
      <c r="D1561" s="23"/>
      <c r="E1561" s="23"/>
    </row>
    <row r="1562" spans="1:5" x14ac:dyDescent="0.2">
      <c r="A1562" s="23"/>
      <c r="B1562" s="77"/>
      <c r="C1562" s="23"/>
      <c r="D1562" s="23"/>
      <c r="E1562" s="23"/>
    </row>
    <row r="1563" spans="1:5" x14ac:dyDescent="0.2">
      <c r="A1563" s="23"/>
      <c r="B1563" s="77"/>
      <c r="C1563" s="23"/>
      <c r="D1563" s="23"/>
      <c r="E1563" s="23"/>
    </row>
    <row r="1564" spans="1:5" x14ac:dyDescent="0.2">
      <c r="A1564" s="23"/>
      <c r="B1564" s="77"/>
      <c r="C1564" s="23"/>
      <c r="D1564" s="23"/>
      <c r="E1564" s="23"/>
    </row>
    <row r="1565" spans="1:5" x14ac:dyDescent="0.2">
      <c r="A1565" s="23"/>
      <c r="B1565" s="77"/>
      <c r="C1565" s="23"/>
      <c r="D1565" s="23"/>
      <c r="E1565" s="23"/>
    </row>
    <row r="1566" spans="1:5" x14ac:dyDescent="0.2">
      <c r="A1566" s="23"/>
      <c r="B1566" s="77"/>
      <c r="C1566" s="23"/>
      <c r="D1566" s="23"/>
      <c r="E1566" s="23"/>
    </row>
    <row r="1567" spans="1:5" x14ac:dyDescent="0.2">
      <c r="A1567" s="23"/>
      <c r="B1567" s="77"/>
      <c r="C1567" s="23"/>
      <c r="D1567" s="23"/>
      <c r="E1567" s="23"/>
    </row>
    <row r="1568" spans="1:5" x14ac:dyDescent="0.2">
      <c r="A1568" s="23"/>
      <c r="B1568" s="77"/>
      <c r="C1568" s="23"/>
      <c r="D1568" s="23"/>
      <c r="E1568" s="23"/>
    </row>
    <row r="1569" spans="1:5" x14ac:dyDescent="0.2">
      <c r="A1569" s="23"/>
      <c r="B1569" s="77"/>
      <c r="C1569" s="23"/>
      <c r="D1569" s="23"/>
      <c r="E1569" s="23"/>
    </row>
    <row r="1570" spans="1:5" x14ac:dyDescent="0.2">
      <c r="A1570" s="23"/>
      <c r="B1570" s="77"/>
      <c r="C1570" s="23"/>
      <c r="D1570" s="23"/>
      <c r="E1570" s="23"/>
    </row>
    <row r="1571" spans="1:5" x14ac:dyDescent="0.2">
      <c r="A1571" s="23"/>
      <c r="B1571" s="77"/>
      <c r="C1571" s="23"/>
      <c r="D1571" s="23"/>
      <c r="E1571" s="23"/>
    </row>
    <row r="1572" spans="1:5" x14ac:dyDescent="0.2">
      <c r="A1572" s="23"/>
      <c r="B1572" s="77"/>
      <c r="C1572" s="23"/>
      <c r="D1572" s="23"/>
      <c r="E1572" s="23"/>
    </row>
    <row r="1573" spans="1:5" x14ac:dyDescent="0.2">
      <c r="A1573" s="23"/>
      <c r="B1573" s="77"/>
      <c r="C1573" s="23"/>
      <c r="D1573" s="23"/>
      <c r="E1573" s="23"/>
    </row>
    <row r="1574" spans="1:5" x14ac:dyDescent="0.2">
      <c r="A1574" s="23"/>
      <c r="B1574" s="77"/>
      <c r="C1574" s="23"/>
      <c r="D1574" s="23"/>
      <c r="E1574" s="23"/>
    </row>
    <row r="1575" spans="1:5" x14ac:dyDescent="0.2">
      <c r="A1575" s="23"/>
      <c r="B1575" s="77"/>
      <c r="C1575" s="23"/>
      <c r="D1575" s="23"/>
      <c r="E1575" s="23"/>
    </row>
    <row r="1576" spans="1:5" x14ac:dyDescent="0.2">
      <c r="A1576" s="23"/>
      <c r="B1576" s="77"/>
      <c r="C1576" s="23"/>
      <c r="D1576" s="23"/>
      <c r="E1576" s="23"/>
    </row>
    <row r="1577" spans="1:5" x14ac:dyDescent="0.2">
      <c r="A1577" s="23"/>
      <c r="B1577" s="77"/>
      <c r="C1577" s="23"/>
      <c r="D1577" s="23"/>
      <c r="E1577" s="23"/>
    </row>
    <row r="1578" spans="1:5" x14ac:dyDescent="0.2">
      <c r="A1578" s="23"/>
      <c r="B1578" s="77"/>
      <c r="C1578" s="23"/>
      <c r="D1578" s="23"/>
      <c r="E1578" s="23"/>
    </row>
    <row r="1579" spans="1:5" x14ac:dyDescent="0.2">
      <c r="A1579" s="23"/>
      <c r="B1579" s="77"/>
      <c r="C1579" s="23"/>
      <c r="D1579" s="23"/>
      <c r="E1579" s="23"/>
    </row>
    <row r="1580" spans="1:5" x14ac:dyDescent="0.2">
      <c r="A1580" s="23"/>
      <c r="B1580" s="77"/>
      <c r="C1580" s="23"/>
      <c r="D1580" s="23"/>
      <c r="E1580" s="23"/>
    </row>
    <row r="1581" spans="1:5" x14ac:dyDescent="0.2">
      <c r="A1581" s="23"/>
      <c r="B1581" s="77"/>
      <c r="C1581" s="23"/>
      <c r="D1581" s="23"/>
      <c r="E1581" s="23"/>
    </row>
    <row r="1582" spans="1:5" x14ac:dyDescent="0.2">
      <c r="A1582" s="23"/>
      <c r="B1582" s="77"/>
      <c r="C1582" s="23"/>
      <c r="D1582" s="23"/>
      <c r="E1582" s="23"/>
    </row>
    <row r="1583" spans="1:5" x14ac:dyDescent="0.2">
      <c r="A1583" s="23"/>
      <c r="B1583" s="77"/>
      <c r="C1583" s="23"/>
      <c r="D1583" s="23"/>
      <c r="E1583" s="23"/>
    </row>
    <row r="1584" spans="1:5" x14ac:dyDescent="0.2">
      <c r="A1584" s="23"/>
      <c r="B1584" s="77"/>
      <c r="C1584" s="23"/>
      <c r="D1584" s="23"/>
      <c r="E1584" s="23"/>
    </row>
    <row r="1585" spans="1:5" x14ac:dyDescent="0.2">
      <c r="A1585" s="23"/>
      <c r="B1585" s="77"/>
      <c r="C1585" s="23"/>
      <c r="D1585" s="23"/>
      <c r="E1585" s="23"/>
    </row>
    <row r="1586" spans="1:5" x14ac:dyDescent="0.2">
      <c r="A1586" s="23"/>
      <c r="B1586" s="77"/>
      <c r="C1586" s="23"/>
      <c r="D1586" s="23"/>
      <c r="E1586" s="23"/>
    </row>
    <row r="1587" spans="1:5" x14ac:dyDescent="0.2">
      <c r="A1587" s="23"/>
      <c r="B1587" s="77"/>
      <c r="C1587" s="23"/>
      <c r="D1587" s="23"/>
      <c r="E1587" s="23"/>
    </row>
    <row r="1588" spans="1:5" x14ac:dyDescent="0.2">
      <c r="A1588" s="23"/>
      <c r="B1588" s="77"/>
      <c r="C1588" s="23"/>
      <c r="D1588" s="23"/>
      <c r="E1588" s="23"/>
    </row>
    <row r="1589" spans="1:5" x14ac:dyDescent="0.2">
      <c r="A1589" s="23"/>
      <c r="B1589" s="77"/>
      <c r="C1589" s="23"/>
      <c r="D1589" s="23"/>
      <c r="E1589" s="23"/>
    </row>
    <row r="1590" spans="1:5" x14ac:dyDescent="0.2">
      <c r="A1590" s="23"/>
      <c r="B1590" s="77"/>
      <c r="C1590" s="23"/>
      <c r="D1590" s="23"/>
      <c r="E1590" s="23"/>
    </row>
    <row r="1591" spans="1:5" x14ac:dyDescent="0.2">
      <c r="A1591" s="23"/>
      <c r="B1591" s="77"/>
      <c r="C1591" s="23"/>
      <c r="D1591" s="23"/>
      <c r="E1591" s="23"/>
    </row>
    <row r="1592" spans="1:5" x14ac:dyDescent="0.2">
      <c r="A1592" s="23"/>
      <c r="B1592" s="77"/>
      <c r="C1592" s="23"/>
      <c r="D1592" s="23"/>
      <c r="E1592" s="23"/>
    </row>
    <row r="1593" spans="1:5" x14ac:dyDescent="0.2">
      <c r="A1593" s="23"/>
      <c r="B1593" s="77"/>
      <c r="C1593" s="23"/>
      <c r="D1593" s="23"/>
      <c r="E1593" s="23"/>
    </row>
    <row r="1594" spans="1:5" x14ac:dyDescent="0.2">
      <c r="A1594" s="23"/>
      <c r="B1594" s="77"/>
      <c r="C1594" s="23"/>
      <c r="D1594" s="23"/>
      <c r="E1594" s="23"/>
    </row>
    <row r="1595" spans="1:5" x14ac:dyDescent="0.2">
      <c r="A1595" s="23"/>
      <c r="B1595" s="77"/>
      <c r="C1595" s="23"/>
      <c r="D1595" s="23"/>
      <c r="E1595" s="23"/>
    </row>
    <row r="1596" spans="1:5" x14ac:dyDescent="0.2">
      <c r="A1596" s="23"/>
      <c r="B1596" s="77"/>
      <c r="C1596" s="23"/>
      <c r="D1596" s="23"/>
      <c r="E1596" s="23"/>
    </row>
    <row r="1597" spans="1:5" x14ac:dyDescent="0.2">
      <c r="A1597" s="23"/>
      <c r="B1597" s="77"/>
      <c r="C1597" s="23"/>
      <c r="D1597" s="23"/>
      <c r="E1597" s="23"/>
    </row>
    <row r="1598" spans="1:5" x14ac:dyDescent="0.2">
      <c r="A1598" s="23"/>
      <c r="B1598" s="77"/>
      <c r="C1598" s="23"/>
      <c r="D1598" s="23"/>
      <c r="E1598" s="23"/>
    </row>
    <row r="1599" spans="1:5" x14ac:dyDescent="0.2">
      <c r="A1599" s="23"/>
      <c r="B1599" s="77"/>
      <c r="C1599" s="23"/>
      <c r="D1599" s="23"/>
      <c r="E1599" s="23"/>
    </row>
    <row r="1600" spans="1:5" x14ac:dyDescent="0.2">
      <c r="A1600" s="23"/>
      <c r="B1600" s="77"/>
      <c r="C1600" s="23"/>
      <c r="D1600" s="23"/>
      <c r="E1600" s="23"/>
    </row>
    <row r="1601" spans="1:5" x14ac:dyDescent="0.2">
      <c r="A1601" s="23"/>
      <c r="B1601" s="77"/>
      <c r="C1601" s="23"/>
      <c r="D1601" s="23"/>
      <c r="E1601" s="23"/>
    </row>
    <row r="1602" spans="1:5" x14ac:dyDescent="0.2">
      <c r="A1602" s="23"/>
      <c r="B1602" s="77"/>
      <c r="C1602" s="23"/>
      <c r="D1602" s="23"/>
      <c r="E1602" s="23"/>
    </row>
    <row r="1603" spans="1:5" x14ac:dyDescent="0.2">
      <c r="A1603" s="23"/>
      <c r="B1603" s="77"/>
      <c r="C1603" s="23"/>
      <c r="D1603" s="23"/>
      <c r="E1603" s="23"/>
    </row>
    <row r="1604" spans="1:5" x14ac:dyDescent="0.2">
      <c r="A1604" s="23"/>
      <c r="B1604" s="77"/>
      <c r="C1604" s="23"/>
      <c r="D1604" s="23"/>
      <c r="E1604" s="23"/>
    </row>
    <row r="1605" spans="1:5" x14ac:dyDescent="0.2">
      <c r="A1605" s="23"/>
      <c r="B1605" s="77"/>
      <c r="C1605" s="23"/>
      <c r="D1605" s="23"/>
      <c r="E1605" s="23"/>
    </row>
    <row r="1606" spans="1:5" x14ac:dyDescent="0.2">
      <c r="A1606" s="23"/>
      <c r="B1606" s="77"/>
      <c r="C1606" s="23"/>
      <c r="D1606" s="23"/>
      <c r="E1606" s="23"/>
    </row>
    <row r="1607" spans="1:5" x14ac:dyDescent="0.2">
      <c r="A1607" s="23"/>
      <c r="B1607" s="77"/>
      <c r="C1607" s="23"/>
      <c r="D1607" s="23"/>
      <c r="E1607" s="23"/>
    </row>
    <row r="1608" spans="1:5" x14ac:dyDescent="0.2">
      <c r="A1608" s="23"/>
      <c r="B1608" s="77"/>
      <c r="C1608" s="23"/>
      <c r="D1608" s="23"/>
      <c r="E1608" s="23"/>
    </row>
    <row r="1609" spans="1:5" x14ac:dyDescent="0.2">
      <c r="A1609" s="23"/>
      <c r="B1609" s="77"/>
      <c r="C1609" s="23"/>
      <c r="D1609" s="23"/>
      <c r="E1609" s="23"/>
    </row>
    <row r="1610" spans="1:5" x14ac:dyDescent="0.2">
      <c r="A1610" s="23"/>
      <c r="B1610" s="77"/>
      <c r="C1610" s="23"/>
      <c r="D1610" s="23"/>
      <c r="E1610" s="23"/>
    </row>
    <row r="1611" spans="1:5" x14ac:dyDescent="0.2">
      <c r="A1611" s="23"/>
      <c r="B1611" s="77"/>
      <c r="C1611" s="23"/>
      <c r="D1611" s="23"/>
      <c r="E1611" s="23"/>
    </row>
    <row r="1612" spans="1:5" x14ac:dyDescent="0.2">
      <c r="A1612" s="23"/>
      <c r="B1612" s="77"/>
      <c r="C1612" s="23"/>
      <c r="D1612" s="23"/>
      <c r="E1612" s="23"/>
    </row>
    <row r="1613" spans="1:5" x14ac:dyDescent="0.2">
      <c r="A1613" s="23"/>
      <c r="B1613" s="77"/>
      <c r="C1613" s="23"/>
      <c r="D1613" s="23"/>
      <c r="E1613" s="23"/>
    </row>
    <row r="1614" spans="1:5" x14ac:dyDescent="0.2">
      <c r="A1614" s="23"/>
      <c r="B1614" s="77"/>
      <c r="C1614" s="23"/>
      <c r="D1614" s="23"/>
      <c r="E1614" s="23"/>
    </row>
    <row r="1615" spans="1:5" x14ac:dyDescent="0.2">
      <c r="A1615" s="23"/>
      <c r="B1615" s="77"/>
      <c r="C1615" s="23"/>
      <c r="D1615" s="23"/>
      <c r="E1615" s="23"/>
    </row>
    <row r="1616" spans="1:5" x14ac:dyDescent="0.2">
      <c r="A1616" s="23"/>
      <c r="B1616" s="77"/>
      <c r="C1616" s="23"/>
      <c r="D1616" s="23"/>
      <c r="E1616" s="23"/>
    </row>
    <row r="1617" spans="1:5" x14ac:dyDescent="0.2">
      <c r="A1617" s="23"/>
      <c r="B1617" s="77"/>
      <c r="C1617" s="23"/>
      <c r="D1617" s="23"/>
      <c r="E1617" s="23"/>
    </row>
    <row r="1618" spans="1:5" x14ac:dyDescent="0.2">
      <c r="A1618" s="23"/>
      <c r="B1618" s="77"/>
      <c r="C1618" s="23"/>
      <c r="D1618" s="23"/>
      <c r="E1618" s="23"/>
    </row>
    <row r="1619" spans="1:5" x14ac:dyDescent="0.2">
      <c r="A1619" s="23"/>
      <c r="B1619" s="77"/>
      <c r="C1619" s="23"/>
      <c r="D1619" s="23"/>
      <c r="E1619" s="23"/>
    </row>
    <row r="1620" spans="1:5" x14ac:dyDescent="0.2">
      <c r="A1620" s="23"/>
      <c r="B1620" s="77"/>
      <c r="C1620" s="23"/>
      <c r="D1620" s="23"/>
      <c r="E1620" s="23"/>
    </row>
    <row r="1621" spans="1:5" x14ac:dyDescent="0.2">
      <c r="A1621" s="23"/>
      <c r="B1621" s="77"/>
      <c r="C1621" s="23"/>
      <c r="D1621" s="23"/>
      <c r="E1621" s="23"/>
    </row>
    <row r="1622" spans="1:5" x14ac:dyDescent="0.2">
      <c r="A1622" s="23"/>
      <c r="B1622" s="77"/>
      <c r="C1622" s="23"/>
      <c r="D1622" s="23"/>
      <c r="E1622" s="23"/>
    </row>
    <row r="1623" spans="1:5" x14ac:dyDescent="0.2">
      <c r="A1623" s="23"/>
      <c r="B1623" s="77"/>
      <c r="C1623" s="23"/>
      <c r="D1623" s="23"/>
      <c r="E1623" s="23"/>
    </row>
    <row r="1624" spans="1:5" x14ac:dyDescent="0.2">
      <c r="A1624" s="23"/>
      <c r="B1624" s="77"/>
      <c r="C1624" s="23"/>
      <c r="D1624" s="23"/>
      <c r="E1624" s="23"/>
    </row>
    <row r="1625" spans="1:5" x14ac:dyDescent="0.2">
      <c r="A1625" s="23"/>
      <c r="B1625" s="77"/>
      <c r="C1625" s="23"/>
      <c r="D1625" s="23"/>
      <c r="E1625" s="23"/>
    </row>
    <row r="1626" spans="1:5" x14ac:dyDescent="0.2">
      <c r="A1626" s="23"/>
      <c r="B1626" s="77"/>
      <c r="C1626" s="23"/>
      <c r="D1626" s="23"/>
      <c r="E1626" s="23"/>
    </row>
    <row r="1627" spans="1:5" x14ac:dyDescent="0.2">
      <c r="A1627" s="23"/>
      <c r="B1627" s="77"/>
      <c r="C1627" s="23"/>
      <c r="D1627" s="23"/>
      <c r="E1627" s="23"/>
    </row>
    <row r="1628" spans="1:5" x14ac:dyDescent="0.2">
      <c r="A1628" s="23"/>
      <c r="B1628" s="77"/>
      <c r="C1628" s="23"/>
      <c r="D1628" s="23"/>
      <c r="E1628" s="23"/>
    </row>
    <row r="1629" spans="1:5" x14ac:dyDescent="0.2">
      <c r="A1629" s="23"/>
      <c r="B1629" s="77"/>
      <c r="C1629" s="23"/>
      <c r="D1629" s="23"/>
      <c r="E1629" s="23"/>
    </row>
    <row r="1630" spans="1:5" x14ac:dyDescent="0.2">
      <c r="A1630" s="23"/>
      <c r="B1630" s="77"/>
      <c r="C1630" s="23"/>
      <c r="D1630" s="23"/>
      <c r="E1630" s="23"/>
    </row>
    <row r="1631" spans="1:5" x14ac:dyDescent="0.2">
      <c r="A1631" s="23"/>
      <c r="B1631" s="77"/>
      <c r="C1631" s="23"/>
      <c r="D1631" s="23"/>
      <c r="E1631" s="23"/>
    </row>
    <row r="1632" spans="1:5" x14ac:dyDescent="0.2">
      <c r="A1632" s="23"/>
      <c r="B1632" s="77"/>
      <c r="C1632" s="23"/>
      <c r="D1632" s="23"/>
      <c r="E1632" s="23"/>
    </row>
    <row r="1633" spans="1:5" x14ac:dyDescent="0.2">
      <c r="A1633" s="23"/>
      <c r="B1633" s="77"/>
      <c r="C1633" s="23"/>
      <c r="D1633" s="23"/>
      <c r="E1633" s="23"/>
    </row>
    <row r="1634" spans="1:5" x14ac:dyDescent="0.2">
      <c r="A1634" s="23"/>
      <c r="B1634" s="77"/>
      <c r="C1634" s="23"/>
      <c r="D1634" s="23"/>
      <c r="E1634" s="23"/>
    </row>
    <row r="1635" spans="1:5" x14ac:dyDescent="0.2">
      <c r="A1635" s="23"/>
      <c r="B1635" s="77"/>
      <c r="C1635" s="23"/>
      <c r="D1635" s="23"/>
      <c r="E1635" s="23"/>
    </row>
    <row r="1636" spans="1:5" x14ac:dyDescent="0.2">
      <c r="A1636" s="23"/>
      <c r="B1636" s="77"/>
      <c r="C1636" s="23"/>
      <c r="D1636" s="23"/>
      <c r="E1636" s="23"/>
    </row>
    <row r="1637" spans="1:5" x14ac:dyDescent="0.2">
      <c r="A1637" s="23"/>
      <c r="B1637" s="77"/>
      <c r="C1637" s="23"/>
      <c r="D1637" s="23"/>
      <c r="E1637" s="23"/>
    </row>
    <row r="1638" spans="1:5" x14ac:dyDescent="0.2">
      <c r="A1638" s="23"/>
      <c r="B1638" s="77"/>
      <c r="C1638" s="23"/>
      <c r="D1638" s="23"/>
      <c r="E1638" s="23"/>
    </row>
    <row r="1639" spans="1:5" x14ac:dyDescent="0.2">
      <c r="A1639" s="23"/>
      <c r="B1639" s="77"/>
      <c r="C1639" s="23"/>
      <c r="D1639" s="23"/>
      <c r="E1639" s="23"/>
    </row>
    <row r="1640" spans="1:5" x14ac:dyDescent="0.2">
      <c r="A1640" s="23"/>
      <c r="B1640" s="77"/>
      <c r="C1640" s="23"/>
      <c r="D1640" s="23"/>
      <c r="E1640" s="23"/>
    </row>
    <row r="1641" spans="1:5" x14ac:dyDescent="0.2">
      <c r="A1641" s="23"/>
      <c r="B1641" s="77"/>
      <c r="C1641" s="23"/>
      <c r="D1641" s="23"/>
      <c r="E1641" s="23"/>
    </row>
    <row r="1642" spans="1:5" x14ac:dyDescent="0.2">
      <c r="A1642" s="23"/>
      <c r="B1642" s="77"/>
      <c r="C1642" s="23"/>
      <c r="D1642" s="23"/>
      <c r="E1642" s="23"/>
    </row>
    <row r="1643" spans="1:5" x14ac:dyDescent="0.2">
      <c r="A1643" s="23"/>
      <c r="B1643" s="77"/>
      <c r="C1643" s="23"/>
      <c r="D1643" s="23"/>
      <c r="E1643" s="23"/>
    </row>
    <row r="1644" spans="1:5" x14ac:dyDescent="0.2">
      <c r="A1644" s="23"/>
      <c r="B1644" s="77"/>
      <c r="C1644" s="23"/>
      <c r="D1644" s="23"/>
      <c r="E1644" s="23"/>
    </row>
    <row r="1645" spans="1:5" x14ac:dyDescent="0.2">
      <c r="A1645" s="23"/>
      <c r="B1645" s="77"/>
      <c r="C1645" s="23"/>
      <c r="D1645" s="23"/>
      <c r="E1645" s="23"/>
    </row>
    <row r="1646" spans="1:5" x14ac:dyDescent="0.2">
      <c r="A1646" s="23"/>
      <c r="B1646" s="77"/>
      <c r="C1646" s="23"/>
      <c r="D1646" s="23"/>
      <c r="E1646" s="23"/>
    </row>
    <row r="1647" spans="1:5" x14ac:dyDescent="0.2">
      <c r="A1647" s="23"/>
      <c r="B1647" s="77"/>
      <c r="C1647" s="23"/>
      <c r="D1647" s="23"/>
      <c r="E1647" s="23"/>
    </row>
    <row r="1648" spans="1:5" x14ac:dyDescent="0.2">
      <c r="A1648" s="23"/>
      <c r="B1648" s="77"/>
      <c r="C1648" s="23"/>
      <c r="D1648" s="23"/>
      <c r="E1648" s="23"/>
    </row>
    <row r="1649" spans="1:5" x14ac:dyDescent="0.2">
      <c r="A1649" s="23"/>
      <c r="B1649" s="77"/>
      <c r="C1649" s="23"/>
      <c r="D1649" s="23"/>
      <c r="E1649" s="23"/>
    </row>
    <row r="1650" spans="1:5" x14ac:dyDescent="0.2">
      <c r="A1650" s="23"/>
      <c r="B1650" s="77"/>
      <c r="C1650" s="23"/>
      <c r="D1650" s="23"/>
      <c r="E1650" s="23"/>
    </row>
    <row r="1651" spans="1:5" x14ac:dyDescent="0.2">
      <c r="A1651" s="23"/>
      <c r="B1651" s="77"/>
      <c r="C1651" s="23"/>
      <c r="D1651" s="23"/>
      <c r="E1651" s="23"/>
    </row>
    <row r="1652" spans="1:5" x14ac:dyDescent="0.2">
      <c r="A1652" s="23"/>
      <c r="B1652" s="77"/>
      <c r="C1652" s="23"/>
      <c r="D1652" s="23"/>
      <c r="E1652" s="23"/>
    </row>
    <row r="1653" spans="1:5" x14ac:dyDescent="0.2">
      <c r="A1653" s="23"/>
      <c r="B1653" s="77"/>
      <c r="C1653" s="23"/>
      <c r="D1653" s="23"/>
      <c r="E1653" s="23"/>
    </row>
    <row r="1654" spans="1:5" x14ac:dyDescent="0.2">
      <c r="A1654" s="23"/>
      <c r="B1654" s="77"/>
      <c r="C1654" s="23"/>
      <c r="D1654" s="23"/>
      <c r="E1654" s="23"/>
    </row>
    <row r="1655" spans="1:5" x14ac:dyDescent="0.2">
      <c r="A1655" s="23"/>
      <c r="B1655" s="77"/>
      <c r="C1655" s="23"/>
      <c r="D1655" s="23"/>
      <c r="E1655" s="23"/>
    </row>
    <row r="1656" spans="1:5" x14ac:dyDescent="0.2">
      <c r="A1656" s="23"/>
      <c r="B1656" s="77"/>
      <c r="C1656" s="23"/>
      <c r="D1656" s="23"/>
      <c r="E1656" s="23"/>
    </row>
    <row r="1657" spans="1:5" x14ac:dyDescent="0.2">
      <c r="A1657" s="23"/>
      <c r="B1657" s="77"/>
      <c r="C1657" s="23"/>
      <c r="D1657" s="23"/>
      <c r="E1657" s="23"/>
    </row>
    <row r="1658" spans="1:5" x14ac:dyDescent="0.2">
      <c r="A1658" s="23"/>
      <c r="B1658" s="77"/>
      <c r="C1658" s="23"/>
      <c r="D1658" s="23"/>
      <c r="E1658" s="23"/>
    </row>
    <row r="1659" spans="1:5" x14ac:dyDescent="0.2">
      <c r="A1659" s="23"/>
      <c r="B1659" s="77"/>
      <c r="C1659" s="23"/>
      <c r="D1659" s="23"/>
      <c r="E1659" s="23"/>
    </row>
    <row r="1660" spans="1:5" x14ac:dyDescent="0.2">
      <c r="A1660" s="23"/>
      <c r="B1660" s="77"/>
      <c r="C1660" s="23"/>
      <c r="D1660" s="23"/>
      <c r="E1660" s="23"/>
    </row>
    <row r="1661" spans="1:5" x14ac:dyDescent="0.2">
      <c r="A1661" s="23"/>
      <c r="B1661" s="77"/>
      <c r="C1661" s="23"/>
      <c r="D1661" s="23"/>
      <c r="E1661" s="23"/>
    </row>
    <row r="1662" spans="1:5" x14ac:dyDescent="0.2">
      <c r="A1662" s="23"/>
      <c r="B1662" s="77"/>
      <c r="C1662" s="23"/>
      <c r="D1662" s="23"/>
      <c r="E1662" s="23"/>
    </row>
    <row r="1663" spans="1:5" x14ac:dyDescent="0.2">
      <c r="A1663" s="23"/>
      <c r="B1663" s="77"/>
      <c r="C1663" s="23"/>
      <c r="D1663" s="23"/>
      <c r="E1663" s="23"/>
    </row>
    <row r="1664" spans="1:5" x14ac:dyDescent="0.2">
      <c r="A1664" s="23"/>
      <c r="B1664" s="77"/>
      <c r="C1664" s="23"/>
      <c r="D1664" s="23"/>
      <c r="E1664" s="23"/>
    </row>
    <row r="1665" spans="1:5" x14ac:dyDescent="0.2">
      <c r="A1665" s="23"/>
      <c r="B1665" s="77"/>
      <c r="C1665" s="23"/>
      <c r="D1665" s="23"/>
      <c r="E1665" s="23"/>
    </row>
    <row r="1666" spans="1:5" x14ac:dyDescent="0.2">
      <c r="A1666" s="23"/>
      <c r="B1666" s="77"/>
      <c r="C1666" s="23"/>
      <c r="D1666" s="23"/>
      <c r="E1666" s="23"/>
    </row>
    <row r="1667" spans="1:5" x14ac:dyDescent="0.2">
      <c r="A1667" s="23"/>
      <c r="B1667" s="77"/>
      <c r="C1667" s="23"/>
      <c r="D1667" s="23"/>
      <c r="E1667" s="23"/>
    </row>
    <row r="1668" spans="1:5" x14ac:dyDescent="0.2">
      <c r="A1668" s="23"/>
      <c r="B1668" s="77"/>
      <c r="C1668" s="23"/>
      <c r="D1668" s="23"/>
      <c r="E1668" s="23"/>
    </row>
    <row r="1669" spans="1:5" x14ac:dyDescent="0.2">
      <c r="A1669" s="23"/>
      <c r="B1669" s="77"/>
      <c r="C1669" s="23"/>
      <c r="D1669" s="23"/>
      <c r="E1669" s="23"/>
    </row>
    <row r="1670" spans="1:5" x14ac:dyDescent="0.2">
      <c r="A1670" s="23"/>
      <c r="B1670" s="77"/>
      <c r="C1670" s="23"/>
      <c r="D1670" s="23"/>
      <c r="E1670" s="23"/>
    </row>
    <row r="1671" spans="1:5" x14ac:dyDescent="0.2">
      <c r="A1671" s="23"/>
      <c r="B1671" s="77"/>
      <c r="C1671" s="23"/>
      <c r="D1671" s="23"/>
      <c r="E1671" s="23"/>
    </row>
    <row r="1672" spans="1:5" x14ac:dyDescent="0.2">
      <c r="A1672" s="23"/>
      <c r="B1672" s="77"/>
      <c r="C1672" s="23"/>
      <c r="D1672" s="23"/>
      <c r="E1672" s="23"/>
    </row>
    <row r="1673" spans="1:5" x14ac:dyDescent="0.2">
      <c r="A1673" s="23"/>
      <c r="B1673" s="77"/>
      <c r="C1673" s="23"/>
      <c r="D1673" s="23"/>
      <c r="E1673" s="23"/>
    </row>
    <row r="1674" spans="1:5" x14ac:dyDescent="0.2">
      <c r="A1674" s="23"/>
      <c r="B1674" s="77"/>
      <c r="C1674" s="23"/>
      <c r="D1674" s="23"/>
      <c r="E1674" s="23"/>
    </row>
    <row r="1675" spans="1:5" x14ac:dyDescent="0.2">
      <c r="A1675" s="23"/>
      <c r="B1675" s="77"/>
      <c r="C1675" s="23"/>
      <c r="D1675" s="23"/>
      <c r="E1675" s="23"/>
    </row>
    <row r="1676" spans="1:5" x14ac:dyDescent="0.2">
      <c r="A1676" s="23"/>
      <c r="B1676" s="77"/>
      <c r="C1676" s="23"/>
      <c r="D1676" s="23"/>
      <c r="E1676" s="23"/>
    </row>
    <row r="1677" spans="1:5" x14ac:dyDescent="0.2">
      <c r="A1677" s="23"/>
      <c r="B1677" s="77"/>
      <c r="C1677" s="23"/>
      <c r="D1677" s="23"/>
      <c r="E1677" s="23"/>
    </row>
    <row r="1678" spans="1:5" x14ac:dyDescent="0.2">
      <c r="A1678" s="23"/>
      <c r="B1678" s="77"/>
      <c r="C1678" s="23"/>
      <c r="D1678" s="23"/>
      <c r="E1678" s="23"/>
    </row>
    <row r="1679" spans="1:5" x14ac:dyDescent="0.2">
      <c r="A1679" s="23"/>
      <c r="B1679" s="77"/>
      <c r="C1679" s="23"/>
      <c r="D1679" s="23"/>
      <c r="E1679" s="23"/>
    </row>
    <row r="1680" spans="1:5" x14ac:dyDescent="0.2">
      <c r="A1680" s="23"/>
      <c r="B1680" s="77"/>
      <c r="C1680" s="23"/>
      <c r="D1680" s="23"/>
      <c r="E1680" s="23"/>
    </row>
    <row r="1681" spans="1:5" x14ac:dyDescent="0.2">
      <c r="A1681" s="23"/>
      <c r="B1681" s="77"/>
      <c r="C1681" s="23"/>
      <c r="D1681" s="23"/>
      <c r="E1681" s="23"/>
    </row>
    <row r="1682" spans="1:5" x14ac:dyDescent="0.2">
      <c r="A1682" s="23"/>
      <c r="B1682" s="77"/>
      <c r="C1682" s="23"/>
      <c r="D1682" s="23"/>
      <c r="E1682" s="23"/>
    </row>
    <row r="1683" spans="1:5" x14ac:dyDescent="0.2">
      <c r="A1683" s="23"/>
      <c r="B1683" s="77"/>
      <c r="C1683" s="23"/>
      <c r="D1683" s="23"/>
      <c r="E1683" s="23"/>
    </row>
    <row r="1684" spans="1:5" x14ac:dyDescent="0.2">
      <c r="A1684" s="23"/>
      <c r="B1684" s="77"/>
      <c r="C1684" s="23"/>
      <c r="D1684" s="23"/>
      <c r="E1684" s="23"/>
    </row>
    <row r="1685" spans="1:5" x14ac:dyDescent="0.2">
      <c r="A1685" s="23"/>
      <c r="B1685" s="77"/>
      <c r="C1685" s="23"/>
      <c r="D1685" s="23"/>
      <c r="E1685" s="23"/>
    </row>
    <row r="1686" spans="1:5" x14ac:dyDescent="0.2">
      <c r="A1686" s="23"/>
      <c r="B1686" s="77"/>
      <c r="C1686" s="23"/>
      <c r="D1686" s="23"/>
      <c r="E1686" s="23"/>
    </row>
    <row r="1687" spans="1:5" x14ac:dyDescent="0.2">
      <c r="A1687" s="23"/>
      <c r="B1687" s="77"/>
      <c r="C1687" s="23"/>
      <c r="D1687" s="23"/>
      <c r="E1687" s="23"/>
    </row>
    <row r="1688" spans="1:5" x14ac:dyDescent="0.2">
      <c r="A1688" s="23"/>
      <c r="B1688" s="77"/>
      <c r="C1688" s="23"/>
      <c r="D1688" s="23"/>
      <c r="E1688" s="23"/>
    </row>
    <row r="1689" spans="1:5" x14ac:dyDescent="0.2">
      <c r="A1689" s="23"/>
      <c r="B1689" s="77"/>
      <c r="C1689" s="23"/>
      <c r="D1689" s="23"/>
      <c r="E1689" s="23"/>
    </row>
    <row r="1690" spans="1:5" x14ac:dyDescent="0.2">
      <c r="A1690" s="23"/>
      <c r="B1690" s="77"/>
      <c r="C1690" s="23"/>
      <c r="D1690" s="23"/>
      <c r="E1690" s="23"/>
    </row>
    <row r="1691" spans="1:5" x14ac:dyDescent="0.2">
      <c r="A1691" s="23"/>
      <c r="B1691" s="77"/>
      <c r="C1691" s="23"/>
      <c r="D1691" s="23"/>
      <c r="E1691" s="23"/>
    </row>
    <row r="1692" spans="1:5" x14ac:dyDescent="0.2">
      <c r="A1692" s="23"/>
      <c r="B1692" s="77"/>
      <c r="C1692" s="23"/>
      <c r="D1692" s="23"/>
      <c r="E1692" s="23"/>
    </row>
    <row r="1693" spans="1:5" x14ac:dyDescent="0.2">
      <c r="A1693" s="23"/>
      <c r="B1693" s="77"/>
      <c r="C1693" s="23"/>
      <c r="D1693" s="23"/>
      <c r="E1693" s="23"/>
    </row>
    <row r="1694" spans="1:5" x14ac:dyDescent="0.2">
      <c r="A1694" s="23"/>
      <c r="B1694" s="77"/>
      <c r="C1694" s="23"/>
      <c r="D1694" s="23"/>
      <c r="E1694" s="23"/>
    </row>
    <row r="1695" spans="1:5" x14ac:dyDescent="0.2">
      <c r="A1695" s="23"/>
      <c r="B1695" s="77"/>
      <c r="C1695" s="23"/>
      <c r="D1695" s="23"/>
      <c r="E1695" s="23"/>
    </row>
    <row r="1696" spans="1:5" x14ac:dyDescent="0.2">
      <c r="A1696" s="23"/>
      <c r="B1696" s="77"/>
      <c r="C1696" s="23"/>
      <c r="D1696" s="23"/>
      <c r="E1696" s="23"/>
    </row>
    <row r="1697" spans="1:5" x14ac:dyDescent="0.2">
      <c r="A1697" s="23"/>
      <c r="B1697" s="77"/>
      <c r="C1697" s="23"/>
      <c r="D1697" s="23"/>
      <c r="E1697" s="23"/>
    </row>
    <row r="1698" spans="1:5" x14ac:dyDescent="0.2">
      <c r="A1698" s="23"/>
      <c r="B1698" s="77"/>
      <c r="C1698" s="23"/>
      <c r="D1698" s="23"/>
      <c r="E1698" s="23"/>
    </row>
    <row r="1699" spans="1:5" x14ac:dyDescent="0.2">
      <c r="A1699" s="23"/>
      <c r="B1699" s="77"/>
      <c r="C1699" s="23"/>
      <c r="D1699" s="23"/>
      <c r="E1699" s="23"/>
    </row>
    <row r="1700" spans="1:5" x14ac:dyDescent="0.2">
      <c r="A1700" s="23"/>
      <c r="B1700" s="77"/>
      <c r="C1700" s="23"/>
      <c r="D1700" s="23"/>
      <c r="E1700" s="23"/>
    </row>
    <row r="1701" spans="1:5" x14ac:dyDescent="0.2">
      <c r="A1701" s="23"/>
      <c r="B1701" s="77"/>
      <c r="C1701" s="23"/>
      <c r="D1701" s="23"/>
      <c r="E1701" s="23"/>
    </row>
    <row r="1702" spans="1:5" x14ac:dyDescent="0.2">
      <c r="A1702" s="23"/>
      <c r="B1702" s="77"/>
      <c r="C1702" s="23"/>
      <c r="D1702" s="23"/>
      <c r="E1702" s="23"/>
    </row>
    <row r="1703" spans="1:5" x14ac:dyDescent="0.2">
      <c r="A1703" s="23"/>
      <c r="B1703" s="77"/>
      <c r="C1703" s="23"/>
      <c r="D1703" s="23"/>
      <c r="E1703" s="23"/>
    </row>
    <row r="1704" spans="1:5" x14ac:dyDescent="0.2">
      <c r="A1704" s="23"/>
      <c r="B1704" s="77"/>
      <c r="C1704" s="23"/>
      <c r="D1704" s="23"/>
      <c r="E1704" s="23"/>
    </row>
    <row r="1705" spans="1:5" x14ac:dyDescent="0.2">
      <c r="A1705" s="23"/>
      <c r="B1705" s="77"/>
      <c r="C1705" s="23"/>
      <c r="D1705" s="23"/>
      <c r="E1705" s="23"/>
    </row>
    <row r="1706" spans="1:5" x14ac:dyDescent="0.2">
      <c r="A1706" s="23"/>
      <c r="B1706" s="77"/>
      <c r="C1706" s="23"/>
      <c r="D1706" s="23"/>
      <c r="E1706" s="23"/>
    </row>
    <row r="1707" spans="1:5" x14ac:dyDescent="0.2">
      <c r="A1707" s="23"/>
      <c r="B1707" s="77"/>
      <c r="C1707" s="23"/>
      <c r="D1707" s="23"/>
      <c r="E1707" s="23"/>
    </row>
    <row r="1708" spans="1:5" x14ac:dyDescent="0.2">
      <c r="A1708" s="23"/>
      <c r="B1708" s="77"/>
      <c r="C1708" s="23"/>
      <c r="D1708" s="23"/>
      <c r="E1708" s="23"/>
    </row>
    <row r="1709" spans="1:5" x14ac:dyDescent="0.2">
      <c r="A1709" s="23"/>
      <c r="B1709" s="77"/>
      <c r="C1709" s="23"/>
      <c r="D1709" s="23"/>
      <c r="E1709" s="23"/>
    </row>
    <row r="1710" spans="1:5" x14ac:dyDescent="0.2">
      <c r="A1710" s="23"/>
      <c r="B1710" s="77"/>
      <c r="C1710" s="23"/>
      <c r="D1710" s="23"/>
      <c r="E1710" s="23"/>
    </row>
    <row r="1711" spans="1:5" x14ac:dyDescent="0.2">
      <c r="A1711" s="23"/>
      <c r="B1711" s="77"/>
      <c r="C1711" s="23"/>
      <c r="D1711" s="23"/>
      <c r="E1711" s="23"/>
    </row>
    <row r="1712" spans="1:5" x14ac:dyDescent="0.2">
      <c r="A1712" s="23"/>
      <c r="B1712" s="77"/>
      <c r="C1712" s="23"/>
      <c r="D1712" s="23"/>
      <c r="E1712" s="23"/>
    </row>
    <row r="1713" spans="1:5" x14ac:dyDescent="0.2">
      <c r="A1713" s="23"/>
      <c r="B1713" s="77"/>
      <c r="C1713" s="23"/>
      <c r="D1713" s="23"/>
      <c r="E1713" s="23"/>
    </row>
    <row r="1714" spans="1:5" x14ac:dyDescent="0.2">
      <c r="A1714" s="23"/>
      <c r="B1714" s="77"/>
      <c r="C1714" s="23"/>
      <c r="D1714" s="23"/>
      <c r="E1714" s="23"/>
    </row>
    <row r="1715" spans="1:5" x14ac:dyDescent="0.2">
      <c r="A1715" s="23"/>
      <c r="B1715" s="77"/>
      <c r="C1715" s="23"/>
      <c r="D1715" s="23"/>
      <c r="E1715" s="23"/>
    </row>
    <row r="1716" spans="1:5" x14ac:dyDescent="0.2">
      <c r="A1716" s="23"/>
      <c r="B1716" s="77"/>
      <c r="C1716" s="23"/>
      <c r="D1716" s="23"/>
      <c r="E1716" s="23"/>
    </row>
    <row r="1717" spans="1:5" x14ac:dyDescent="0.2">
      <c r="A1717" s="23"/>
      <c r="B1717" s="77"/>
      <c r="C1717" s="23"/>
      <c r="D1717" s="23"/>
      <c r="E1717" s="23"/>
    </row>
    <row r="1718" spans="1:5" x14ac:dyDescent="0.2">
      <c r="A1718" s="23"/>
      <c r="B1718" s="77"/>
      <c r="C1718" s="23"/>
      <c r="D1718" s="23"/>
      <c r="E1718" s="23"/>
    </row>
    <row r="1719" spans="1:5" x14ac:dyDescent="0.2">
      <c r="A1719" s="23"/>
      <c r="B1719" s="77"/>
      <c r="C1719" s="23"/>
      <c r="D1719" s="23"/>
      <c r="E1719" s="23"/>
    </row>
    <row r="1720" spans="1:5" x14ac:dyDescent="0.2">
      <c r="A1720" s="23"/>
      <c r="B1720" s="77"/>
      <c r="C1720" s="23"/>
      <c r="D1720" s="23"/>
      <c r="E1720" s="23"/>
    </row>
    <row r="1721" spans="1:5" x14ac:dyDescent="0.2">
      <c r="A1721" s="23"/>
      <c r="B1721" s="77"/>
      <c r="C1721" s="23"/>
      <c r="D1721" s="23"/>
      <c r="E1721" s="23"/>
    </row>
    <row r="1722" spans="1:5" x14ac:dyDescent="0.2">
      <c r="A1722" s="23"/>
      <c r="B1722" s="77"/>
      <c r="C1722" s="23"/>
      <c r="D1722" s="23"/>
      <c r="E1722" s="23"/>
    </row>
    <row r="1723" spans="1:5" x14ac:dyDescent="0.2">
      <c r="A1723" s="23"/>
      <c r="B1723" s="77"/>
      <c r="C1723" s="23"/>
      <c r="D1723" s="23"/>
      <c r="E1723" s="23"/>
    </row>
    <row r="1724" spans="1:5" x14ac:dyDescent="0.2">
      <c r="A1724" s="23"/>
      <c r="B1724" s="77"/>
      <c r="C1724" s="23"/>
      <c r="D1724" s="23"/>
      <c r="E1724" s="23"/>
    </row>
    <row r="1725" spans="1:5" x14ac:dyDescent="0.2">
      <c r="A1725" s="23"/>
      <c r="B1725" s="77"/>
      <c r="C1725" s="23"/>
      <c r="D1725" s="23"/>
      <c r="E1725" s="23"/>
    </row>
    <row r="1726" spans="1:5" x14ac:dyDescent="0.2">
      <c r="A1726" s="23"/>
      <c r="B1726" s="77"/>
      <c r="C1726" s="23"/>
      <c r="D1726" s="23"/>
      <c r="E1726" s="23"/>
    </row>
    <row r="1727" spans="1:5" x14ac:dyDescent="0.2">
      <c r="A1727" s="23"/>
      <c r="B1727" s="77"/>
      <c r="C1727" s="23"/>
      <c r="D1727" s="23"/>
      <c r="E1727" s="23"/>
    </row>
    <row r="1728" spans="1:5" x14ac:dyDescent="0.2">
      <c r="A1728" s="23"/>
      <c r="B1728" s="77"/>
      <c r="C1728" s="23"/>
      <c r="D1728" s="23"/>
      <c r="E1728" s="23"/>
    </row>
    <row r="1729" spans="1:5" x14ac:dyDescent="0.2">
      <c r="A1729" s="23"/>
      <c r="B1729" s="77"/>
      <c r="C1729" s="23"/>
      <c r="D1729" s="23"/>
      <c r="E1729" s="23"/>
    </row>
    <row r="1730" spans="1:5" x14ac:dyDescent="0.2">
      <c r="A1730" s="23"/>
      <c r="B1730" s="77"/>
      <c r="C1730" s="23"/>
      <c r="D1730" s="23"/>
      <c r="E1730" s="23"/>
    </row>
    <row r="1731" spans="1:5" x14ac:dyDescent="0.2">
      <c r="A1731" s="23"/>
      <c r="B1731" s="77"/>
      <c r="C1731" s="23"/>
      <c r="D1731" s="23"/>
      <c r="E1731" s="23"/>
    </row>
    <row r="1732" spans="1:5" x14ac:dyDescent="0.2">
      <c r="A1732" s="23"/>
      <c r="B1732" s="77"/>
      <c r="C1732" s="23"/>
      <c r="D1732" s="23"/>
      <c r="E1732" s="23"/>
    </row>
    <row r="1733" spans="1:5" x14ac:dyDescent="0.2">
      <c r="A1733" s="23"/>
      <c r="B1733" s="77"/>
      <c r="C1733" s="23"/>
      <c r="D1733" s="23"/>
      <c r="E1733" s="23"/>
    </row>
    <row r="1734" spans="1:5" x14ac:dyDescent="0.2">
      <c r="A1734" s="23"/>
      <c r="B1734" s="77"/>
      <c r="C1734" s="23"/>
      <c r="D1734" s="23"/>
      <c r="E1734" s="23"/>
    </row>
    <row r="1735" spans="1:5" x14ac:dyDescent="0.2">
      <c r="A1735" s="23"/>
      <c r="B1735" s="77"/>
      <c r="C1735" s="23"/>
      <c r="D1735" s="23"/>
      <c r="E1735" s="23"/>
    </row>
    <row r="1736" spans="1:5" x14ac:dyDescent="0.2">
      <c r="A1736" s="23"/>
      <c r="B1736" s="77"/>
      <c r="C1736" s="23"/>
      <c r="D1736" s="23"/>
      <c r="E1736" s="23"/>
    </row>
    <row r="1737" spans="1:5" x14ac:dyDescent="0.2">
      <c r="A1737" s="23"/>
      <c r="B1737" s="77"/>
      <c r="C1737" s="23"/>
      <c r="D1737" s="23"/>
      <c r="E1737" s="23"/>
    </row>
    <row r="1738" spans="1:5" x14ac:dyDescent="0.2">
      <c r="A1738" s="23"/>
      <c r="B1738" s="77"/>
      <c r="C1738" s="23"/>
      <c r="D1738" s="23"/>
      <c r="E1738" s="23"/>
    </row>
    <row r="1739" spans="1:5" x14ac:dyDescent="0.2">
      <c r="A1739" s="23"/>
      <c r="B1739" s="77"/>
      <c r="C1739" s="23"/>
      <c r="D1739" s="23"/>
      <c r="E1739" s="23"/>
    </row>
    <row r="1740" spans="1:5" x14ac:dyDescent="0.2">
      <c r="A1740" s="23"/>
      <c r="B1740" s="77"/>
      <c r="C1740" s="23"/>
      <c r="D1740" s="23"/>
      <c r="E1740" s="23"/>
    </row>
    <row r="1741" spans="1:5" x14ac:dyDescent="0.2">
      <c r="A1741" s="23"/>
      <c r="B1741" s="77"/>
      <c r="C1741" s="23"/>
      <c r="D1741" s="23"/>
      <c r="E1741" s="23"/>
    </row>
    <row r="1742" spans="1:5" x14ac:dyDescent="0.2">
      <c r="A1742" s="23"/>
      <c r="B1742" s="77"/>
      <c r="C1742" s="23"/>
      <c r="D1742" s="23"/>
      <c r="E1742" s="23"/>
    </row>
    <row r="1743" spans="1:5" x14ac:dyDescent="0.2">
      <c r="A1743" s="23"/>
      <c r="B1743" s="77"/>
      <c r="C1743" s="23"/>
      <c r="D1743" s="23"/>
      <c r="E1743" s="23"/>
    </row>
    <row r="1744" spans="1:5" x14ac:dyDescent="0.2">
      <c r="A1744" s="23"/>
      <c r="B1744" s="77"/>
      <c r="C1744" s="23"/>
      <c r="D1744" s="23"/>
      <c r="E1744" s="23"/>
    </row>
    <row r="1745" spans="1:5" x14ac:dyDescent="0.2">
      <c r="A1745" s="23"/>
      <c r="B1745" s="77"/>
      <c r="C1745" s="23"/>
      <c r="D1745" s="23"/>
      <c r="E1745" s="23"/>
    </row>
    <row r="1746" spans="1:5" x14ac:dyDescent="0.2">
      <c r="A1746" s="23"/>
      <c r="B1746" s="77"/>
      <c r="C1746" s="23"/>
      <c r="D1746" s="23"/>
      <c r="E1746" s="23"/>
    </row>
    <row r="1747" spans="1:5" x14ac:dyDescent="0.2">
      <c r="A1747" s="23"/>
      <c r="B1747" s="77"/>
      <c r="C1747" s="23"/>
      <c r="D1747" s="23"/>
      <c r="E1747" s="23"/>
    </row>
    <row r="1748" spans="1:5" x14ac:dyDescent="0.2">
      <c r="A1748" s="23"/>
      <c r="B1748" s="77"/>
      <c r="C1748" s="23"/>
      <c r="D1748" s="23"/>
      <c r="E1748" s="23"/>
    </row>
    <row r="1749" spans="1:5" x14ac:dyDescent="0.2">
      <c r="A1749" s="23"/>
      <c r="B1749" s="77"/>
      <c r="C1749" s="23"/>
      <c r="D1749" s="23"/>
      <c r="E1749" s="23"/>
    </row>
    <row r="1750" spans="1:5" x14ac:dyDescent="0.2">
      <c r="A1750" s="23"/>
      <c r="B1750" s="77"/>
      <c r="C1750" s="23"/>
      <c r="D1750" s="23"/>
      <c r="E1750" s="23"/>
    </row>
    <row r="1751" spans="1:5" x14ac:dyDescent="0.2">
      <c r="A1751" s="23"/>
      <c r="B1751" s="77"/>
      <c r="C1751" s="23"/>
      <c r="D1751" s="23"/>
      <c r="E1751" s="23"/>
    </row>
    <row r="1752" spans="1:5" x14ac:dyDescent="0.2">
      <c r="A1752" s="23"/>
      <c r="B1752" s="77"/>
      <c r="C1752" s="23"/>
      <c r="D1752" s="23"/>
      <c r="E1752" s="23"/>
    </row>
    <row r="1753" spans="1:5" x14ac:dyDescent="0.2">
      <c r="A1753" s="23"/>
      <c r="B1753" s="77"/>
      <c r="C1753" s="23"/>
      <c r="D1753" s="23"/>
      <c r="E1753" s="23"/>
    </row>
    <row r="1754" spans="1:5" x14ac:dyDescent="0.2">
      <c r="A1754" s="23"/>
      <c r="B1754" s="77"/>
      <c r="C1754" s="23"/>
      <c r="D1754" s="23"/>
      <c r="E1754" s="23"/>
    </row>
    <row r="1755" spans="1:5" x14ac:dyDescent="0.2">
      <c r="A1755" s="23"/>
      <c r="B1755" s="77"/>
      <c r="C1755" s="23"/>
      <c r="D1755" s="23"/>
      <c r="E1755" s="23"/>
    </row>
    <row r="1756" spans="1:5" x14ac:dyDescent="0.2">
      <c r="A1756" s="23"/>
      <c r="B1756" s="77"/>
      <c r="C1756" s="23"/>
      <c r="D1756" s="23"/>
      <c r="E1756" s="23"/>
    </row>
    <row r="1757" spans="1:5" x14ac:dyDescent="0.2">
      <c r="A1757" s="23"/>
      <c r="B1757" s="77"/>
      <c r="C1757" s="23"/>
      <c r="D1757" s="23"/>
      <c r="E1757" s="23"/>
    </row>
    <row r="1758" spans="1:5" x14ac:dyDescent="0.2">
      <c r="A1758" s="23"/>
      <c r="B1758" s="77"/>
      <c r="C1758" s="23"/>
      <c r="D1758" s="23"/>
      <c r="E1758" s="23"/>
    </row>
    <row r="1759" spans="1:5" x14ac:dyDescent="0.2">
      <c r="A1759" s="23"/>
      <c r="B1759" s="77"/>
      <c r="C1759" s="23"/>
      <c r="D1759" s="23"/>
      <c r="E1759" s="23"/>
    </row>
    <row r="1760" spans="1:5" x14ac:dyDescent="0.2">
      <c r="A1760" s="23"/>
      <c r="B1760" s="77"/>
      <c r="C1760" s="23"/>
      <c r="D1760" s="23"/>
      <c r="E1760" s="23"/>
    </row>
    <row r="1761" spans="1:5" x14ac:dyDescent="0.2">
      <c r="A1761" s="23"/>
      <c r="B1761" s="77"/>
      <c r="C1761" s="23"/>
      <c r="D1761" s="23"/>
      <c r="E1761" s="23"/>
    </row>
    <row r="1762" spans="1:5" x14ac:dyDescent="0.2">
      <c r="A1762" s="23"/>
      <c r="B1762" s="77"/>
      <c r="C1762" s="23"/>
      <c r="D1762" s="23"/>
      <c r="E1762" s="23"/>
    </row>
    <row r="1763" spans="1:5" x14ac:dyDescent="0.2">
      <c r="A1763" s="23"/>
      <c r="B1763" s="77"/>
      <c r="C1763" s="23"/>
      <c r="D1763" s="23"/>
      <c r="E1763" s="23"/>
    </row>
    <row r="1764" spans="1:5" x14ac:dyDescent="0.2">
      <c r="A1764" s="23"/>
      <c r="B1764" s="77"/>
      <c r="C1764" s="23"/>
      <c r="D1764" s="23"/>
      <c r="E1764" s="23"/>
    </row>
    <row r="1765" spans="1:5" x14ac:dyDescent="0.2">
      <c r="A1765" s="23"/>
      <c r="B1765" s="77"/>
      <c r="C1765" s="23"/>
      <c r="D1765" s="23"/>
      <c r="E1765" s="23"/>
    </row>
    <row r="1766" spans="1:5" x14ac:dyDescent="0.2">
      <c r="A1766" s="23"/>
      <c r="B1766" s="77"/>
      <c r="C1766" s="23"/>
      <c r="D1766" s="23"/>
      <c r="E1766" s="23"/>
    </row>
    <row r="1767" spans="1:5" x14ac:dyDescent="0.2">
      <c r="A1767" s="23"/>
      <c r="B1767" s="77"/>
      <c r="C1767" s="23"/>
      <c r="D1767" s="23"/>
      <c r="E1767" s="23"/>
    </row>
    <row r="1768" spans="1:5" x14ac:dyDescent="0.2">
      <c r="A1768" s="23"/>
      <c r="B1768" s="77"/>
      <c r="C1768" s="23"/>
      <c r="D1768" s="23"/>
      <c r="E1768" s="23"/>
    </row>
    <row r="1769" spans="1:5" x14ac:dyDescent="0.2">
      <c r="A1769" s="23"/>
      <c r="B1769" s="77"/>
      <c r="C1769" s="23"/>
      <c r="D1769" s="23"/>
      <c r="E1769" s="23"/>
    </row>
    <row r="1770" spans="1:5" x14ac:dyDescent="0.2">
      <c r="A1770" s="23"/>
      <c r="B1770" s="77"/>
      <c r="C1770" s="23"/>
      <c r="D1770" s="23"/>
      <c r="E1770" s="23"/>
    </row>
    <row r="1771" spans="1:5" x14ac:dyDescent="0.2">
      <c r="A1771" s="23"/>
      <c r="B1771" s="77"/>
      <c r="C1771" s="23"/>
      <c r="D1771" s="23"/>
      <c r="E1771" s="23"/>
    </row>
  </sheetData>
  <autoFilter ref="A5:L114"/>
  <mergeCells count="7">
    <mergeCell ref="B118:F118"/>
    <mergeCell ref="G118:H118"/>
    <mergeCell ref="L3:L4"/>
    <mergeCell ref="B1:L1"/>
    <mergeCell ref="A3:A4"/>
    <mergeCell ref="B3:B4"/>
    <mergeCell ref="B116:F117"/>
  </mergeCells>
  <printOptions horizontalCentered="1"/>
  <pageMargins left="0.19685039370078741" right="0" top="0.31496062992125984" bottom="0.24" header="0.15748031496062992" footer="0"/>
  <pageSetup paperSize="9" scale="83" fitToHeight="0" orientation="landscape" r:id="rId1"/>
  <headerFooter alignWithMargins="0">
    <oddFooter>&amp;C&amp;P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9"/>
  <sheetViews>
    <sheetView zoomScaleNormal="100" workbookViewId="0">
      <pane xSplit="1" ySplit="6" topLeftCell="B7" activePane="bottomRight" state="frozen"/>
      <selection activeCell="B239" sqref="B239:B240"/>
      <selection pane="topRight" activeCell="B239" sqref="B239:B240"/>
      <selection pane="bottomLeft" activeCell="B239" sqref="B239:B240"/>
      <selection pane="bottomRight" activeCell="Y59" sqref="Y59"/>
    </sheetView>
  </sheetViews>
  <sheetFormatPr defaultRowHeight="12.75" x14ac:dyDescent="0.2"/>
  <cols>
    <col min="1" max="1" width="22.7109375" customWidth="1"/>
    <col min="2" max="2" width="12.7109375" customWidth="1"/>
    <col min="3" max="3" width="11.140625" customWidth="1"/>
    <col min="4" max="4" width="10.85546875" customWidth="1"/>
    <col min="5" max="5" width="10.7109375" customWidth="1"/>
    <col min="6" max="6" width="12.140625" customWidth="1"/>
    <col min="7" max="8" width="14.5703125" customWidth="1"/>
  </cols>
  <sheetData>
    <row r="1" spans="1:8" ht="30.75" customHeight="1" x14ac:dyDescent="0.2">
      <c r="A1" s="412" t="s">
        <v>417</v>
      </c>
      <c r="B1" s="412"/>
      <c r="C1" s="412"/>
      <c r="D1" s="412"/>
      <c r="E1" s="412"/>
      <c r="F1" s="412"/>
      <c r="G1" s="412"/>
      <c r="H1" s="269"/>
    </row>
    <row r="3" spans="1:8" x14ac:dyDescent="0.2">
      <c r="B3" s="431"/>
      <c r="C3" s="431"/>
      <c r="D3" s="431"/>
      <c r="E3" s="431"/>
      <c r="F3" s="431"/>
      <c r="G3" s="79" t="s">
        <v>193</v>
      </c>
      <c r="H3" s="273"/>
    </row>
    <row r="4" spans="1:8" s="9" customFormat="1" ht="26.45" customHeight="1" x14ac:dyDescent="0.2">
      <c r="A4" s="432" t="s">
        <v>190</v>
      </c>
      <c r="B4" s="432" t="s">
        <v>357</v>
      </c>
      <c r="C4" s="432"/>
      <c r="D4" s="432"/>
      <c r="E4" s="432"/>
      <c r="F4" s="432"/>
      <c r="G4" s="432"/>
      <c r="H4" s="260"/>
    </row>
    <row r="5" spans="1:8" s="9" customFormat="1" ht="19.5" customHeight="1" x14ac:dyDescent="0.2">
      <c r="A5" s="432"/>
      <c r="B5" s="450" t="s">
        <v>351</v>
      </c>
      <c r="C5" s="450" t="s">
        <v>246</v>
      </c>
      <c r="D5" s="450"/>
      <c r="E5" s="451" t="s">
        <v>192</v>
      </c>
      <c r="F5" s="450" t="s">
        <v>352</v>
      </c>
      <c r="G5" s="432" t="s">
        <v>353</v>
      </c>
      <c r="H5" s="260"/>
    </row>
    <row r="6" spans="1:8" s="38" customFormat="1" ht="45" customHeight="1" x14ac:dyDescent="0.2">
      <c r="A6" s="432"/>
      <c r="B6" s="450"/>
      <c r="C6" s="271" t="s">
        <v>247</v>
      </c>
      <c r="D6" s="271" t="s">
        <v>248</v>
      </c>
      <c r="E6" s="451"/>
      <c r="F6" s="450"/>
      <c r="G6" s="432"/>
      <c r="H6" s="260"/>
    </row>
    <row r="7" spans="1:8" s="38" customFormat="1" ht="13.5" customHeight="1" x14ac:dyDescent="0.2">
      <c r="A7" s="78">
        <v>1</v>
      </c>
      <c r="B7" s="272" t="s">
        <v>249</v>
      </c>
      <c r="C7" s="272">
        <v>3</v>
      </c>
      <c r="D7" s="272">
        <v>4</v>
      </c>
      <c r="E7" s="272">
        <v>5</v>
      </c>
      <c r="F7" s="272">
        <v>6</v>
      </c>
      <c r="G7" s="272" t="s">
        <v>250</v>
      </c>
      <c r="H7" s="260"/>
    </row>
    <row r="8" spans="1:8" ht="18.75" customHeight="1" x14ac:dyDescent="0.2">
      <c r="A8" s="149" t="s">
        <v>165</v>
      </c>
      <c r="B8" s="16">
        <v>114100.79999999999</v>
      </c>
      <c r="C8" s="16">
        <v>77764.2</v>
      </c>
      <c r="D8" s="16">
        <v>36336.6</v>
      </c>
      <c r="E8" s="33">
        <v>6</v>
      </c>
      <c r="F8" s="163">
        <v>122.2</v>
      </c>
      <c r="G8" s="16">
        <v>114222.99999999999</v>
      </c>
      <c r="H8" s="167"/>
    </row>
    <row r="9" spans="1:8" x14ac:dyDescent="0.2">
      <c r="A9" s="149" t="s">
        <v>166</v>
      </c>
      <c r="B9" s="16">
        <v>135863.5</v>
      </c>
      <c r="C9" s="16">
        <v>13287.3</v>
      </c>
      <c r="D9" s="16">
        <v>122576.2</v>
      </c>
      <c r="E9" s="33">
        <v>7</v>
      </c>
      <c r="F9" s="163">
        <v>142.6</v>
      </c>
      <c r="G9" s="16">
        <v>136006.1</v>
      </c>
      <c r="H9" s="167"/>
    </row>
    <row r="10" spans="1:8" x14ac:dyDescent="0.2">
      <c r="A10" s="149" t="s">
        <v>167</v>
      </c>
      <c r="B10" s="16">
        <v>118801.60000000001</v>
      </c>
      <c r="C10" s="16">
        <v>43078.9</v>
      </c>
      <c r="D10" s="16">
        <v>75722.7</v>
      </c>
      <c r="E10" s="33">
        <v>13</v>
      </c>
      <c r="F10" s="163">
        <v>264.7</v>
      </c>
      <c r="G10" s="16">
        <v>119066.3</v>
      </c>
      <c r="H10" s="167"/>
    </row>
    <row r="11" spans="1:8" x14ac:dyDescent="0.2">
      <c r="A11" s="149" t="s">
        <v>168</v>
      </c>
      <c r="B11" s="16">
        <v>826493.2</v>
      </c>
      <c r="C11" s="16">
        <v>731522.2</v>
      </c>
      <c r="D11" s="16">
        <v>94971</v>
      </c>
      <c r="E11" s="33">
        <v>9</v>
      </c>
      <c r="F11" s="163">
        <v>183.3</v>
      </c>
      <c r="G11" s="16">
        <v>826676.5</v>
      </c>
      <c r="H11" s="167"/>
    </row>
    <row r="12" spans="1:8" x14ac:dyDescent="0.2">
      <c r="A12" s="149" t="s">
        <v>261</v>
      </c>
      <c r="B12" s="16">
        <v>151691.6</v>
      </c>
      <c r="C12" s="16">
        <v>110908.2</v>
      </c>
      <c r="D12" s="16">
        <v>40783.4</v>
      </c>
      <c r="E12" s="33">
        <v>7</v>
      </c>
      <c r="F12" s="163">
        <v>142.6</v>
      </c>
      <c r="G12" s="16">
        <v>151834.20000000001</v>
      </c>
      <c r="H12" s="167"/>
    </row>
    <row r="13" spans="1:8" x14ac:dyDescent="0.2">
      <c r="A13" s="149" t="s">
        <v>170</v>
      </c>
      <c r="B13" s="16">
        <v>93346.6</v>
      </c>
      <c r="C13" s="16">
        <v>45326.400000000001</v>
      </c>
      <c r="D13" s="16">
        <v>48020.2</v>
      </c>
      <c r="E13" s="33">
        <v>7</v>
      </c>
      <c r="F13" s="163">
        <v>142.6</v>
      </c>
      <c r="G13" s="16">
        <v>93489.200000000012</v>
      </c>
      <c r="H13" s="167"/>
    </row>
    <row r="14" spans="1:8" x14ac:dyDescent="0.2">
      <c r="A14" s="149" t="s">
        <v>171</v>
      </c>
      <c r="B14" s="16">
        <v>26931.300000000003</v>
      </c>
      <c r="C14" s="16">
        <v>7758.4</v>
      </c>
      <c r="D14" s="16">
        <v>19172.900000000001</v>
      </c>
      <c r="E14" s="33">
        <v>4</v>
      </c>
      <c r="F14" s="163">
        <v>81.5</v>
      </c>
      <c r="G14" s="16">
        <v>27012.800000000003</v>
      </c>
      <c r="H14" s="167"/>
    </row>
    <row r="15" spans="1:8" x14ac:dyDescent="0.2">
      <c r="A15" s="149" t="s">
        <v>172</v>
      </c>
      <c r="B15" s="16">
        <v>134169.4</v>
      </c>
      <c r="C15" s="16">
        <v>110164.6</v>
      </c>
      <c r="D15" s="16">
        <v>24004.799999999999</v>
      </c>
      <c r="E15" s="33">
        <v>10</v>
      </c>
      <c r="F15" s="163">
        <v>203.7</v>
      </c>
      <c r="G15" s="16">
        <v>134373.1</v>
      </c>
      <c r="H15" s="167"/>
    </row>
    <row r="16" spans="1:8" x14ac:dyDescent="0.2">
      <c r="A16" s="149" t="s">
        <v>173</v>
      </c>
      <c r="B16" s="16">
        <v>71685.399999999994</v>
      </c>
      <c r="C16" s="16">
        <v>40666.800000000003</v>
      </c>
      <c r="D16" s="16">
        <v>31018.6</v>
      </c>
      <c r="E16" s="33">
        <v>5</v>
      </c>
      <c r="F16" s="163">
        <v>101.8</v>
      </c>
      <c r="G16" s="16">
        <v>71787.199999999997</v>
      </c>
      <c r="H16" s="167"/>
    </row>
    <row r="17" spans="1:13" x14ac:dyDescent="0.2">
      <c r="A17" s="149" t="s">
        <v>174</v>
      </c>
      <c r="B17" s="16">
        <v>76491.600000000006</v>
      </c>
      <c r="C17" s="16">
        <v>25034.5</v>
      </c>
      <c r="D17" s="16">
        <v>51457.1</v>
      </c>
      <c r="E17" s="33">
        <v>7</v>
      </c>
      <c r="F17" s="163">
        <v>142.6</v>
      </c>
      <c r="G17" s="16">
        <v>76634.200000000012</v>
      </c>
      <c r="H17" s="167"/>
    </row>
    <row r="18" spans="1:13" x14ac:dyDescent="0.2">
      <c r="A18" s="149" t="s">
        <v>175</v>
      </c>
      <c r="B18" s="16">
        <v>199134.90000000002</v>
      </c>
      <c r="C18" s="16">
        <v>72377.600000000006</v>
      </c>
      <c r="D18" s="16">
        <v>126757.3</v>
      </c>
      <c r="E18" s="33">
        <v>14</v>
      </c>
      <c r="F18" s="163">
        <v>285</v>
      </c>
      <c r="G18" s="16">
        <v>199419.90000000002</v>
      </c>
      <c r="H18" s="167"/>
    </row>
    <row r="19" spans="1:13" x14ac:dyDescent="0.2">
      <c r="A19" s="149" t="s">
        <v>176</v>
      </c>
      <c r="B19" s="16">
        <v>66298.3</v>
      </c>
      <c r="C19" s="16">
        <v>59164.1</v>
      </c>
      <c r="D19" s="16">
        <v>7134.2</v>
      </c>
      <c r="E19" s="33">
        <v>5</v>
      </c>
      <c r="F19" s="163">
        <v>101.8</v>
      </c>
      <c r="G19" s="16">
        <v>66400.100000000006</v>
      </c>
      <c r="H19" s="167"/>
    </row>
    <row r="20" spans="1:13" x14ac:dyDescent="0.2">
      <c r="A20" s="149" t="s">
        <v>177</v>
      </c>
      <c r="B20" s="16">
        <v>66965.100000000006</v>
      </c>
      <c r="C20" s="16">
        <v>26017.5</v>
      </c>
      <c r="D20" s="16">
        <v>40947.599999999999</v>
      </c>
      <c r="E20" s="33">
        <v>9</v>
      </c>
      <c r="F20" s="163">
        <v>183.3</v>
      </c>
      <c r="G20" s="16">
        <v>67148.400000000009</v>
      </c>
      <c r="H20" s="167"/>
    </row>
    <row r="21" spans="1:13" x14ac:dyDescent="0.2">
      <c r="A21" s="149" t="s">
        <v>178</v>
      </c>
      <c r="B21" s="16">
        <v>145340.20000000001</v>
      </c>
      <c r="C21" s="16">
        <v>103021.5</v>
      </c>
      <c r="D21" s="16">
        <v>42318.7</v>
      </c>
      <c r="E21" s="33">
        <v>7</v>
      </c>
      <c r="F21" s="163">
        <v>142.6</v>
      </c>
      <c r="G21" s="16">
        <v>145482.80000000002</v>
      </c>
      <c r="H21" s="167"/>
    </row>
    <row r="22" spans="1:13" x14ac:dyDescent="0.2">
      <c r="A22" s="149" t="s">
        <v>179</v>
      </c>
      <c r="B22" s="16">
        <v>112480.9</v>
      </c>
      <c r="C22" s="16">
        <v>59354.8</v>
      </c>
      <c r="D22" s="16">
        <v>53126.1</v>
      </c>
      <c r="E22" s="33">
        <v>9</v>
      </c>
      <c r="F22" s="163">
        <v>183.3</v>
      </c>
      <c r="G22" s="16">
        <v>112664.2</v>
      </c>
      <c r="H22" s="167"/>
    </row>
    <row r="23" spans="1:13" x14ac:dyDescent="0.2">
      <c r="A23" s="149" t="s">
        <v>260</v>
      </c>
      <c r="B23" s="16">
        <v>164484.30000000002</v>
      </c>
      <c r="C23" s="16">
        <v>145643.1</v>
      </c>
      <c r="D23" s="16">
        <v>18841.2</v>
      </c>
      <c r="E23" s="33">
        <v>11</v>
      </c>
      <c r="F23" s="163">
        <v>223.9</v>
      </c>
      <c r="G23" s="16">
        <v>164708.20000000001</v>
      </c>
      <c r="H23" s="167"/>
    </row>
    <row r="24" spans="1:13" ht="25.5" x14ac:dyDescent="0.2">
      <c r="A24" s="70" t="s">
        <v>244</v>
      </c>
      <c r="B24" s="16">
        <v>626069.6</v>
      </c>
      <c r="C24" s="342">
        <v>417772.5</v>
      </c>
      <c r="D24" s="342">
        <v>208297.1</v>
      </c>
      <c r="E24" s="33"/>
      <c r="F24" s="163"/>
      <c r="G24" s="16">
        <v>626069.6</v>
      </c>
      <c r="H24" s="167"/>
    </row>
    <row r="25" spans="1:13" s="8" customFormat="1" ht="19.5" customHeight="1" x14ac:dyDescent="0.2">
      <c r="A25" s="150" t="s">
        <v>191</v>
      </c>
      <c r="B25" s="16">
        <v>3130348.3000000003</v>
      </c>
      <c r="C25" s="16">
        <v>2088862.6000000003</v>
      </c>
      <c r="D25" s="16">
        <v>1041485.6999999998</v>
      </c>
      <c r="E25" s="33">
        <v>130</v>
      </c>
      <c r="F25" s="16">
        <v>2647.5</v>
      </c>
      <c r="G25" s="16">
        <v>3132995.8000000003</v>
      </c>
      <c r="H25" s="167"/>
    </row>
    <row r="26" spans="1:13" x14ac:dyDescent="0.2">
      <c r="B26" s="161"/>
      <c r="C26" s="227"/>
      <c r="D26" s="227"/>
      <c r="E26" s="212"/>
      <c r="F26" s="213"/>
      <c r="G26" s="161"/>
      <c r="H26" s="161"/>
    </row>
    <row r="27" spans="1:13" ht="15" x14ac:dyDescent="0.2">
      <c r="B27" s="202">
        <v>2647.5</v>
      </c>
      <c r="C27" s="203" t="s">
        <v>415</v>
      </c>
      <c r="D27" s="223"/>
      <c r="E27" s="203"/>
      <c r="F27" s="203"/>
      <c r="G27" s="203"/>
      <c r="H27" s="203"/>
      <c r="I27" s="15"/>
      <c r="J27" s="15"/>
      <c r="K27" s="15"/>
      <c r="L27" s="15"/>
      <c r="M27" s="15"/>
    </row>
    <row r="28" spans="1:13" x14ac:dyDescent="0.2">
      <c r="B28" s="211"/>
      <c r="C28" s="211"/>
      <c r="D28" s="211"/>
      <c r="E28" s="212"/>
      <c r="F28" s="213"/>
      <c r="G28" s="167"/>
      <c r="H28" s="167"/>
    </row>
    <row r="29" spans="1:13" x14ac:dyDescent="0.2">
      <c r="B29" s="197"/>
      <c r="C29" s="197"/>
      <c r="D29" s="197"/>
      <c r="E29" s="197"/>
      <c r="F29" s="197"/>
      <c r="G29" s="197"/>
      <c r="H29" s="197"/>
    </row>
  </sheetData>
  <autoFilter ref="A7:M25"/>
  <mergeCells count="9">
    <mergeCell ref="A1:G1"/>
    <mergeCell ref="B3:F3"/>
    <mergeCell ref="B4:G4"/>
    <mergeCell ref="B5:B6"/>
    <mergeCell ref="C5:D5"/>
    <mergeCell ref="E5:E6"/>
    <mergeCell ref="F5:F6"/>
    <mergeCell ref="G5:G6"/>
    <mergeCell ref="A4:A6"/>
  </mergeCells>
  <printOptions horizontalCentered="1"/>
  <pageMargins left="0" right="0" top="1.1811023622047245" bottom="0.51181102362204722" header="0.82677165354330717" footer="0.27559055118110237"/>
  <pageSetup paperSize="9" orientation="landscape" r:id="rId1"/>
  <headerFooter alignWithMargins="0">
    <oddHeader xml:space="preserve">&amp;R
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zoomScaleNormal="10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E3" sqref="E3"/>
    </sheetView>
  </sheetViews>
  <sheetFormatPr defaultColWidth="8.85546875" defaultRowHeight="12.75" x14ac:dyDescent="0.2"/>
  <cols>
    <col min="1" max="1" width="26" style="127" customWidth="1"/>
    <col min="2" max="2" width="12.42578125" style="127" customWidth="1"/>
    <col min="3" max="3" width="12.85546875" style="127" customWidth="1"/>
    <col min="4" max="4" width="12.42578125" style="127" customWidth="1"/>
    <col min="5" max="5" width="14.42578125" style="127" customWidth="1"/>
    <col min="6" max="16384" width="8.85546875" style="127"/>
  </cols>
  <sheetData>
    <row r="1" spans="1:7" ht="57" customHeight="1" x14ac:dyDescent="0.2">
      <c r="A1" s="455" t="s">
        <v>433</v>
      </c>
      <c r="B1" s="455"/>
      <c r="C1" s="455"/>
      <c r="D1" s="455"/>
      <c r="E1" s="455"/>
    </row>
    <row r="2" spans="1:7" x14ac:dyDescent="0.2">
      <c r="A2" s="276"/>
      <c r="B2" s="276"/>
      <c r="C2" s="276"/>
      <c r="D2" s="276"/>
      <c r="E2" s="276"/>
    </row>
    <row r="3" spans="1:7" ht="69.599999999999994" customHeight="1" x14ac:dyDescent="0.2">
      <c r="A3" s="452" t="s">
        <v>240</v>
      </c>
      <c r="B3" s="333" t="s">
        <v>332</v>
      </c>
      <c r="C3" s="333" t="s">
        <v>372</v>
      </c>
      <c r="D3" s="274" t="s">
        <v>408</v>
      </c>
      <c r="E3" s="285" t="s">
        <v>434</v>
      </c>
    </row>
    <row r="4" spans="1:7" ht="28.15" customHeight="1" x14ac:dyDescent="0.2">
      <c r="A4" s="453"/>
      <c r="B4" s="333" t="s">
        <v>331</v>
      </c>
      <c r="C4" s="333" t="s">
        <v>373</v>
      </c>
      <c r="D4" s="274" t="s">
        <v>409</v>
      </c>
      <c r="E4" s="275" t="s">
        <v>411</v>
      </c>
    </row>
    <row r="5" spans="1:7" ht="19.149999999999999" customHeight="1" x14ac:dyDescent="0.2">
      <c r="A5" s="454"/>
      <c r="B5" s="277" t="s">
        <v>2</v>
      </c>
      <c r="C5" s="277" t="s">
        <v>2</v>
      </c>
      <c r="D5" s="277" t="s">
        <v>2</v>
      </c>
      <c r="E5" s="277" t="s">
        <v>2</v>
      </c>
    </row>
    <row r="6" spans="1:7" ht="19.899999999999999" customHeight="1" x14ac:dyDescent="0.2">
      <c r="A6" s="283">
        <v>1</v>
      </c>
      <c r="B6" s="277">
        <v>2</v>
      </c>
      <c r="C6" s="277">
        <v>3</v>
      </c>
      <c r="D6" s="277">
        <v>4</v>
      </c>
      <c r="E6" s="277" t="s">
        <v>333</v>
      </c>
    </row>
    <row r="7" spans="1:7" x14ac:dyDescent="0.2">
      <c r="A7" s="70" t="s">
        <v>165</v>
      </c>
      <c r="B7" s="176">
        <v>50977</v>
      </c>
      <c r="C7" s="176">
        <v>50855</v>
      </c>
      <c r="D7" s="176">
        <v>50135</v>
      </c>
      <c r="E7" s="59">
        <v>50655.7</v>
      </c>
    </row>
    <row r="8" spans="1:7" x14ac:dyDescent="0.2">
      <c r="A8" s="70" t="s">
        <v>166</v>
      </c>
      <c r="B8" s="176">
        <v>50211</v>
      </c>
      <c r="C8" s="176">
        <v>50257</v>
      </c>
      <c r="D8" s="176">
        <v>50371</v>
      </c>
      <c r="E8" s="59">
        <v>50279.7</v>
      </c>
    </row>
    <row r="9" spans="1:7" x14ac:dyDescent="0.2">
      <c r="A9" s="70" t="s">
        <v>167</v>
      </c>
      <c r="B9" s="176">
        <v>79417</v>
      </c>
      <c r="C9" s="176">
        <v>78679</v>
      </c>
      <c r="D9" s="176">
        <v>78146</v>
      </c>
      <c r="E9" s="59">
        <v>78747.3</v>
      </c>
    </row>
    <row r="10" spans="1:7" x14ac:dyDescent="0.2">
      <c r="A10" s="70" t="s">
        <v>168</v>
      </c>
      <c r="B10" s="176">
        <v>554288</v>
      </c>
      <c r="C10" s="176">
        <v>571142</v>
      </c>
      <c r="D10" s="176">
        <v>589000</v>
      </c>
      <c r="E10" s="59">
        <v>571476.69999999995</v>
      </c>
      <c r="G10" s="164"/>
    </row>
    <row r="11" spans="1:7" x14ac:dyDescent="0.2">
      <c r="A11" s="70" t="s">
        <v>261</v>
      </c>
      <c r="B11" s="176">
        <v>195374</v>
      </c>
      <c r="C11" s="176">
        <v>194689</v>
      </c>
      <c r="D11" s="176">
        <v>193939</v>
      </c>
      <c r="E11" s="59">
        <v>194667.3</v>
      </c>
    </row>
    <row r="12" spans="1:7" x14ac:dyDescent="0.2">
      <c r="A12" s="70" t="s">
        <v>170</v>
      </c>
      <c r="B12" s="176">
        <v>83838</v>
      </c>
      <c r="C12" s="176">
        <v>83361</v>
      </c>
      <c r="D12" s="176">
        <v>89831</v>
      </c>
      <c r="E12" s="59">
        <v>85676.7</v>
      </c>
    </row>
    <row r="13" spans="1:7" x14ac:dyDescent="0.2">
      <c r="A13" s="70" t="s">
        <v>171</v>
      </c>
      <c r="B13" s="176">
        <v>59877</v>
      </c>
      <c r="C13" s="176">
        <v>58942</v>
      </c>
      <c r="D13" s="176">
        <v>58488</v>
      </c>
      <c r="E13" s="59">
        <v>59102.3</v>
      </c>
    </row>
    <row r="14" spans="1:7" x14ac:dyDescent="0.2">
      <c r="A14" s="70" t="s">
        <v>172</v>
      </c>
      <c r="B14" s="176">
        <v>108460</v>
      </c>
      <c r="C14" s="176">
        <v>108186</v>
      </c>
      <c r="D14" s="176">
        <v>108512</v>
      </c>
      <c r="E14" s="59">
        <v>108386</v>
      </c>
    </row>
    <row r="15" spans="1:7" ht="12" customHeight="1" x14ac:dyDescent="0.2">
      <c r="A15" s="70" t="s">
        <v>173</v>
      </c>
      <c r="B15" s="176">
        <v>27548</v>
      </c>
      <c r="C15" s="176">
        <v>27168</v>
      </c>
      <c r="D15" s="176">
        <v>27021</v>
      </c>
      <c r="E15" s="59">
        <v>27245.7</v>
      </c>
    </row>
    <row r="16" spans="1:7" x14ac:dyDescent="0.2">
      <c r="A16" s="70" t="s">
        <v>174</v>
      </c>
      <c r="B16" s="176">
        <v>85329</v>
      </c>
      <c r="C16" s="176">
        <v>90576</v>
      </c>
      <c r="D16" s="176">
        <v>94126</v>
      </c>
      <c r="E16" s="59">
        <v>90010.3</v>
      </c>
      <c r="G16" s="164"/>
    </row>
    <row r="17" spans="1:5" x14ac:dyDescent="0.2">
      <c r="A17" s="70" t="s">
        <v>175</v>
      </c>
      <c r="B17" s="176">
        <v>75307</v>
      </c>
      <c r="C17" s="176">
        <v>74392</v>
      </c>
      <c r="D17" s="176">
        <v>73430</v>
      </c>
      <c r="E17" s="59">
        <v>74376.3</v>
      </c>
    </row>
    <row r="18" spans="1:5" x14ac:dyDescent="0.2">
      <c r="A18" s="70" t="s">
        <v>176</v>
      </c>
      <c r="B18" s="176">
        <v>25508</v>
      </c>
      <c r="C18" s="176">
        <v>25067</v>
      </c>
      <c r="D18" s="176">
        <v>24820</v>
      </c>
      <c r="E18" s="59">
        <v>25131.7</v>
      </c>
    </row>
    <row r="19" spans="1:5" x14ac:dyDescent="0.2">
      <c r="A19" s="70" t="s">
        <v>177</v>
      </c>
      <c r="B19" s="176">
        <v>57047</v>
      </c>
      <c r="C19" s="176">
        <v>56730</v>
      </c>
      <c r="D19" s="176">
        <v>56395</v>
      </c>
      <c r="E19" s="59">
        <v>56724</v>
      </c>
    </row>
    <row r="20" spans="1:5" x14ac:dyDescent="0.2">
      <c r="A20" s="70" t="s">
        <v>178</v>
      </c>
      <c r="B20" s="176">
        <v>45192</v>
      </c>
      <c r="C20" s="176">
        <v>44406</v>
      </c>
      <c r="D20" s="176">
        <v>43720</v>
      </c>
      <c r="E20" s="59">
        <v>44439.3</v>
      </c>
    </row>
    <row r="21" spans="1:5" x14ac:dyDescent="0.2">
      <c r="A21" s="70" t="s">
        <v>179</v>
      </c>
      <c r="B21" s="176">
        <v>66266</v>
      </c>
      <c r="C21" s="176">
        <v>65782</v>
      </c>
      <c r="D21" s="176">
        <v>65596</v>
      </c>
      <c r="E21" s="59">
        <v>65881.3</v>
      </c>
    </row>
    <row r="22" spans="1:5" x14ac:dyDescent="0.2">
      <c r="A22" s="70" t="s">
        <v>260</v>
      </c>
      <c r="B22" s="176">
        <v>133109</v>
      </c>
      <c r="C22" s="176">
        <v>130546</v>
      </c>
      <c r="D22" s="176">
        <v>130088</v>
      </c>
      <c r="E22" s="59">
        <v>131247.70000000001</v>
      </c>
    </row>
    <row r="23" spans="1:5" ht="19.899999999999999" customHeight="1" x14ac:dyDescent="0.2">
      <c r="A23" s="45" t="s">
        <v>191</v>
      </c>
      <c r="B23" s="347">
        <v>1697748</v>
      </c>
      <c r="C23" s="347">
        <v>1710778</v>
      </c>
      <c r="D23" s="347">
        <v>1733618</v>
      </c>
      <c r="E23" s="324">
        <v>1714048</v>
      </c>
    </row>
    <row r="24" spans="1:5" ht="15" customHeight="1" x14ac:dyDescent="0.2">
      <c r="A24" s="70" t="s">
        <v>358</v>
      </c>
      <c r="B24" s="100">
        <v>261898</v>
      </c>
      <c r="C24" s="100">
        <v>261522</v>
      </c>
      <c r="D24" s="100">
        <v>262115</v>
      </c>
      <c r="E24" s="60">
        <v>261845</v>
      </c>
    </row>
    <row r="25" spans="1:5" ht="15.6" customHeight="1" x14ac:dyDescent="0.2">
      <c r="A25" s="70" t="s">
        <v>180</v>
      </c>
      <c r="B25" s="100">
        <v>64121</v>
      </c>
      <c r="C25" s="100">
        <v>63462</v>
      </c>
      <c r="D25" s="100">
        <v>63746</v>
      </c>
      <c r="E25" s="60">
        <v>63776.3</v>
      </c>
    </row>
    <row r="26" spans="1:5" ht="15.6" customHeight="1" x14ac:dyDescent="0.2">
      <c r="A26" s="151" t="s">
        <v>383</v>
      </c>
      <c r="B26" s="347">
        <v>326019</v>
      </c>
      <c r="C26" s="347">
        <v>324984</v>
      </c>
      <c r="D26" s="347">
        <v>325861</v>
      </c>
      <c r="E26" s="324">
        <v>325621.3</v>
      </c>
    </row>
    <row r="27" spans="1:5" ht="18" customHeight="1" x14ac:dyDescent="0.2">
      <c r="A27" s="348" t="s">
        <v>384</v>
      </c>
      <c r="B27" s="347">
        <v>2023767</v>
      </c>
      <c r="C27" s="347">
        <v>2035762</v>
      </c>
      <c r="D27" s="347">
        <v>2059479</v>
      </c>
      <c r="E27" s="324">
        <v>2039669.3</v>
      </c>
    </row>
    <row r="28" spans="1:5" x14ac:dyDescent="0.2">
      <c r="E28" s="284"/>
    </row>
  </sheetData>
  <autoFilter ref="A6:E28"/>
  <mergeCells count="2">
    <mergeCell ref="A3:A5"/>
    <mergeCell ref="A1:E1"/>
  </mergeCells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>
    <pageSetUpPr fitToPage="1"/>
  </sheetPr>
  <dimension ref="A1:P39"/>
  <sheetViews>
    <sheetView zoomScaleNormal="100" workbookViewId="0">
      <pane xSplit="1" ySplit="6" topLeftCell="B7" activePane="bottomRight" state="frozen"/>
      <selection activeCell="B239" sqref="B239:B240"/>
      <selection pane="topRight" activeCell="B239" sqref="B239:B240"/>
      <selection pane="bottomLeft" activeCell="B239" sqref="B239:B240"/>
      <selection pane="bottomRight" activeCell="O27" sqref="O27"/>
    </sheetView>
  </sheetViews>
  <sheetFormatPr defaultRowHeight="12.75" x14ac:dyDescent="0.2"/>
  <cols>
    <col min="1" max="1" width="21" customWidth="1"/>
    <col min="2" max="2" width="13" customWidth="1"/>
    <col min="3" max="3" width="12.42578125" customWidth="1"/>
    <col min="4" max="4" width="13.140625" customWidth="1"/>
    <col min="5" max="5" width="14.7109375" customWidth="1"/>
    <col min="9" max="10" width="7.7109375" customWidth="1"/>
    <col min="11" max="12" width="8" customWidth="1"/>
    <col min="13" max="13" width="7.5703125" customWidth="1"/>
    <col min="14" max="14" width="7.85546875" customWidth="1"/>
    <col min="15" max="15" width="13" customWidth="1"/>
  </cols>
  <sheetData>
    <row r="1" spans="1:15" ht="24.75" customHeight="1" x14ac:dyDescent="0.2">
      <c r="A1" s="456" t="s">
        <v>435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</row>
    <row r="2" spans="1:15" x14ac:dyDescent="0.2">
      <c r="A2" s="255"/>
      <c r="B2" s="255"/>
      <c r="C2" s="255"/>
      <c r="D2" s="255"/>
      <c r="E2" s="255"/>
      <c r="F2" s="255"/>
      <c r="G2" s="255"/>
      <c r="H2" s="255"/>
      <c r="I2" s="255"/>
      <c r="J2" s="255"/>
      <c r="K2" s="255"/>
      <c r="L2" s="255"/>
      <c r="M2" s="255"/>
      <c r="N2" s="255"/>
      <c r="O2" s="255"/>
    </row>
    <row r="3" spans="1:15" s="12" customFormat="1" ht="13.15" customHeight="1" x14ac:dyDescent="0.2">
      <c r="A3" s="457" t="s">
        <v>369</v>
      </c>
      <c r="B3" s="467" t="s">
        <v>327</v>
      </c>
      <c r="C3" s="468" t="s">
        <v>195</v>
      </c>
      <c r="D3" s="468" t="s">
        <v>196</v>
      </c>
      <c r="E3" s="469" t="s">
        <v>241</v>
      </c>
      <c r="F3" s="464" t="s">
        <v>206</v>
      </c>
      <c r="G3" s="465"/>
      <c r="H3" s="465"/>
      <c r="I3" s="465"/>
      <c r="J3" s="465"/>
      <c r="K3" s="465"/>
      <c r="L3" s="465"/>
      <c r="M3" s="465"/>
      <c r="N3" s="466"/>
      <c r="O3" s="468" t="s">
        <v>242</v>
      </c>
    </row>
    <row r="4" spans="1:15" s="12" customFormat="1" ht="66.75" customHeight="1" x14ac:dyDescent="0.2">
      <c r="A4" s="458"/>
      <c r="B4" s="467"/>
      <c r="C4" s="468"/>
      <c r="D4" s="468"/>
      <c r="E4" s="470"/>
      <c r="F4" s="460" t="s">
        <v>183</v>
      </c>
      <c r="G4" s="461"/>
      <c r="H4" s="462"/>
      <c r="I4" s="460" t="s">
        <v>204</v>
      </c>
      <c r="J4" s="461"/>
      <c r="K4" s="462"/>
      <c r="L4" s="463" t="s">
        <v>203</v>
      </c>
      <c r="M4" s="463"/>
      <c r="N4" s="463"/>
      <c r="O4" s="468"/>
    </row>
    <row r="5" spans="1:15" s="12" customFormat="1" ht="25.5" x14ac:dyDescent="0.2">
      <c r="A5" s="458"/>
      <c r="B5" s="253" t="s">
        <v>436</v>
      </c>
      <c r="C5" s="256" t="s">
        <v>437</v>
      </c>
      <c r="D5" s="331" t="s">
        <v>437</v>
      </c>
      <c r="E5" s="256">
        <v>2024</v>
      </c>
      <c r="F5" s="331">
        <v>2026</v>
      </c>
      <c r="G5" s="331">
        <v>2027</v>
      </c>
      <c r="H5" s="256">
        <v>2028</v>
      </c>
      <c r="I5" s="331">
        <v>2026</v>
      </c>
      <c r="J5" s="331">
        <v>2027</v>
      </c>
      <c r="K5" s="331">
        <v>2028</v>
      </c>
      <c r="L5" s="331">
        <v>2026</v>
      </c>
      <c r="M5" s="331">
        <v>2027</v>
      </c>
      <c r="N5" s="331">
        <v>2028</v>
      </c>
      <c r="O5" s="331" t="s">
        <v>437</v>
      </c>
    </row>
    <row r="6" spans="1:15" s="28" customFormat="1" ht="11.25" x14ac:dyDescent="0.2">
      <c r="A6" s="459"/>
      <c r="B6" s="254" t="s">
        <v>2</v>
      </c>
      <c r="C6" s="254" t="s">
        <v>2</v>
      </c>
      <c r="D6" s="251" t="s">
        <v>2</v>
      </c>
      <c r="E6" s="54" t="s">
        <v>217</v>
      </c>
      <c r="F6" s="447" t="s">
        <v>184</v>
      </c>
      <c r="G6" s="448"/>
      <c r="H6" s="449"/>
      <c r="I6" s="447" t="s">
        <v>185</v>
      </c>
      <c r="J6" s="448"/>
      <c r="K6" s="449"/>
      <c r="L6" s="447" t="s">
        <v>185</v>
      </c>
      <c r="M6" s="448"/>
      <c r="N6" s="449"/>
      <c r="O6" s="254" t="s">
        <v>188</v>
      </c>
    </row>
    <row r="7" spans="1:15" s="17" customFormat="1" x14ac:dyDescent="0.2">
      <c r="A7" s="251">
        <v>1</v>
      </c>
      <c r="B7" s="254">
        <v>2</v>
      </c>
      <c r="C7" s="251">
        <v>3</v>
      </c>
      <c r="D7" s="251">
        <v>4</v>
      </c>
      <c r="E7" s="251">
        <v>5</v>
      </c>
      <c r="F7" s="251">
        <v>6</v>
      </c>
      <c r="G7" s="251">
        <v>7</v>
      </c>
      <c r="H7" s="251">
        <v>8</v>
      </c>
      <c r="I7" s="251">
        <v>9</v>
      </c>
      <c r="J7" s="251">
        <v>10</v>
      </c>
      <c r="K7" s="251">
        <v>11</v>
      </c>
      <c r="L7" s="251">
        <v>12</v>
      </c>
      <c r="M7" s="251">
        <v>13</v>
      </c>
      <c r="N7" s="251">
        <v>14</v>
      </c>
      <c r="O7" s="251">
        <v>15</v>
      </c>
    </row>
    <row r="8" spans="1:15" x14ac:dyDescent="0.2">
      <c r="A8" s="2" t="s">
        <v>165</v>
      </c>
      <c r="B8" s="47">
        <v>50655.7</v>
      </c>
      <c r="C8" s="146">
        <v>1970</v>
      </c>
      <c r="D8" s="146">
        <v>7475</v>
      </c>
      <c r="E8" s="47">
        <v>75396.5</v>
      </c>
      <c r="F8" s="48">
        <v>2684.7</v>
      </c>
      <c r="G8" s="48">
        <v>2792.09</v>
      </c>
      <c r="H8" s="48">
        <v>2903.78</v>
      </c>
      <c r="I8" s="48">
        <v>69.89</v>
      </c>
      <c r="J8" s="48">
        <v>75.41</v>
      </c>
      <c r="K8" s="48">
        <v>79.86</v>
      </c>
      <c r="L8" s="48">
        <v>85.49</v>
      </c>
      <c r="M8" s="48">
        <v>92.24</v>
      </c>
      <c r="N8" s="48">
        <v>97.69</v>
      </c>
      <c r="O8" s="47">
        <v>7201.7</v>
      </c>
    </row>
    <row r="9" spans="1:15" x14ac:dyDescent="0.2">
      <c r="A9" s="2" t="s">
        <v>166</v>
      </c>
      <c r="B9" s="47">
        <v>50279.7</v>
      </c>
      <c r="C9" s="146">
        <v>2428</v>
      </c>
      <c r="D9" s="146">
        <v>7615</v>
      </c>
      <c r="E9" s="14">
        <v>68765.7</v>
      </c>
      <c r="F9" s="48">
        <v>3112.9</v>
      </c>
      <c r="G9" s="48">
        <v>3237.42</v>
      </c>
      <c r="H9" s="48">
        <v>3366.92</v>
      </c>
      <c r="I9" s="48">
        <v>66.319999999999993</v>
      </c>
      <c r="J9" s="48">
        <v>71.56</v>
      </c>
      <c r="K9" s="48">
        <v>75.78</v>
      </c>
      <c r="L9" s="48">
        <v>68.599999999999994</v>
      </c>
      <c r="M9" s="48">
        <v>74.02</v>
      </c>
      <c r="N9" s="48">
        <v>78.39</v>
      </c>
      <c r="O9" s="14">
        <v>2680.5</v>
      </c>
    </row>
    <row r="10" spans="1:15" x14ac:dyDescent="0.2">
      <c r="A10" s="2" t="s">
        <v>167</v>
      </c>
      <c r="B10" s="47">
        <v>78747.3</v>
      </c>
      <c r="C10" s="13">
        <v>3170</v>
      </c>
      <c r="D10" s="13">
        <v>9946</v>
      </c>
      <c r="E10" s="14">
        <v>77006.3</v>
      </c>
      <c r="F10" s="48">
        <v>3722.86</v>
      </c>
      <c r="G10" s="48">
        <v>3871.78</v>
      </c>
      <c r="H10" s="48">
        <v>4026.65</v>
      </c>
      <c r="I10" s="48">
        <v>69.89</v>
      </c>
      <c r="J10" s="48">
        <v>75.41</v>
      </c>
      <c r="K10" s="48">
        <v>79.86</v>
      </c>
      <c r="L10" s="48">
        <v>85.49</v>
      </c>
      <c r="M10" s="48">
        <v>92.24</v>
      </c>
      <c r="N10" s="48">
        <v>97.69</v>
      </c>
      <c r="O10" s="14">
        <v>5124.7</v>
      </c>
    </row>
    <row r="11" spans="1:15" x14ac:dyDescent="0.2">
      <c r="A11" s="2" t="s">
        <v>168</v>
      </c>
      <c r="B11" s="47">
        <v>571476.69999999995</v>
      </c>
      <c r="C11" s="13">
        <v>34908</v>
      </c>
      <c r="D11" s="13">
        <v>71106</v>
      </c>
      <c r="E11" s="14">
        <v>99062.8</v>
      </c>
      <c r="F11" s="48">
        <v>3571.28</v>
      </c>
      <c r="G11" s="48">
        <v>3714.13</v>
      </c>
      <c r="H11" s="48">
        <v>3862.7</v>
      </c>
      <c r="I11" s="48">
        <v>116.3</v>
      </c>
      <c r="J11" s="48">
        <v>125.48</v>
      </c>
      <c r="K11" s="48">
        <v>132.88999999999999</v>
      </c>
      <c r="L11" s="48">
        <v>91.9</v>
      </c>
      <c r="M11" s="48">
        <v>99.16</v>
      </c>
      <c r="N11" s="48">
        <v>105.01</v>
      </c>
      <c r="O11" s="14">
        <v>3055.1</v>
      </c>
    </row>
    <row r="12" spans="1:15" x14ac:dyDescent="0.2">
      <c r="A12" s="2" t="s">
        <v>261</v>
      </c>
      <c r="B12" s="47">
        <v>194667.3</v>
      </c>
      <c r="C12" s="13">
        <v>8167</v>
      </c>
      <c r="D12" s="13">
        <v>25737</v>
      </c>
      <c r="E12" s="14">
        <v>91584.5</v>
      </c>
      <c r="F12" s="48">
        <v>4209.99</v>
      </c>
      <c r="G12" s="48">
        <v>4378.3900000000003</v>
      </c>
      <c r="H12" s="48">
        <v>4553.5200000000004</v>
      </c>
      <c r="I12" s="48">
        <v>69.89</v>
      </c>
      <c r="J12" s="48">
        <v>75.41</v>
      </c>
      <c r="K12" s="48">
        <v>79.86</v>
      </c>
      <c r="L12" s="48">
        <v>85.49</v>
      </c>
      <c r="M12" s="48">
        <v>92.24</v>
      </c>
      <c r="N12" s="48">
        <v>97.69</v>
      </c>
      <c r="O12" s="47">
        <v>7051.2</v>
      </c>
    </row>
    <row r="13" spans="1:15" x14ac:dyDescent="0.2">
      <c r="A13" s="2" t="s">
        <v>170</v>
      </c>
      <c r="B13" s="47">
        <v>85676.7</v>
      </c>
      <c r="C13" s="13">
        <v>3331</v>
      </c>
      <c r="D13" s="146">
        <v>10575</v>
      </c>
      <c r="E13" s="14">
        <v>123058.2</v>
      </c>
      <c r="F13" s="48">
        <v>3771.49</v>
      </c>
      <c r="G13" s="48">
        <v>3922.35</v>
      </c>
      <c r="H13" s="48">
        <v>4079.24</v>
      </c>
      <c r="I13" s="48">
        <v>89.32</v>
      </c>
      <c r="J13" s="48">
        <v>96.37</v>
      </c>
      <c r="K13" s="48">
        <v>102.06</v>
      </c>
      <c r="L13" s="48">
        <v>103.96</v>
      </c>
      <c r="M13" s="48">
        <v>112.17</v>
      </c>
      <c r="N13" s="48">
        <v>118.79</v>
      </c>
      <c r="O13" s="14">
        <v>2956.4</v>
      </c>
    </row>
    <row r="14" spans="1:15" x14ac:dyDescent="0.2">
      <c r="A14" s="2" t="s">
        <v>171</v>
      </c>
      <c r="B14" s="47">
        <v>59102.3</v>
      </c>
      <c r="C14" s="13">
        <v>2765</v>
      </c>
      <c r="D14" s="13">
        <v>8267</v>
      </c>
      <c r="E14" s="14">
        <v>85514.2</v>
      </c>
      <c r="F14" s="48">
        <v>2285.8200000000002</v>
      </c>
      <c r="G14" s="48">
        <v>2377.25</v>
      </c>
      <c r="H14" s="48">
        <v>2472.34</v>
      </c>
      <c r="I14" s="48">
        <v>69.89</v>
      </c>
      <c r="J14" s="48">
        <v>75.41</v>
      </c>
      <c r="K14" s="48">
        <v>79.86</v>
      </c>
      <c r="L14" s="48">
        <v>85.49</v>
      </c>
      <c r="M14" s="48">
        <v>92.24</v>
      </c>
      <c r="N14" s="48">
        <v>97.69</v>
      </c>
      <c r="O14" s="14">
        <v>3045.3</v>
      </c>
    </row>
    <row r="15" spans="1:15" x14ac:dyDescent="0.2">
      <c r="A15" s="2" t="s">
        <v>172</v>
      </c>
      <c r="B15" s="47">
        <v>108386</v>
      </c>
      <c r="C15" s="13">
        <v>4567</v>
      </c>
      <c r="D15" s="13">
        <v>12990</v>
      </c>
      <c r="E15" s="47">
        <v>86859.3</v>
      </c>
      <c r="F15" s="48">
        <v>3894.22</v>
      </c>
      <c r="G15" s="48">
        <v>4049.99</v>
      </c>
      <c r="H15" s="48">
        <v>4211.99</v>
      </c>
      <c r="I15" s="48">
        <v>69.89</v>
      </c>
      <c r="J15" s="48">
        <v>75.41</v>
      </c>
      <c r="K15" s="48">
        <v>79.86</v>
      </c>
      <c r="L15" s="48">
        <v>85.49</v>
      </c>
      <c r="M15" s="48">
        <v>92.24</v>
      </c>
      <c r="N15" s="48">
        <v>97.69</v>
      </c>
      <c r="O15" s="47">
        <v>2590.5</v>
      </c>
    </row>
    <row r="16" spans="1:15" x14ac:dyDescent="0.2">
      <c r="A16" s="2" t="s">
        <v>173</v>
      </c>
      <c r="B16" s="47">
        <v>27245.7</v>
      </c>
      <c r="C16" s="13">
        <v>1133</v>
      </c>
      <c r="D16" s="13">
        <v>3686</v>
      </c>
      <c r="E16" s="14">
        <v>59047.6</v>
      </c>
      <c r="F16" s="48">
        <v>4374.37</v>
      </c>
      <c r="G16" s="48">
        <v>4549.34</v>
      </c>
      <c r="H16" s="48">
        <v>4731.32</v>
      </c>
      <c r="I16" s="48">
        <v>69.89</v>
      </c>
      <c r="J16" s="48">
        <v>75.41</v>
      </c>
      <c r="K16" s="48">
        <v>79.86</v>
      </c>
      <c r="L16" s="48">
        <v>85.49</v>
      </c>
      <c r="M16" s="48">
        <v>92.24</v>
      </c>
      <c r="N16" s="48">
        <v>97.69</v>
      </c>
      <c r="O16" s="47">
        <v>4911</v>
      </c>
    </row>
    <row r="17" spans="1:16" x14ac:dyDescent="0.2">
      <c r="A17" s="2" t="s">
        <v>174</v>
      </c>
      <c r="B17" s="47">
        <v>90010.3</v>
      </c>
      <c r="C17" s="13">
        <v>5300</v>
      </c>
      <c r="D17" s="13">
        <v>13102</v>
      </c>
      <c r="E17" s="14">
        <v>115167.4</v>
      </c>
      <c r="F17" s="48">
        <v>3370.37</v>
      </c>
      <c r="G17" s="48">
        <v>3505.18</v>
      </c>
      <c r="H17" s="48">
        <v>3645.39</v>
      </c>
      <c r="I17" s="48">
        <v>81.5</v>
      </c>
      <c r="J17" s="48">
        <v>87.94</v>
      </c>
      <c r="K17" s="48">
        <v>93.13</v>
      </c>
      <c r="L17" s="48">
        <v>85.49</v>
      </c>
      <c r="M17" s="48">
        <v>92.24</v>
      </c>
      <c r="N17" s="48">
        <v>97.69</v>
      </c>
      <c r="O17" s="14">
        <v>1919</v>
      </c>
    </row>
    <row r="18" spans="1:16" x14ac:dyDescent="0.2">
      <c r="A18" s="2" t="s">
        <v>175</v>
      </c>
      <c r="B18" s="47">
        <v>74376.3</v>
      </c>
      <c r="C18" s="13">
        <v>2806</v>
      </c>
      <c r="D18" s="146">
        <v>8862</v>
      </c>
      <c r="E18" s="14">
        <v>70100</v>
      </c>
      <c r="F18" s="48">
        <v>4948.83</v>
      </c>
      <c r="G18" s="48">
        <v>5146.78</v>
      </c>
      <c r="H18" s="48">
        <v>5352.65</v>
      </c>
      <c r="I18" s="48">
        <v>69.89</v>
      </c>
      <c r="J18" s="48">
        <v>75.41</v>
      </c>
      <c r="K18" s="48">
        <v>79.86</v>
      </c>
      <c r="L18" s="48">
        <v>85.49</v>
      </c>
      <c r="M18" s="48">
        <v>92.24</v>
      </c>
      <c r="N18" s="48">
        <v>97.69</v>
      </c>
      <c r="O18" s="47">
        <v>6006.4</v>
      </c>
    </row>
    <row r="19" spans="1:16" x14ac:dyDescent="0.2">
      <c r="A19" s="2" t="s">
        <v>176</v>
      </c>
      <c r="B19" s="47">
        <v>25131.7</v>
      </c>
      <c r="C19" s="146">
        <v>849</v>
      </c>
      <c r="D19" s="146">
        <v>2914</v>
      </c>
      <c r="E19" s="47">
        <v>61376.4</v>
      </c>
      <c r="F19" s="48">
        <v>3663.36</v>
      </c>
      <c r="G19" s="48">
        <v>3809.89</v>
      </c>
      <c r="H19" s="48">
        <v>3962.28</v>
      </c>
      <c r="I19" s="48">
        <v>69.89</v>
      </c>
      <c r="J19" s="48">
        <v>75.41</v>
      </c>
      <c r="K19" s="48">
        <v>79.86</v>
      </c>
      <c r="L19" s="48">
        <v>85.49</v>
      </c>
      <c r="M19" s="48">
        <v>92.24</v>
      </c>
      <c r="N19" s="48">
        <v>97.69</v>
      </c>
      <c r="O19" s="48">
        <v>7805.39</v>
      </c>
      <c r="P19" s="108"/>
    </row>
    <row r="20" spans="1:16" x14ac:dyDescent="0.2">
      <c r="A20" s="2" t="s">
        <v>177</v>
      </c>
      <c r="B20" s="47">
        <v>56724</v>
      </c>
      <c r="C20" s="13">
        <v>2391</v>
      </c>
      <c r="D20" s="13">
        <v>7340</v>
      </c>
      <c r="E20" s="14">
        <v>70647</v>
      </c>
      <c r="F20" s="48">
        <v>4604.9799999999996</v>
      </c>
      <c r="G20" s="48">
        <v>4789.18</v>
      </c>
      <c r="H20" s="48">
        <v>4980.75</v>
      </c>
      <c r="I20" s="48">
        <v>69.89</v>
      </c>
      <c r="J20" s="48">
        <v>75.41</v>
      </c>
      <c r="K20" s="48">
        <v>79.86</v>
      </c>
      <c r="L20" s="48">
        <v>85.49</v>
      </c>
      <c r="M20" s="48">
        <v>92.24</v>
      </c>
      <c r="N20" s="48">
        <v>97.69</v>
      </c>
      <c r="O20" s="47">
        <v>3597</v>
      </c>
    </row>
    <row r="21" spans="1:16" x14ac:dyDescent="0.2">
      <c r="A21" s="2" t="s">
        <v>178</v>
      </c>
      <c r="B21" s="47">
        <v>44439.3</v>
      </c>
      <c r="C21" s="146">
        <v>1803</v>
      </c>
      <c r="D21" s="146">
        <v>6162</v>
      </c>
      <c r="E21" s="47">
        <v>77914.899999999994</v>
      </c>
      <c r="F21" s="48">
        <v>3493.48</v>
      </c>
      <c r="G21" s="48">
        <v>3633.22</v>
      </c>
      <c r="H21" s="48">
        <v>3778.55</v>
      </c>
      <c r="I21" s="48">
        <v>69.89</v>
      </c>
      <c r="J21" s="48">
        <v>75.41</v>
      </c>
      <c r="K21" s="48">
        <v>79.86</v>
      </c>
      <c r="L21" s="48">
        <v>85.49</v>
      </c>
      <c r="M21" s="48">
        <v>92.24</v>
      </c>
      <c r="N21" s="48">
        <v>97.69</v>
      </c>
      <c r="O21" s="47">
        <v>2191.1</v>
      </c>
    </row>
    <row r="22" spans="1:16" x14ac:dyDescent="0.2">
      <c r="A22" s="2" t="s">
        <v>179</v>
      </c>
      <c r="B22" s="47">
        <v>65881.3</v>
      </c>
      <c r="C22" s="146">
        <v>2901</v>
      </c>
      <c r="D22" s="146">
        <v>9395</v>
      </c>
      <c r="E22" s="14">
        <v>82246.899999999994</v>
      </c>
      <c r="F22" s="48">
        <v>4525.99</v>
      </c>
      <c r="G22" s="48">
        <v>4707.03</v>
      </c>
      <c r="H22" s="48">
        <v>4895.3100000000004</v>
      </c>
      <c r="I22" s="48">
        <v>69.89</v>
      </c>
      <c r="J22" s="48">
        <v>75.41</v>
      </c>
      <c r="K22" s="48">
        <v>79.86</v>
      </c>
      <c r="L22" s="48">
        <v>85.49</v>
      </c>
      <c r="M22" s="48">
        <v>92.24</v>
      </c>
      <c r="N22" s="48">
        <v>97.69</v>
      </c>
      <c r="O22" s="14">
        <v>7017.7</v>
      </c>
    </row>
    <row r="23" spans="1:16" x14ac:dyDescent="0.2">
      <c r="A23" s="2" t="s">
        <v>260</v>
      </c>
      <c r="B23" s="47">
        <v>131247.70000000001</v>
      </c>
      <c r="C23" s="13">
        <v>5187</v>
      </c>
      <c r="D23" s="13">
        <v>16923</v>
      </c>
      <c r="E23" s="14">
        <v>81263.899999999994</v>
      </c>
      <c r="F23" s="48">
        <v>2971.36</v>
      </c>
      <c r="G23" s="48">
        <v>3090.21</v>
      </c>
      <c r="H23" s="48">
        <v>3213.82</v>
      </c>
      <c r="I23" s="48">
        <v>69.89</v>
      </c>
      <c r="J23" s="48">
        <v>75.41</v>
      </c>
      <c r="K23" s="48">
        <v>79.86</v>
      </c>
      <c r="L23" s="48">
        <v>68.02</v>
      </c>
      <c r="M23" s="48">
        <v>73.39</v>
      </c>
      <c r="N23" s="48">
        <v>77.73</v>
      </c>
      <c r="O23" s="196">
        <v>3654.77</v>
      </c>
    </row>
    <row r="24" spans="1:16" x14ac:dyDescent="0.2">
      <c r="A24" s="2" t="s">
        <v>358</v>
      </c>
      <c r="B24" s="47">
        <v>261845</v>
      </c>
      <c r="C24" s="146">
        <v>10326</v>
      </c>
      <c r="D24" s="146">
        <v>31545</v>
      </c>
      <c r="E24" s="14">
        <v>82586.399999999994</v>
      </c>
      <c r="F24" s="48">
        <v>3007.63</v>
      </c>
      <c r="G24" s="48">
        <v>3127.94</v>
      </c>
      <c r="H24" s="48">
        <v>3253.05</v>
      </c>
      <c r="I24" s="48">
        <v>55.1</v>
      </c>
      <c r="J24" s="48">
        <v>59.46</v>
      </c>
      <c r="K24" s="48">
        <v>62.96</v>
      </c>
      <c r="L24" s="48">
        <v>56.89</v>
      </c>
      <c r="M24" s="48">
        <v>61.39</v>
      </c>
      <c r="N24" s="48">
        <v>65.010000000000005</v>
      </c>
      <c r="O24" s="47">
        <v>2905.8</v>
      </c>
      <c r="P24" s="108"/>
    </row>
    <row r="25" spans="1:16" x14ac:dyDescent="0.2">
      <c r="A25" s="2" t="s">
        <v>180</v>
      </c>
      <c r="B25" s="47">
        <v>63776.3</v>
      </c>
      <c r="C25" s="13">
        <v>2670</v>
      </c>
      <c r="D25" s="13">
        <v>8100</v>
      </c>
      <c r="E25" s="14">
        <v>120590.6</v>
      </c>
      <c r="F25" s="48">
        <v>1446.95</v>
      </c>
      <c r="G25" s="48">
        <v>1504.83</v>
      </c>
      <c r="H25" s="48">
        <v>1565.02</v>
      </c>
      <c r="I25" s="48">
        <v>61.03</v>
      </c>
      <c r="J25" s="48">
        <v>65.849999999999994</v>
      </c>
      <c r="K25" s="48">
        <v>69.739999999999995</v>
      </c>
      <c r="L25" s="48">
        <v>56.82</v>
      </c>
      <c r="M25" s="48">
        <v>61.31</v>
      </c>
      <c r="N25" s="48">
        <v>64.930000000000007</v>
      </c>
      <c r="O25" s="14">
        <v>88.4</v>
      </c>
    </row>
    <row r="26" spans="1:16" s="8" customFormat="1" x14ac:dyDescent="0.2">
      <c r="A26" s="42" t="s">
        <v>164</v>
      </c>
      <c r="B26" s="334">
        <v>2039669.3</v>
      </c>
      <c r="C26" s="334">
        <v>96672</v>
      </c>
      <c r="D26" s="334">
        <v>261740</v>
      </c>
      <c r="E26" s="322">
        <v>93406</v>
      </c>
      <c r="F26" s="76">
        <v>3513.13</v>
      </c>
      <c r="G26" s="76">
        <v>3653.65</v>
      </c>
      <c r="H26" s="76">
        <v>3799.8</v>
      </c>
      <c r="I26" s="76">
        <v>72.680000000000007</v>
      </c>
      <c r="J26" s="76">
        <v>78.42</v>
      </c>
      <c r="K26" s="76">
        <v>83.05</v>
      </c>
      <c r="L26" s="76">
        <v>81.78</v>
      </c>
      <c r="M26" s="76">
        <v>88.24</v>
      </c>
      <c r="N26" s="76">
        <v>93.45</v>
      </c>
      <c r="O26" s="258">
        <v>73801.960000000006</v>
      </c>
    </row>
    <row r="27" spans="1:16" x14ac:dyDescent="0.2">
      <c r="B27" s="25"/>
      <c r="C27" s="25"/>
      <c r="D27" s="25"/>
      <c r="E27" s="25"/>
      <c r="O27" s="18"/>
    </row>
    <row r="39" spans="5:5" x14ac:dyDescent="0.2">
      <c r="E39">
        <v>7</v>
      </c>
    </row>
  </sheetData>
  <mergeCells count="14">
    <mergeCell ref="A1:O1"/>
    <mergeCell ref="A3:A6"/>
    <mergeCell ref="F4:H4"/>
    <mergeCell ref="I4:K4"/>
    <mergeCell ref="L4:N4"/>
    <mergeCell ref="F3:N3"/>
    <mergeCell ref="F6:H6"/>
    <mergeCell ref="I6:K6"/>
    <mergeCell ref="L6:N6"/>
    <mergeCell ref="B3:B4"/>
    <mergeCell ref="C3:C4"/>
    <mergeCell ref="D3:D4"/>
    <mergeCell ref="E3:E4"/>
    <mergeCell ref="O3:O4"/>
  </mergeCells>
  <phoneticPr fontId="0" type="noConversion"/>
  <printOptions horizontalCentered="1"/>
  <pageMargins left="0" right="0" top="1.2204724409448819" bottom="0.51181102362204722" header="0.82677165354330717" footer="0.27559055118110237"/>
  <pageSetup paperSize="9" scale="81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>
    <pageSetUpPr fitToPage="1"/>
  </sheetPr>
  <dimension ref="A1:L29"/>
  <sheetViews>
    <sheetView workbookViewId="0">
      <pane xSplit="1" ySplit="8" topLeftCell="B9" activePane="bottomRight" state="frozen"/>
      <selection activeCell="B239" sqref="B239:B240"/>
      <selection pane="topRight" activeCell="B239" sqref="B239:B240"/>
      <selection pane="bottomLeft" activeCell="B239" sqref="B239:B240"/>
      <selection pane="bottomRight" activeCell="P9" sqref="P9"/>
    </sheetView>
  </sheetViews>
  <sheetFormatPr defaultRowHeight="12.75" x14ac:dyDescent="0.2"/>
  <cols>
    <col min="1" max="1" width="20.5703125" customWidth="1"/>
    <col min="2" max="2" width="10.5703125" customWidth="1"/>
    <col min="3" max="3" width="11.7109375" customWidth="1"/>
    <col min="4" max="4" width="10.42578125" customWidth="1"/>
    <col min="5" max="6" width="9.85546875" customWidth="1"/>
    <col min="7" max="7" width="9.7109375" customWidth="1"/>
    <col min="8" max="8" width="10" customWidth="1"/>
    <col min="9" max="9" width="10.42578125" customWidth="1"/>
    <col min="10" max="10" width="10.85546875" customWidth="1"/>
    <col min="11" max="11" width="9.28515625" customWidth="1"/>
    <col min="12" max="12" width="11.42578125" customWidth="1"/>
  </cols>
  <sheetData>
    <row r="1" spans="1:12" x14ac:dyDescent="0.2">
      <c r="A1" s="474" t="s">
        <v>385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</row>
    <row r="3" spans="1:12" ht="18.75" customHeight="1" x14ac:dyDescent="0.2">
      <c r="A3" s="413" t="s">
        <v>4</v>
      </c>
      <c r="B3" s="471" t="s">
        <v>220</v>
      </c>
      <c r="C3" s="472"/>
      <c r="D3" s="472"/>
      <c r="E3" s="472"/>
      <c r="F3" s="473"/>
      <c r="G3" s="447" t="s">
        <v>222</v>
      </c>
      <c r="H3" s="448"/>
      <c r="I3" s="448"/>
      <c r="J3" s="448"/>
      <c r="K3" s="449"/>
      <c r="L3" s="479" t="s">
        <v>5</v>
      </c>
    </row>
    <row r="4" spans="1:12" ht="19.899999999999999" customHeight="1" x14ac:dyDescent="0.2">
      <c r="A4" s="414"/>
      <c r="B4" s="432" t="s">
        <v>228</v>
      </c>
      <c r="C4" s="413" t="s">
        <v>223</v>
      </c>
      <c r="D4" s="413" t="s">
        <v>232</v>
      </c>
      <c r="E4" s="477" t="s">
        <v>233</v>
      </c>
      <c r="F4" s="413" t="s">
        <v>234</v>
      </c>
      <c r="G4" s="413" t="s">
        <v>194</v>
      </c>
      <c r="H4" s="426" t="s">
        <v>197</v>
      </c>
      <c r="I4" s="475" t="s">
        <v>219</v>
      </c>
      <c r="J4" s="477" t="s">
        <v>218</v>
      </c>
      <c r="K4" s="426" t="s">
        <v>162</v>
      </c>
      <c r="L4" s="480"/>
    </row>
    <row r="5" spans="1:12" ht="16.5" customHeight="1" x14ac:dyDescent="0.2">
      <c r="A5" s="414"/>
      <c r="B5" s="432"/>
      <c r="C5" s="414"/>
      <c r="D5" s="414"/>
      <c r="E5" s="482"/>
      <c r="F5" s="414"/>
      <c r="G5" s="415"/>
      <c r="H5" s="427"/>
      <c r="I5" s="476"/>
      <c r="J5" s="478"/>
      <c r="K5" s="427"/>
      <c r="L5" s="480"/>
    </row>
    <row r="6" spans="1:12" ht="19.149999999999999" customHeight="1" x14ac:dyDescent="0.2">
      <c r="A6" s="414"/>
      <c r="B6" s="432"/>
      <c r="C6" s="414"/>
      <c r="D6" s="414"/>
      <c r="E6" s="482"/>
      <c r="F6" s="414"/>
      <c r="G6" s="44">
        <v>0.2</v>
      </c>
      <c r="H6" s="43">
        <v>0.3</v>
      </c>
      <c r="I6" s="43">
        <v>0.1</v>
      </c>
      <c r="J6" s="43">
        <v>0.1</v>
      </c>
      <c r="K6" s="43">
        <f>100%-G6-H6-I6-J6</f>
        <v>0.30000000000000004</v>
      </c>
      <c r="L6" s="481"/>
    </row>
    <row r="7" spans="1:12" ht="11.45" customHeight="1" x14ac:dyDescent="0.2">
      <c r="A7" s="415"/>
      <c r="B7" s="432"/>
      <c r="C7" s="415"/>
      <c r="D7" s="415"/>
      <c r="E7" s="478"/>
      <c r="F7" s="415"/>
      <c r="G7" s="44" t="s">
        <v>231</v>
      </c>
      <c r="H7" s="43" t="s">
        <v>231</v>
      </c>
      <c r="I7" s="43" t="s">
        <v>236</v>
      </c>
      <c r="J7" s="43" t="s">
        <v>235</v>
      </c>
      <c r="K7" s="43" t="s">
        <v>231</v>
      </c>
      <c r="L7" s="252"/>
    </row>
    <row r="8" spans="1:12" s="5" customFormat="1" ht="36.75" customHeight="1" x14ac:dyDescent="0.2">
      <c r="A8" s="3">
        <v>1</v>
      </c>
      <c r="B8" s="3">
        <v>2</v>
      </c>
      <c r="C8" s="3">
        <v>3</v>
      </c>
      <c r="D8" s="3" t="s">
        <v>237</v>
      </c>
      <c r="E8" s="3">
        <v>5</v>
      </c>
      <c r="F8" s="3">
        <v>6</v>
      </c>
      <c r="G8" s="3">
        <v>7</v>
      </c>
      <c r="H8" s="4">
        <v>8</v>
      </c>
      <c r="I8" s="4">
        <v>9</v>
      </c>
      <c r="J8" s="4">
        <v>10</v>
      </c>
      <c r="K8" s="4">
        <v>11</v>
      </c>
      <c r="L8" s="4">
        <v>12</v>
      </c>
    </row>
    <row r="9" spans="1:12" ht="21" customHeight="1" x14ac:dyDescent="0.2">
      <c r="A9" s="2" t="s">
        <v>165</v>
      </c>
      <c r="B9" s="61">
        <v>0.96143823737233158</v>
      </c>
      <c r="C9" s="61">
        <v>0.79374371736682148</v>
      </c>
      <c r="D9" s="61">
        <v>0.96009349042284797</v>
      </c>
      <c r="E9" s="61">
        <v>3.9291496334716469</v>
      </c>
      <c r="F9" s="61">
        <v>1.6184818402579682</v>
      </c>
      <c r="G9" s="61">
        <v>0.78801072409360007</v>
      </c>
      <c r="H9" s="62">
        <v>1.1067017360974505</v>
      </c>
      <c r="I9" s="62">
        <v>3.8041525097062019</v>
      </c>
      <c r="J9" s="62">
        <v>1.5622789353643711</v>
      </c>
      <c r="K9" s="62">
        <v>0.96222750561291492</v>
      </c>
      <c r="L9" s="62">
        <v>1.3149240618388871</v>
      </c>
    </row>
    <row r="10" spans="1:12" ht="12.75" customHeight="1" x14ac:dyDescent="0.2">
      <c r="A10" s="2" t="s">
        <v>166</v>
      </c>
      <c r="B10" s="61">
        <v>0.94724043423334692</v>
      </c>
      <c r="C10" s="61">
        <v>0.88409000455333886</v>
      </c>
      <c r="D10" s="61">
        <v>0.96202921757200743</v>
      </c>
      <c r="E10" s="61">
        <v>1.4733807696573433</v>
      </c>
      <c r="F10" s="61">
        <v>1.6268460343947073</v>
      </c>
      <c r="G10" s="61">
        <v>0.98044890200553136</v>
      </c>
      <c r="H10" s="62">
        <v>1.1381504705683745</v>
      </c>
      <c r="I10" s="62">
        <v>1.4293845562987195</v>
      </c>
      <c r="J10" s="62">
        <v>1.5735188002942346</v>
      </c>
      <c r="K10" s="62">
        <v>0.9641675353338357</v>
      </c>
      <c r="L10" s="62">
        <v>1.1270755178310647</v>
      </c>
    </row>
    <row r="11" spans="1:12" ht="12.75" customHeight="1" x14ac:dyDescent="0.2">
      <c r="A11" s="2" t="s">
        <v>167</v>
      </c>
      <c r="B11" s="61">
        <v>0.96488512515255986</v>
      </c>
      <c r="C11" s="61">
        <v>1.0537912533247848</v>
      </c>
      <c r="D11" s="61">
        <v>0.98782168790875846</v>
      </c>
      <c r="E11" s="61">
        <v>1.7985587894357475</v>
      </c>
      <c r="F11" s="61">
        <v>1.2194847385949177</v>
      </c>
      <c r="G11" s="61">
        <v>0.83923356457052378</v>
      </c>
      <c r="H11" s="62">
        <v>0.97459803192074224</v>
      </c>
      <c r="I11" s="62">
        <v>1.7916328689188095</v>
      </c>
      <c r="J11" s="62">
        <v>1.2111338648494892</v>
      </c>
      <c r="K11" s="62">
        <v>0.99001733500782019</v>
      </c>
      <c r="L11" s="62">
        <v>1.0575079963695035</v>
      </c>
    </row>
    <row r="12" spans="1:12" ht="12.75" customHeight="1" x14ac:dyDescent="0.2">
      <c r="A12" s="96" t="s">
        <v>168</v>
      </c>
      <c r="B12" s="61">
        <v>1.0121122840074515</v>
      </c>
      <c r="C12" s="61">
        <v>1.0532364483670074</v>
      </c>
      <c r="D12" s="61">
        <v>1.0113797868404264</v>
      </c>
      <c r="E12" s="61">
        <v>0.14774703200459721</v>
      </c>
      <c r="F12" s="61">
        <v>0.59914224071699784</v>
      </c>
      <c r="G12" s="61">
        <v>1.3038313117920419</v>
      </c>
      <c r="H12" s="62">
        <v>0.98300602622046207</v>
      </c>
      <c r="I12" s="62">
        <v>0.15068806678555227</v>
      </c>
      <c r="J12" s="62">
        <v>0.60923020922131488</v>
      </c>
      <c r="K12" s="62">
        <v>1.0136277969035856</v>
      </c>
      <c r="L12" s="323">
        <v>0.93574823689630948</v>
      </c>
    </row>
    <row r="13" spans="1:12" ht="12.75" customHeight="1" x14ac:dyDescent="0.2">
      <c r="A13" s="2" t="s">
        <v>261</v>
      </c>
      <c r="B13" s="61">
        <v>0.99609982228122396</v>
      </c>
      <c r="C13" s="61">
        <v>1.1758119015786213</v>
      </c>
      <c r="D13" s="61">
        <v>1.015631101298474</v>
      </c>
      <c r="E13" s="61">
        <v>1.0010641096243118</v>
      </c>
      <c r="F13" s="61">
        <v>0.79104775458207699</v>
      </c>
      <c r="G13" s="61">
        <v>0.89926199538154916</v>
      </c>
      <c r="H13" s="62">
        <v>1.0489024483000051</v>
      </c>
      <c r="I13" s="62">
        <v>1.0252828880050326</v>
      </c>
      <c r="J13" s="62">
        <v>0.80774804367252806</v>
      </c>
      <c r="K13" s="62">
        <v>1.0178885608264214</v>
      </c>
      <c r="L13" s="62">
        <v>0.98319279498199386</v>
      </c>
    </row>
    <row r="14" spans="1:12" ht="12.75" customHeight="1" x14ac:dyDescent="0.2">
      <c r="A14" s="2" t="s">
        <v>170</v>
      </c>
      <c r="B14" s="61">
        <v>1.0634909962957413</v>
      </c>
      <c r="C14" s="61">
        <v>1.0951488298744185</v>
      </c>
      <c r="D14" s="61">
        <v>1.0412603811353125</v>
      </c>
      <c r="E14" s="61">
        <v>0.953657275835187</v>
      </c>
      <c r="F14" s="61">
        <v>1.1612939171975061</v>
      </c>
      <c r="G14" s="61">
        <v>0.85438171295879761</v>
      </c>
      <c r="H14" s="62">
        <v>1.0039479103282081</v>
      </c>
      <c r="I14" s="62">
        <v>1.0013767344278213</v>
      </c>
      <c r="J14" s="62">
        <v>1.2157344309597031</v>
      </c>
      <c r="K14" s="62">
        <v>1.0435748072743534</v>
      </c>
      <c r="L14" s="62">
        <v>1.0068442744112804</v>
      </c>
    </row>
    <row r="15" spans="1:12" ht="12.75" customHeight="1" x14ac:dyDescent="0.2">
      <c r="A15" s="2" t="s">
        <v>171</v>
      </c>
      <c r="B15" s="61">
        <v>0.98310215617840402</v>
      </c>
      <c r="C15" s="61">
        <v>0.69382871279824587</v>
      </c>
      <c r="D15" s="61">
        <v>0.96093394936902665</v>
      </c>
      <c r="E15" s="61">
        <v>1.4240248363101999</v>
      </c>
      <c r="F15" s="61">
        <v>1.4586341065500927</v>
      </c>
      <c r="G15" s="61">
        <v>0.94877883585202794</v>
      </c>
      <c r="H15" s="62">
        <v>1.0499564430705486</v>
      </c>
      <c r="I15" s="62">
        <v>1.379929589196589</v>
      </c>
      <c r="J15" s="62">
        <v>1.4092145624732875</v>
      </c>
      <c r="K15" s="62">
        <v>0.9630698326606647</v>
      </c>
      <c r="L15" s="62">
        <v>1.0725780650567573</v>
      </c>
    </row>
    <row r="16" spans="1:12" ht="12.75" customHeight="1" x14ac:dyDescent="0.2">
      <c r="A16" s="2" t="s">
        <v>172</v>
      </c>
      <c r="B16" s="61">
        <v>0.98598227094619195</v>
      </c>
      <c r="C16" s="61">
        <v>1.096715027850635</v>
      </c>
      <c r="D16" s="61">
        <v>1.0026626382581596</v>
      </c>
      <c r="E16" s="61">
        <v>0.66054478953086138</v>
      </c>
      <c r="F16" s="61">
        <v>1.0227379971172987</v>
      </c>
      <c r="G16" s="61">
        <v>0.8916478214390986</v>
      </c>
      <c r="H16" s="62">
        <v>0.93869603792251377</v>
      </c>
      <c r="I16" s="62">
        <v>0.66788690675069085</v>
      </c>
      <c r="J16" s="62">
        <v>1.0309947285015471</v>
      </c>
      <c r="K16" s="62">
        <v>1.0048912725754418</v>
      </c>
      <c r="L16" s="62">
        <v>0.93129392096243024</v>
      </c>
    </row>
    <row r="17" spans="1:12" ht="12.75" customHeight="1" x14ac:dyDescent="0.2">
      <c r="A17" s="2" t="s">
        <v>173</v>
      </c>
      <c r="B17" s="61">
        <v>0.92643213498062227</v>
      </c>
      <c r="C17" s="61">
        <v>1.2169872637200734</v>
      </c>
      <c r="D17" s="61">
        <v>0.98491479386231851</v>
      </c>
      <c r="E17" s="61">
        <v>4.9815423548684317</v>
      </c>
      <c r="F17" s="61">
        <v>2.5795017399279723</v>
      </c>
      <c r="G17" s="61">
        <v>0.86439311312213518</v>
      </c>
      <c r="H17" s="62">
        <v>1.0408549492443757</v>
      </c>
      <c r="I17" s="62">
        <v>4.9477564561476708</v>
      </c>
      <c r="J17" s="62">
        <v>2.5542988452151767</v>
      </c>
      <c r="K17" s="62">
        <v>0.98710397976138975</v>
      </c>
      <c r="L17" s="62">
        <v>1.5314718314624416</v>
      </c>
    </row>
    <row r="18" spans="1:12" ht="12.75" customHeight="1" x14ac:dyDescent="0.2">
      <c r="A18" s="96" t="s">
        <v>174</v>
      </c>
      <c r="B18" s="61">
        <v>1.0465952936642187</v>
      </c>
      <c r="C18" s="61">
        <v>0.9734834945059736</v>
      </c>
      <c r="D18" s="61">
        <v>1.0206459962827066</v>
      </c>
      <c r="E18" s="61">
        <v>0.5892161322385453</v>
      </c>
      <c r="F18" s="61">
        <v>1.1294555240406439</v>
      </c>
      <c r="G18" s="61">
        <v>1.2683511133073684</v>
      </c>
      <c r="H18" s="62">
        <v>1.1605255665375647</v>
      </c>
      <c r="I18" s="62">
        <v>0.60645082530423433</v>
      </c>
      <c r="J18" s="62">
        <v>1.1589948100933245</v>
      </c>
      <c r="K18" s="62">
        <v>1.0229146024981171</v>
      </c>
      <c r="L18" s="323">
        <v>1.0852468369119341</v>
      </c>
    </row>
    <row r="19" spans="1:12" ht="12.75" customHeight="1" x14ac:dyDescent="0.2">
      <c r="A19" s="2" t="s">
        <v>175</v>
      </c>
      <c r="B19" s="61">
        <v>0.95009742414834175</v>
      </c>
      <c r="C19" s="61">
        <v>1.3608831058893072</v>
      </c>
      <c r="D19" s="61">
        <v>1.0111370226631018</v>
      </c>
      <c r="E19" s="61">
        <v>2.2318836187896869</v>
      </c>
      <c r="F19" s="61">
        <v>1.2617679362317775</v>
      </c>
      <c r="G19" s="61">
        <v>0.80508884090445088</v>
      </c>
      <c r="H19" s="62">
        <v>0.94111214626367901</v>
      </c>
      <c r="I19" s="62">
        <v>2.2757648386299181</v>
      </c>
      <c r="J19" s="62">
        <v>1.2827048015200386</v>
      </c>
      <c r="K19" s="62">
        <v>1.0133844931304328</v>
      </c>
      <c r="L19" s="62">
        <v>1.1032137240141195</v>
      </c>
    </row>
    <row r="20" spans="1:12" ht="12.75" customHeight="1" x14ac:dyDescent="0.2">
      <c r="A20" s="2" t="s">
        <v>176</v>
      </c>
      <c r="B20" s="61">
        <v>0.93141853842365596</v>
      </c>
      <c r="C20" s="61">
        <v>1.0388871649477536</v>
      </c>
      <c r="D20" s="61">
        <v>0.96959798570660338</v>
      </c>
      <c r="E20" s="61">
        <v>8.5835038093380103</v>
      </c>
      <c r="F20" s="61">
        <v>2.7544229222677159</v>
      </c>
      <c r="G20" s="61">
        <v>0.69128673879619629</v>
      </c>
      <c r="H20" s="62">
        <v>0.87820028851191878</v>
      </c>
      <c r="I20" s="62">
        <v>8.3927084180416234</v>
      </c>
      <c r="J20" s="62">
        <v>2.6850943429626679</v>
      </c>
      <c r="K20" s="62">
        <v>0.97175312669068081</v>
      </c>
      <c r="L20" s="62">
        <v>1.8010236484204483</v>
      </c>
    </row>
    <row r="21" spans="1:12" ht="12.75" customHeight="1" x14ac:dyDescent="0.2">
      <c r="A21" s="2" t="s">
        <v>177</v>
      </c>
      <c r="B21" s="61">
        <v>0.95126865511851499</v>
      </c>
      <c r="C21" s="61">
        <v>1.2747525044028831</v>
      </c>
      <c r="D21" s="61">
        <v>1.0031095779995458</v>
      </c>
      <c r="E21" s="61">
        <v>1.7525299671696775</v>
      </c>
      <c r="F21" s="61">
        <v>1.4988273139333539</v>
      </c>
      <c r="G21" s="61">
        <v>0.89236350929427577</v>
      </c>
      <c r="H21" s="62">
        <v>1.0139388856607565</v>
      </c>
      <c r="I21" s="62">
        <v>1.7727996456857744</v>
      </c>
      <c r="J21" s="62">
        <v>1.5116010926596124</v>
      </c>
      <c r="K21" s="62">
        <v>1.0053392057369548</v>
      </c>
      <c r="L21" s="62">
        <v>1.1126962031127072</v>
      </c>
    </row>
    <row r="22" spans="1:12" ht="12.75" customHeight="1" x14ac:dyDescent="0.2">
      <c r="A22" s="2" t="s">
        <v>178</v>
      </c>
      <c r="B22" s="61">
        <v>0.96683061045329</v>
      </c>
      <c r="C22" s="61">
        <v>0.99633411396472704</v>
      </c>
      <c r="D22" s="61">
        <v>0.98304871662311777</v>
      </c>
      <c r="E22" s="61">
        <v>1.3626579454383243</v>
      </c>
      <c r="F22" s="61">
        <v>1.7749408869076595</v>
      </c>
      <c r="G22" s="61">
        <v>0.84175219127234591</v>
      </c>
      <c r="H22" s="62">
        <v>1.064789391004715</v>
      </c>
      <c r="I22" s="62">
        <v>1.3508518428470855</v>
      </c>
      <c r="J22" s="62">
        <v>1.7542688645679749</v>
      </c>
      <c r="K22" s="62">
        <v>0.98523375476239905</v>
      </c>
      <c r="L22" s="62">
        <v>1.0938694527261095</v>
      </c>
    </row>
    <row r="23" spans="1:12" ht="12.75" customHeight="1" x14ac:dyDescent="0.2">
      <c r="A23" s="2" t="s">
        <v>179</v>
      </c>
      <c r="B23" s="61">
        <v>0.97610624585144423</v>
      </c>
      <c r="C23" s="61">
        <v>1.2549663877490733</v>
      </c>
      <c r="D23" s="61">
        <v>1.0135497617006295</v>
      </c>
      <c r="E23" s="61">
        <v>2.9439098164509625</v>
      </c>
      <c r="F23" s="61">
        <v>1.3599933601121343</v>
      </c>
      <c r="G23" s="61">
        <v>0.94191419545959909</v>
      </c>
      <c r="H23" s="62">
        <v>1.1290518593433005</v>
      </c>
      <c r="I23" s="62">
        <v>3.0089529977410581</v>
      </c>
      <c r="J23" s="62">
        <v>1.3858591226307966</v>
      </c>
      <c r="K23" s="62">
        <v>1.015802595001692</v>
      </c>
      <c r="L23" s="62">
        <v>1.2713203874326031</v>
      </c>
    </row>
    <row r="24" spans="1:12" ht="12.75" customHeight="1" x14ac:dyDescent="0.2">
      <c r="A24" s="2" t="s">
        <v>260</v>
      </c>
      <c r="B24" s="61">
        <v>0.97400145600925003</v>
      </c>
      <c r="C24" s="61">
        <v>0.85059532591831288</v>
      </c>
      <c r="D24" s="61">
        <v>0.97206026059645634</v>
      </c>
      <c r="E24" s="61">
        <v>0.76959141299117473</v>
      </c>
      <c r="F24" s="61">
        <v>0.93168360706934716</v>
      </c>
      <c r="G24" s="61">
        <v>0.81077142336741592</v>
      </c>
      <c r="H24" s="62">
        <v>0.97906839624591646</v>
      </c>
      <c r="I24" s="62">
        <v>0.75439574162635659</v>
      </c>
      <c r="J24" s="62">
        <v>0.91053965403633819</v>
      </c>
      <c r="K24" s="62">
        <v>0.97422087451839812</v>
      </c>
      <c r="L24" s="62">
        <v>0.91463460546904707</v>
      </c>
    </row>
    <row r="25" spans="1:12" ht="14.45" customHeight="1" x14ac:dyDescent="0.2">
      <c r="A25" s="96" t="s">
        <v>358</v>
      </c>
      <c r="B25" s="61">
        <v>0.97683317988137808</v>
      </c>
      <c r="C25" s="61">
        <v>0.83997903986260825</v>
      </c>
      <c r="D25" s="61">
        <v>0.9724144939269499</v>
      </c>
      <c r="E25" s="61">
        <v>0.30669966208131288</v>
      </c>
      <c r="F25" s="61">
        <v>0.71637793563197905</v>
      </c>
      <c r="G25" s="61">
        <v>0.80931941051172418</v>
      </c>
      <c r="H25" s="62">
        <v>0.9151069634039749</v>
      </c>
      <c r="I25" s="62">
        <v>0.30075340094146519</v>
      </c>
      <c r="J25" s="62">
        <v>0.70037533896820747</v>
      </c>
      <c r="K25" s="259">
        <v>0.97457589520899324</v>
      </c>
      <c r="L25" s="62">
        <v>0.82888161367720259</v>
      </c>
    </row>
    <row r="26" spans="1:12" ht="12.75" customHeight="1" x14ac:dyDescent="0.2">
      <c r="A26" s="2" t="s">
        <v>180</v>
      </c>
      <c r="B26" s="61">
        <v>1.0582073956705138</v>
      </c>
      <c r="C26" s="61">
        <v>0.4530656640197428</v>
      </c>
      <c r="D26" s="61">
        <v>0.97441026423723121</v>
      </c>
      <c r="E26" s="61">
        <v>3.8307588050851174E-2</v>
      </c>
      <c r="F26" s="61">
        <v>1.3883782934343252</v>
      </c>
      <c r="G26" s="61">
        <v>0.86094317835655509</v>
      </c>
      <c r="H26" s="62">
        <v>0.96672230545093685</v>
      </c>
      <c r="I26" s="62">
        <v>3.7641982178364786E-2</v>
      </c>
      <c r="J26" s="62">
        <v>1.3601502518105493</v>
      </c>
      <c r="K26" s="62">
        <v>0.97657610154993246</v>
      </c>
      <c r="L26" s="62">
        <v>0.89495738117046331</v>
      </c>
    </row>
    <row r="27" spans="1:12" ht="21.95" customHeight="1" x14ac:dyDescent="0.2">
      <c r="A27" s="55" t="s">
        <v>221</v>
      </c>
      <c r="B27" s="61">
        <v>1</v>
      </c>
      <c r="C27" s="61">
        <v>1</v>
      </c>
      <c r="D27" s="61">
        <v>1</v>
      </c>
      <c r="E27" s="61">
        <v>1</v>
      </c>
      <c r="F27" s="61">
        <v>1</v>
      </c>
      <c r="G27" s="61">
        <v>1</v>
      </c>
      <c r="H27" s="62">
        <v>1</v>
      </c>
      <c r="I27" s="62">
        <v>1</v>
      </c>
      <c r="J27" s="62">
        <v>1</v>
      </c>
      <c r="K27" s="62">
        <v>1</v>
      </c>
      <c r="L27" s="62">
        <v>1</v>
      </c>
    </row>
    <row r="28" spans="1:12" x14ac:dyDescent="0.2">
      <c r="H28" s="7"/>
      <c r="I28" s="7"/>
      <c r="J28" s="7"/>
      <c r="K28" s="7"/>
      <c r="L28" s="7"/>
    </row>
    <row r="29" spans="1:12" s="9" customFormat="1" ht="11.25" x14ac:dyDescent="0.2"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</row>
  </sheetData>
  <mergeCells count="15">
    <mergeCell ref="B3:F3"/>
    <mergeCell ref="A1:L1"/>
    <mergeCell ref="H4:H5"/>
    <mergeCell ref="K4:K5"/>
    <mergeCell ref="G3:K3"/>
    <mergeCell ref="G4:G5"/>
    <mergeCell ref="I4:I5"/>
    <mergeCell ref="J4:J5"/>
    <mergeCell ref="L3:L6"/>
    <mergeCell ref="E4:E7"/>
    <mergeCell ref="F4:F7"/>
    <mergeCell ref="A3:A7"/>
    <mergeCell ref="B4:B7"/>
    <mergeCell ref="C4:C7"/>
    <mergeCell ref="D4:D7"/>
  </mergeCells>
  <phoneticPr fontId="0" type="noConversion"/>
  <printOptions horizontalCentered="1"/>
  <pageMargins left="0" right="0" top="1.4960629921259843" bottom="0.35433070866141736" header="1.2204724409448819" footer="0.15748031496062992"/>
  <pageSetup paperSize="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9"/>
  <sheetViews>
    <sheetView workbookViewId="0">
      <pane xSplit="1" ySplit="8" topLeftCell="B9" activePane="bottomRight" state="frozen"/>
      <selection activeCell="B239" sqref="B239:B240"/>
      <selection pane="topRight" activeCell="B239" sqref="B239:B240"/>
      <selection pane="bottomLeft" activeCell="B239" sqref="B239:B240"/>
      <selection pane="bottomRight" activeCell="O26" sqref="O26"/>
    </sheetView>
  </sheetViews>
  <sheetFormatPr defaultRowHeight="12.75" x14ac:dyDescent="0.2"/>
  <cols>
    <col min="1" max="1" width="20.5703125" customWidth="1"/>
    <col min="2" max="2" width="10.5703125" customWidth="1"/>
    <col min="3" max="3" width="11.7109375" customWidth="1"/>
    <col min="4" max="4" width="10.42578125" customWidth="1"/>
    <col min="5" max="6" width="9.85546875" customWidth="1"/>
    <col min="7" max="7" width="9.7109375" customWidth="1"/>
    <col min="8" max="8" width="10" customWidth="1"/>
    <col min="9" max="9" width="10.42578125" customWidth="1"/>
    <col min="10" max="10" width="11.42578125" customWidth="1"/>
    <col min="11" max="11" width="9.28515625" customWidth="1"/>
    <col min="12" max="12" width="12.28515625" customWidth="1"/>
    <col min="13" max="13" width="9.5703125" bestFit="1" customWidth="1"/>
  </cols>
  <sheetData>
    <row r="1" spans="1:14" x14ac:dyDescent="0.2">
      <c r="A1" s="474" t="s">
        <v>386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</row>
    <row r="3" spans="1:14" ht="18.75" customHeight="1" x14ac:dyDescent="0.2">
      <c r="A3" s="413" t="s">
        <v>4</v>
      </c>
      <c r="B3" s="471" t="s">
        <v>220</v>
      </c>
      <c r="C3" s="472"/>
      <c r="D3" s="472"/>
      <c r="E3" s="472"/>
      <c r="F3" s="473"/>
      <c r="G3" s="447" t="s">
        <v>222</v>
      </c>
      <c r="H3" s="448"/>
      <c r="I3" s="448"/>
      <c r="J3" s="448"/>
      <c r="K3" s="449"/>
      <c r="L3" s="479" t="s">
        <v>5</v>
      </c>
    </row>
    <row r="4" spans="1:14" ht="19.899999999999999" customHeight="1" x14ac:dyDescent="0.2">
      <c r="A4" s="414"/>
      <c r="B4" s="432" t="s">
        <v>228</v>
      </c>
      <c r="C4" s="426" t="s">
        <v>223</v>
      </c>
      <c r="D4" s="413" t="s">
        <v>232</v>
      </c>
      <c r="E4" s="477" t="s">
        <v>233</v>
      </c>
      <c r="F4" s="413" t="s">
        <v>234</v>
      </c>
      <c r="G4" s="413" t="s">
        <v>194</v>
      </c>
      <c r="H4" s="426" t="s">
        <v>197</v>
      </c>
      <c r="I4" s="475" t="s">
        <v>219</v>
      </c>
      <c r="J4" s="477" t="s">
        <v>218</v>
      </c>
      <c r="K4" s="426" t="s">
        <v>162</v>
      </c>
      <c r="L4" s="480"/>
    </row>
    <row r="5" spans="1:14" ht="16.5" customHeight="1" x14ac:dyDescent="0.2">
      <c r="A5" s="414"/>
      <c r="B5" s="432"/>
      <c r="C5" s="483"/>
      <c r="D5" s="414"/>
      <c r="E5" s="482"/>
      <c r="F5" s="414"/>
      <c r="G5" s="415"/>
      <c r="H5" s="427"/>
      <c r="I5" s="476"/>
      <c r="J5" s="478"/>
      <c r="K5" s="427"/>
      <c r="L5" s="480"/>
    </row>
    <row r="6" spans="1:14" ht="19.149999999999999" customHeight="1" x14ac:dyDescent="0.2">
      <c r="A6" s="414"/>
      <c r="B6" s="432"/>
      <c r="C6" s="483"/>
      <c r="D6" s="414"/>
      <c r="E6" s="482"/>
      <c r="F6" s="414"/>
      <c r="G6" s="44">
        <v>0.2</v>
      </c>
      <c r="H6" s="43">
        <v>0.3</v>
      </c>
      <c r="I6" s="43">
        <v>0.1</v>
      </c>
      <c r="J6" s="43">
        <v>0.1</v>
      </c>
      <c r="K6" s="43">
        <f>100%-G6-H6-I6-J6</f>
        <v>0.30000000000000004</v>
      </c>
      <c r="L6" s="481"/>
    </row>
    <row r="7" spans="1:14" ht="11.45" customHeight="1" x14ac:dyDescent="0.2">
      <c r="A7" s="415"/>
      <c r="B7" s="432"/>
      <c r="C7" s="427"/>
      <c r="D7" s="415"/>
      <c r="E7" s="478"/>
      <c r="F7" s="415"/>
      <c r="G7" s="44" t="s">
        <v>231</v>
      </c>
      <c r="H7" s="43" t="s">
        <v>231</v>
      </c>
      <c r="I7" s="43" t="s">
        <v>236</v>
      </c>
      <c r="J7" s="43" t="s">
        <v>235</v>
      </c>
      <c r="K7" s="43" t="s">
        <v>231</v>
      </c>
      <c r="L7" s="271"/>
    </row>
    <row r="8" spans="1:14" s="5" customFormat="1" ht="36.75" customHeight="1" x14ac:dyDescent="0.2">
      <c r="A8" s="3">
        <v>1</v>
      </c>
      <c r="B8" s="3">
        <v>2</v>
      </c>
      <c r="C8" s="3">
        <v>3</v>
      </c>
      <c r="D8" s="3" t="s">
        <v>237</v>
      </c>
      <c r="E8" s="3">
        <v>5</v>
      </c>
      <c r="F8" s="3">
        <v>6</v>
      </c>
      <c r="G8" s="3">
        <v>7</v>
      </c>
      <c r="H8" s="4">
        <v>8</v>
      </c>
      <c r="I8" s="4">
        <v>9</v>
      </c>
      <c r="J8" s="4">
        <v>10</v>
      </c>
      <c r="K8" s="4">
        <v>11</v>
      </c>
      <c r="L8" s="4">
        <v>12</v>
      </c>
    </row>
    <row r="9" spans="1:14" ht="21" customHeight="1" x14ac:dyDescent="0.2">
      <c r="A9" s="2" t="s">
        <v>165</v>
      </c>
      <c r="B9" s="61">
        <v>0.96143823737233158</v>
      </c>
      <c r="C9" s="61">
        <v>0.79374294654250199</v>
      </c>
      <c r="D9" s="61">
        <v>0.96009341334041598</v>
      </c>
      <c r="E9" s="61">
        <v>3.9291496334716469</v>
      </c>
      <c r="F9" s="61">
        <v>1.6184818402579682</v>
      </c>
      <c r="G9" s="61">
        <v>0.78801062803837774</v>
      </c>
      <c r="H9" s="62">
        <v>1.1067015717085198</v>
      </c>
      <c r="I9" s="62">
        <v>3.8041523448647259</v>
      </c>
      <c r="J9" s="62">
        <v>1.562278741783595</v>
      </c>
      <c r="K9" s="62">
        <v>0.96222735602272824</v>
      </c>
      <c r="L9" s="62">
        <v>1.3149239125918821</v>
      </c>
      <c r="M9" s="15"/>
      <c r="N9" s="7"/>
    </row>
    <row r="10" spans="1:14" ht="12.75" customHeight="1" x14ac:dyDescent="0.2">
      <c r="A10" s="2" t="s">
        <v>166</v>
      </c>
      <c r="B10" s="61">
        <v>0.94724043423334692</v>
      </c>
      <c r="C10" s="61">
        <v>0.88409442604432309</v>
      </c>
      <c r="D10" s="61">
        <v>0.96202965972110577</v>
      </c>
      <c r="E10" s="61">
        <v>1.4733807696573433</v>
      </c>
      <c r="F10" s="61">
        <v>1.6268460343947073</v>
      </c>
      <c r="G10" s="61">
        <v>0.98044931182436401</v>
      </c>
      <c r="H10" s="62">
        <v>1.1381509159805172</v>
      </c>
      <c r="I10" s="62">
        <v>1.4293852660666329</v>
      </c>
      <c r="J10" s="62">
        <v>1.5735194548428377</v>
      </c>
      <c r="K10" s="62">
        <v>0.96416790598340085</v>
      </c>
      <c r="L10" s="62">
        <v>1.1270759810449953</v>
      </c>
      <c r="M10" s="15"/>
      <c r="N10" s="7"/>
    </row>
    <row r="11" spans="1:14" ht="12.75" customHeight="1" x14ac:dyDescent="0.2">
      <c r="A11" s="2" t="s">
        <v>167</v>
      </c>
      <c r="B11" s="61">
        <v>0.96488512515255986</v>
      </c>
      <c r="C11" s="61">
        <v>1.0537917196871656</v>
      </c>
      <c r="D11" s="61">
        <v>0.98782173454499655</v>
      </c>
      <c r="E11" s="61">
        <v>1.7985587894357475</v>
      </c>
      <c r="F11" s="61">
        <v>1.2194847385949177</v>
      </c>
      <c r="G11" s="61">
        <v>0.83923356927168813</v>
      </c>
      <c r="H11" s="62">
        <v>0.97459801141330482</v>
      </c>
      <c r="I11" s="62">
        <v>1.7916330197126511</v>
      </c>
      <c r="J11" s="62">
        <v>1.2111338691954476</v>
      </c>
      <c r="K11" s="62">
        <v>0.9900173073221572</v>
      </c>
      <c r="L11" s="62">
        <v>1.0575079983657862</v>
      </c>
      <c r="M11" s="15"/>
      <c r="N11" s="7"/>
    </row>
    <row r="12" spans="1:14" ht="12.75" customHeight="1" x14ac:dyDescent="0.2">
      <c r="A12" s="2" t="s">
        <v>168</v>
      </c>
      <c r="B12" s="61">
        <v>1.0121122840074515</v>
      </c>
      <c r="C12" s="61">
        <v>1.0532347512664297</v>
      </c>
      <c r="D12" s="61">
        <v>1.0113796171303688</v>
      </c>
      <c r="E12" s="61">
        <v>0.14774703200459721</v>
      </c>
      <c r="F12" s="61">
        <v>0.59914224071699784</v>
      </c>
      <c r="G12" s="61">
        <v>1.3038310387567662</v>
      </c>
      <c r="H12" s="62">
        <v>0.98300579417830802</v>
      </c>
      <c r="I12" s="62">
        <v>0.15068804706860198</v>
      </c>
      <c r="J12" s="62">
        <v>0.60923008041581339</v>
      </c>
      <c r="K12" s="62">
        <v>1.0136275506158263</v>
      </c>
      <c r="L12" s="62">
        <v>0.93574802393803524</v>
      </c>
      <c r="M12" s="15"/>
      <c r="N12" s="7"/>
    </row>
    <row r="13" spans="1:14" ht="12.75" customHeight="1" x14ac:dyDescent="0.2">
      <c r="A13" s="2" t="s">
        <v>261</v>
      </c>
      <c r="B13" s="61">
        <v>0.99609982228122396</v>
      </c>
      <c r="C13" s="61">
        <v>1.17581128915879</v>
      </c>
      <c r="D13" s="61">
        <v>1.015631040056491</v>
      </c>
      <c r="E13" s="61">
        <v>1.0010641096243118</v>
      </c>
      <c r="F13" s="61">
        <v>0.79104775458207699</v>
      </c>
      <c r="G13" s="61">
        <v>0.89926190373875969</v>
      </c>
      <c r="H13" s="62">
        <v>1.0489023134609059</v>
      </c>
      <c r="I13" s="62">
        <v>1.0252828640697638</v>
      </c>
      <c r="J13" s="62">
        <v>0.80774795972950664</v>
      </c>
      <c r="K13" s="62">
        <v>1.0178884229275151</v>
      </c>
      <c r="L13" s="62">
        <v>0.98319268404420535</v>
      </c>
      <c r="M13" s="15"/>
      <c r="N13" s="7"/>
    </row>
    <row r="14" spans="1:14" ht="12.75" customHeight="1" x14ac:dyDescent="0.2">
      <c r="A14" s="2" t="s">
        <v>170</v>
      </c>
      <c r="B14" s="61">
        <v>1.0634909962957413</v>
      </c>
      <c r="C14" s="61">
        <v>1.0951459867149462</v>
      </c>
      <c r="D14" s="61">
        <v>1.0412600968193653</v>
      </c>
      <c r="E14" s="61">
        <v>0.953657275835187</v>
      </c>
      <c r="F14" s="61">
        <v>1.1612939171975061</v>
      </c>
      <c r="G14" s="61">
        <v>0.8543814441196883</v>
      </c>
      <c r="H14" s="62">
        <v>1.003947567677854</v>
      </c>
      <c r="I14" s="62">
        <v>1.0013764980073625</v>
      </c>
      <c r="J14" s="62">
        <v>1.215734045969864</v>
      </c>
      <c r="K14" s="62">
        <v>1.0435744438746801</v>
      </c>
      <c r="L14" s="62">
        <v>1.0068439466874206</v>
      </c>
      <c r="M14" s="15"/>
      <c r="N14" s="7"/>
    </row>
    <row r="15" spans="1:14" ht="12.75" customHeight="1" x14ac:dyDescent="0.2">
      <c r="A15" s="2" t="s">
        <v>171</v>
      </c>
      <c r="B15" s="61">
        <v>0.98310215617840402</v>
      </c>
      <c r="C15" s="61">
        <v>0.69382664366729496</v>
      </c>
      <c r="D15" s="61">
        <v>0.96093374245593155</v>
      </c>
      <c r="E15" s="61">
        <v>1.4240248363101999</v>
      </c>
      <c r="F15" s="61">
        <v>1.4586341065500927</v>
      </c>
      <c r="G15" s="61">
        <v>0.94877859207807214</v>
      </c>
      <c r="H15" s="62">
        <v>1.0499561453258859</v>
      </c>
      <c r="I15" s="62">
        <v>1.3799293430577202</v>
      </c>
      <c r="J15" s="62">
        <v>1.4092141975602306</v>
      </c>
      <c r="K15" s="62">
        <v>0.96306955288792506</v>
      </c>
      <c r="L15" s="62">
        <v>1.072577781941553</v>
      </c>
      <c r="M15" s="15"/>
      <c r="N15" s="7"/>
    </row>
    <row r="16" spans="1:14" ht="12.75" customHeight="1" x14ac:dyDescent="0.2">
      <c r="A16" s="2" t="s">
        <v>172</v>
      </c>
      <c r="B16" s="61">
        <v>0.98598227094619195</v>
      </c>
      <c r="C16" s="61">
        <v>1.0967144955414483</v>
      </c>
      <c r="D16" s="61">
        <v>1.0026625850272408</v>
      </c>
      <c r="E16" s="61">
        <v>0.66054478953086138</v>
      </c>
      <c r="F16" s="61">
        <v>1.0227379971172987</v>
      </c>
      <c r="G16" s="61">
        <v>0.89164773700093103</v>
      </c>
      <c r="H16" s="62">
        <v>0.93869592401861301</v>
      </c>
      <c r="I16" s="62">
        <v>0.66788689597422723</v>
      </c>
      <c r="J16" s="62">
        <v>1.0309946287915641</v>
      </c>
      <c r="K16" s="62">
        <v>1.0048911436824897</v>
      </c>
      <c r="L16" s="62">
        <v>0.93129382018709617</v>
      </c>
      <c r="M16" s="15"/>
      <c r="N16" s="7"/>
    </row>
    <row r="17" spans="1:14" ht="12.75" customHeight="1" x14ac:dyDescent="0.2">
      <c r="A17" s="2" t="s">
        <v>173</v>
      </c>
      <c r="B17" s="61">
        <v>0.92643213498062227</v>
      </c>
      <c r="C17" s="61">
        <v>1.216985457456246</v>
      </c>
      <c r="D17" s="61">
        <v>0.98491461323593577</v>
      </c>
      <c r="E17" s="61">
        <v>4.9815423548684317</v>
      </c>
      <c r="F17" s="61">
        <v>2.5795017399279723</v>
      </c>
      <c r="G17" s="61">
        <v>0.86439291863165502</v>
      </c>
      <c r="H17" s="62">
        <v>1.0408546873173685</v>
      </c>
      <c r="I17" s="62">
        <v>4.947755731605592</v>
      </c>
      <c r="J17" s="62">
        <v>2.5542982653491224</v>
      </c>
      <c r="K17" s="62">
        <v>0.98710372452699735</v>
      </c>
      <c r="L17" s="62">
        <v>1.5314715069751124</v>
      </c>
      <c r="M17" s="15"/>
      <c r="N17" s="7"/>
    </row>
    <row r="18" spans="1:14" ht="12.75" customHeight="1" x14ac:dyDescent="0.2">
      <c r="A18" s="2" t="s">
        <v>174</v>
      </c>
      <c r="B18" s="61">
        <v>1.0465952936642187</v>
      </c>
      <c r="C18" s="61">
        <v>0.97348329712832116</v>
      </c>
      <c r="D18" s="61">
        <v>1.0206459765449414</v>
      </c>
      <c r="E18" s="61">
        <v>0.5892161322385453</v>
      </c>
      <c r="F18" s="61">
        <v>1.1294555240406439</v>
      </c>
      <c r="G18" s="61">
        <v>1.2683510360039614</v>
      </c>
      <c r="H18" s="62">
        <v>1.1605254648852354</v>
      </c>
      <c r="I18" s="62">
        <v>0.60645083598740945</v>
      </c>
      <c r="J18" s="62">
        <v>1.1589947371214444</v>
      </c>
      <c r="K18" s="62">
        <v>1.0229145058178397</v>
      </c>
      <c r="L18" s="62">
        <v>1.0852467557226002</v>
      </c>
      <c r="M18" s="15"/>
      <c r="N18" s="7"/>
    </row>
    <row r="19" spans="1:14" ht="12.75" customHeight="1" x14ac:dyDescent="0.2">
      <c r="A19" s="2" t="s">
        <v>175</v>
      </c>
      <c r="B19" s="61">
        <v>0.95009742414834175</v>
      </c>
      <c r="C19" s="61">
        <v>1.3608818897910344</v>
      </c>
      <c r="D19" s="61">
        <v>1.0111369010532743</v>
      </c>
      <c r="E19" s="61">
        <v>2.2318836187896869</v>
      </c>
      <c r="F19" s="61">
        <v>1.2617679362317775</v>
      </c>
      <c r="G19" s="61">
        <v>0.80508871057681253</v>
      </c>
      <c r="H19" s="62">
        <v>0.94111196884192605</v>
      </c>
      <c r="I19" s="62">
        <v>2.2757646490223449</v>
      </c>
      <c r="J19" s="62">
        <v>1.2827045912934207</v>
      </c>
      <c r="K19" s="62">
        <v>1.0133842950681038</v>
      </c>
      <c r="L19" s="62">
        <v>1.1032135453199481</v>
      </c>
      <c r="M19" s="15"/>
      <c r="N19" s="7"/>
    </row>
    <row r="20" spans="1:14" ht="12.75" customHeight="1" x14ac:dyDescent="0.2">
      <c r="A20" s="2" t="s">
        <v>176</v>
      </c>
      <c r="B20" s="61">
        <v>0.93141853842365596</v>
      </c>
      <c r="C20" s="61">
        <v>1.0388852015477708</v>
      </c>
      <c r="D20" s="61">
        <v>0.96959778936660512</v>
      </c>
      <c r="E20" s="61">
        <v>8.5835038093380103</v>
      </c>
      <c r="F20" s="61">
        <v>2.7544229222677159</v>
      </c>
      <c r="G20" s="61">
        <v>0.69128657004913663</v>
      </c>
      <c r="H20" s="62">
        <v>0.87820005073970775</v>
      </c>
      <c r="I20" s="62">
        <v>8.3927070286967194</v>
      </c>
      <c r="J20" s="62">
        <v>2.6850936821095717</v>
      </c>
      <c r="K20" s="62">
        <v>0.97175285686176305</v>
      </c>
      <c r="L20" s="62">
        <v>1.8010232573708977</v>
      </c>
      <c r="M20" s="15"/>
      <c r="N20" s="7"/>
    </row>
    <row r="21" spans="1:14" ht="12.75" customHeight="1" x14ac:dyDescent="0.2">
      <c r="A21" s="2" t="s">
        <v>177</v>
      </c>
      <c r="B21" s="61">
        <v>0.95126865511851499</v>
      </c>
      <c r="C21" s="61">
        <v>1.2747521291407258</v>
      </c>
      <c r="D21" s="61">
        <v>1.0031095404733301</v>
      </c>
      <c r="E21" s="61">
        <v>1.7525299671696775</v>
      </c>
      <c r="F21" s="61">
        <v>1.4988273139333539</v>
      </c>
      <c r="G21" s="61">
        <v>0.89236343878030144</v>
      </c>
      <c r="H21" s="62">
        <v>1.0139387785249159</v>
      </c>
      <c r="I21" s="62">
        <v>1.7727996448782857</v>
      </c>
      <c r="J21" s="62">
        <v>1.5116009701704414</v>
      </c>
      <c r="K21" s="62">
        <v>1.0053390925499381</v>
      </c>
      <c r="L21" s="62">
        <v>1.1126961105833892</v>
      </c>
      <c r="M21" s="15"/>
      <c r="N21" s="7"/>
    </row>
    <row r="22" spans="1:14" ht="12.75" customHeight="1" x14ac:dyDescent="0.2">
      <c r="A22" s="2" t="s">
        <v>178</v>
      </c>
      <c r="B22" s="61">
        <v>0.96683061045329</v>
      </c>
      <c r="C22" s="61">
        <v>0.99633334244796634</v>
      </c>
      <c r="D22" s="61">
        <v>0.98304863947144161</v>
      </c>
      <c r="E22" s="61">
        <v>1.3626579454383243</v>
      </c>
      <c r="F22" s="61">
        <v>1.7749408869076595</v>
      </c>
      <c r="G22" s="61">
        <v>0.84175209018506447</v>
      </c>
      <c r="H22" s="62">
        <v>1.0647892347626586</v>
      </c>
      <c r="I22" s="62">
        <v>1.3508517867493821</v>
      </c>
      <c r="J22" s="62">
        <v>1.7542686503631608</v>
      </c>
      <c r="K22" s="62">
        <v>0.98523360337329613</v>
      </c>
      <c r="L22" s="62">
        <v>1.0938693131890536</v>
      </c>
      <c r="M22" s="15"/>
      <c r="N22" s="7"/>
    </row>
    <row r="23" spans="1:14" ht="12.75" customHeight="1" x14ac:dyDescent="0.2">
      <c r="A23" s="2" t="s">
        <v>179</v>
      </c>
      <c r="B23" s="61">
        <v>0.97610624585144423</v>
      </c>
      <c r="C23" s="61">
        <v>1.2549658879846215</v>
      </c>
      <c r="D23" s="61">
        <v>1.0135497117241843</v>
      </c>
      <c r="E23" s="61">
        <v>2.9439098164509625</v>
      </c>
      <c r="F23" s="61">
        <v>1.3599933601121343</v>
      </c>
      <c r="G23" s="61">
        <v>0.94191410982285095</v>
      </c>
      <c r="H23" s="62">
        <v>1.1290517266103186</v>
      </c>
      <c r="I23" s="62">
        <v>3.0089529605686609</v>
      </c>
      <c r="J23" s="62">
        <v>1.3858589938412775</v>
      </c>
      <c r="K23" s="62">
        <v>1.0158024685501774</v>
      </c>
      <c r="L23" s="62">
        <v>1.271320275953713</v>
      </c>
      <c r="M23" s="15"/>
      <c r="N23" s="7"/>
    </row>
    <row r="24" spans="1:14" ht="12.75" customHeight="1" x14ac:dyDescent="0.2">
      <c r="A24" s="2" t="s">
        <v>260</v>
      </c>
      <c r="B24" s="61">
        <v>0.97400145600925003</v>
      </c>
      <c r="C24" s="61">
        <v>0.85059311387724756</v>
      </c>
      <c r="D24" s="61">
        <v>0.97206003939234986</v>
      </c>
      <c r="E24" s="61">
        <v>0.76959141299117473</v>
      </c>
      <c r="F24" s="61">
        <v>0.93168360706934716</v>
      </c>
      <c r="G24" s="61">
        <v>0.81077120513079315</v>
      </c>
      <c r="H24" s="62">
        <v>0.97906810662255483</v>
      </c>
      <c r="I24" s="62">
        <v>0.75439559783268806</v>
      </c>
      <c r="J24" s="62">
        <v>0.91053940711166659</v>
      </c>
      <c r="K24" s="62">
        <v>0.97422057958459263</v>
      </c>
      <c r="L24" s="62">
        <v>0.9146343473827383</v>
      </c>
      <c r="M24" s="15"/>
      <c r="N24" s="7"/>
    </row>
    <row r="25" spans="1:14" ht="15" customHeight="1" x14ac:dyDescent="0.2">
      <c r="A25" s="96" t="s">
        <v>358</v>
      </c>
      <c r="B25" s="61">
        <v>0.97683317988137808</v>
      </c>
      <c r="C25" s="61">
        <v>0.83999148247628297</v>
      </c>
      <c r="D25" s="61">
        <v>0.97241573818831739</v>
      </c>
      <c r="E25" s="61">
        <v>0.30669966208131288</v>
      </c>
      <c r="F25" s="61">
        <v>0.71637793563197905</v>
      </c>
      <c r="G25" s="61">
        <v>0.80932041240798702</v>
      </c>
      <c r="H25" s="62">
        <v>0.91510807187800092</v>
      </c>
      <c r="I25" s="62">
        <v>0.30075379688725362</v>
      </c>
      <c r="J25" s="62">
        <v>0.70037620458711636</v>
      </c>
      <c r="K25" s="259">
        <v>0.9745770689711758</v>
      </c>
      <c r="L25" s="62">
        <v>0.82888262488378739</v>
      </c>
      <c r="M25" s="15"/>
      <c r="N25" s="7"/>
    </row>
    <row r="26" spans="1:14" ht="15.6" customHeight="1" x14ac:dyDescent="0.2">
      <c r="A26" s="2" t="s">
        <v>180</v>
      </c>
      <c r="B26" s="61">
        <v>1.0582073956705138</v>
      </c>
      <c r="C26" s="61">
        <v>0.45306801848714712</v>
      </c>
      <c r="D26" s="61">
        <v>0.97441049968397164</v>
      </c>
      <c r="E26" s="61">
        <v>3.8307588050851174E-2</v>
      </c>
      <c r="F26" s="61">
        <v>1.3883782934343252</v>
      </c>
      <c r="G26" s="61">
        <v>0.8609433505628612</v>
      </c>
      <c r="H26" s="62">
        <v>0.96672247305819536</v>
      </c>
      <c r="I26" s="62">
        <v>3.7641992664833694E-2</v>
      </c>
      <c r="J26" s="62">
        <v>1.3601505211299931</v>
      </c>
      <c r="K26" s="62">
        <v>0.97657626410488807</v>
      </c>
      <c r="L26" s="62">
        <v>0.89495754264097993</v>
      </c>
      <c r="M26" s="15"/>
      <c r="N26" s="7"/>
    </row>
    <row r="27" spans="1:14" ht="21.95" customHeight="1" x14ac:dyDescent="0.2">
      <c r="A27" s="55" t="s">
        <v>221</v>
      </c>
      <c r="B27" s="61">
        <v>1</v>
      </c>
      <c r="C27" s="61">
        <v>1</v>
      </c>
      <c r="D27" s="61">
        <v>1</v>
      </c>
      <c r="E27" s="61">
        <v>1</v>
      </c>
      <c r="F27" s="61">
        <v>1</v>
      </c>
      <c r="G27" s="61">
        <v>1</v>
      </c>
      <c r="H27" s="62">
        <v>1</v>
      </c>
      <c r="I27" s="62">
        <v>1</v>
      </c>
      <c r="J27" s="62">
        <v>1</v>
      </c>
      <c r="K27" s="62">
        <v>1</v>
      </c>
      <c r="L27" s="62">
        <v>1</v>
      </c>
      <c r="M27" s="36"/>
      <c r="N27" s="7"/>
    </row>
    <row r="28" spans="1:14" x14ac:dyDescent="0.2">
      <c r="H28" s="7"/>
      <c r="I28" s="7"/>
      <c r="J28" s="7"/>
      <c r="K28" s="7"/>
      <c r="L28" s="7"/>
    </row>
    <row r="29" spans="1:14" s="9" customFormat="1" ht="11.25" x14ac:dyDescent="0.2"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</row>
  </sheetData>
  <mergeCells count="15">
    <mergeCell ref="A1:L1"/>
    <mergeCell ref="A3:A7"/>
    <mergeCell ref="B3:F3"/>
    <mergeCell ref="G3:K3"/>
    <mergeCell ref="L3:L6"/>
    <mergeCell ref="B4:B7"/>
    <mergeCell ref="C4:C7"/>
    <mergeCell ref="D4:D7"/>
    <mergeCell ref="E4:E7"/>
    <mergeCell ref="F4:F7"/>
    <mergeCell ref="G4:G5"/>
    <mergeCell ref="H4:H5"/>
    <mergeCell ref="I4:I5"/>
    <mergeCell ref="J4:J5"/>
    <mergeCell ref="K4:K5"/>
  </mergeCells>
  <printOptions horizontalCentered="1"/>
  <pageMargins left="0" right="0" top="1.4960629921259843" bottom="0.35433070866141736" header="1.2204724409448819" footer="0.15748031496062992"/>
  <pageSetup paperSize="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9"/>
  <sheetViews>
    <sheetView workbookViewId="0">
      <pane xSplit="1" ySplit="8" topLeftCell="B9" activePane="bottomRight" state="frozen"/>
      <selection activeCell="B239" sqref="B239:B240"/>
      <selection pane="topRight" activeCell="B239" sqref="B239:B240"/>
      <selection pane="bottomLeft" activeCell="B239" sqref="B239:B240"/>
      <selection pane="bottomRight" activeCell="B9" sqref="B9:L27"/>
    </sheetView>
  </sheetViews>
  <sheetFormatPr defaultRowHeight="12.75" x14ac:dyDescent="0.2"/>
  <cols>
    <col min="1" max="1" width="20.5703125" customWidth="1"/>
    <col min="2" max="2" width="10.5703125" customWidth="1"/>
    <col min="3" max="3" width="11.7109375" customWidth="1"/>
    <col min="4" max="4" width="10.42578125" customWidth="1"/>
    <col min="5" max="6" width="9.85546875" customWidth="1"/>
    <col min="7" max="7" width="9.7109375" customWidth="1"/>
    <col min="8" max="8" width="10" customWidth="1"/>
    <col min="9" max="9" width="10.42578125" customWidth="1"/>
    <col min="10" max="10" width="11.42578125" customWidth="1"/>
    <col min="11" max="11" width="9.28515625" customWidth="1"/>
    <col min="12" max="12" width="12.28515625" customWidth="1"/>
    <col min="13" max="13" width="9.5703125" bestFit="1" customWidth="1"/>
  </cols>
  <sheetData>
    <row r="1" spans="1:14" x14ac:dyDescent="0.2">
      <c r="A1" s="474" t="s">
        <v>438</v>
      </c>
      <c r="B1" s="474"/>
      <c r="C1" s="474"/>
      <c r="D1" s="474"/>
      <c r="E1" s="474"/>
      <c r="F1" s="474"/>
      <c r="G1" s="474"/>
      <c r="H1" s="474"/>
      <c r="I1" s="474"/>
      <c r="J1" s="474"/>
      <c r="K1" s="474"/>
      <c r="L1" s="474"/>
    </row>
    <row r="3" spans="1:14" ht="18.75" customHeight="1" x14ac:dyDescent="0.2">
      <c r="A3" s="413" t="s">
        <v>4</v>
      </c>
      <c r="B3" s="471" t="s">
        <v>220</v>
      </c>
      <c r="C3" s="472"/>
      <c r="D3" s="472"/>
      <c r="E3" s="472"/>
      <c r="F3" s="473"/>
      <c r="G3" s="447" t="s">
        <v>222</v>
      </c>
      <c r="H3" s="448"/>
      <c r="I3" s="448"/>
      <c r="J3" s="448"/>
      <c r="K3" s="449"/>
      <c r="L3" s="479" t="s">
        <v>5</v>
      </c>
    </row>
    <row r="4" spans="1:14" ht="19.899999999999999" customHeight="1" x14ac:dyDescent="0.2">
      <c r="A4" s="414"/>
      <c r="B4" s="432" t="s">
        <v>228</v>
      </c>
      <c r="C4" s="426" t="s">
        <v>223</v>
      </c>
      <c r="D4" s="413" t="s">
        <v>232</v>
      </c>
      <c r="E4" s="477" t="s">
        <v>233</v>
      </c>
      <c r="F4" s="413" t="s">
        <v>234</v>
      </c>
      <c r="G4" s="413" t="s">
        <v>194</v>
      </c>
      <c r="H4" s="426" t="s">
        <v>197</v>
      </c>
      <c r="I4" s="475" t="s">
        <v>219</v>
      </c>
      <c r="J4" s="477" t="s">
        <v>218</v>
      </c>
      <c r="K4" s="426" t="s">
        <v>162</v>
      </c>
      <c r="L4" s="480"/>
    </row>
    <row r="5" spans="1:14" ht="16.5" customHeight="1" x14ac:dyDescent="0.2">
      <c r="A5" s="414"/>
      <c r="B5" s="432"/>
      <c r="C5" s="483"/>
      <c r="D5" s="414"/>
      <c r="E5" s="482"/>
      <c r="F5" s="414"/>
      <c r="G5" s="415"/>
      <c r="H5" s="427"/>
      <c r="I5" s="476"/>
      <c r="J5" s="478"/>
      <c r="K5" s="427"/>
      <c r="L5" s="480"/>
    </row>
    <row r="6" spans="1:14" ht="19.149999999999999" customHeight="1" x14ac:dyDescent="0.2">
      <c r="A6" s="414"/>
      <c r="B6" s="432"/>
      <c r="C6" s="483"/>
      <c r="D6" s="414"/>
      <c r="E6" s="482"/>
      <c r="F6" s="414"/>
      <c r="G6" s="44">
        <v>0.2</v>
      </c>
      <c r="H6" s="43">
        <v>0.3</v>
      </c>
      <c r="I6" s="43">
        <v>0.1</v>
      </c>
      <c r="J6" s="43">
        <v>0.1</v>
      </c>
      <c r="K6" s="43">
        <f>100%-G6-H6-I6-J6</f>
        <v>0.30000000000000004</v>
      </c>
      <c r="L6" s="481"/>
    </row>
    <row r="7" spans="1:14" ht="11.45" customHeight="1" x14ac:dyDescent="0.2">
      <c r="A7" s="415"/>
      <c r="B7" s="432"/>
      <c r="C7" s="427"/>
      <c r="D7" s="415"/>
      <c r="E7" s="478"/>
      <c r="F7" s="415"/>
      <c r="G7" s="44" t="s">
        <v>231</v>
      </c>
      <c r="H7" s="43" t="s">
        <v>231</v>
      </c>
      <c r="I7" s="43" t="s">
        <v>236</v>
      </c>
      <c r="J7" s="43" t="s">
        <v>235</v>
      </c>
      <c r="K7" s="43" t="s">
        <v>231</v>
      </c>
      <c r="L7" s="271"/>
    </row>
    <row r="8" spans="1:14" s="5" customFormat="1" ht="36.75" customHeight="1" x14ac:dyDescent="0.2">
      <c r="A8" s="3">
        <v>1</v>
      </c>
      <c r="B8" s="3">
        <v>2</v>
      </c>
      <c r="C8" s="3">
        <v>3</v>
      </c>
      <c r="D8" s="3" t="s">
        <v>237</v>
      </c>
      <c r="E8" s="3">
        <v>5</v>
      </c>
      <c r="F8" s="3">
        <v>6</v>
      </c>
      <c r="G8" s="3">
        <v>7</v>
      </c>
      <c r="H8" s="4">
        <v>8</v>
      </c>
      <c r="I8" s="4">
        <v>9</v>
      </c>
      <c r="J8" s="4">
        <v>10</v>
      </c>
      <c r="K8" s="4">
        <v>11</v>
      </c>
      <c r="L8" s="4">
        <v>12</v>
      </c>
    </row>
    <row r="9" spans="1:14" ht="21" customHeight="1" x14ac:dyDescent="0.2">
      <c r="A9" s="2" t="s">
        <v>165</v>
      </c>
      <c r="B9" s="61">
        <v>0.96143823737233158</v>
      </c>
      <c r="C9" s="61">
        <v>0.79374521014595845</v>
      </c>
      <c r="D9" s="61">
        <v>0.96009363970076167</v>
      </c>
      <c r="E9" s="61">
        <v>3.9291496334716469</v>
      </c>
      <c r="F9" s="61">
        <v>1.6184818402579682</v>
      </c>
      <c r="G9" s="61">
        <v>0.78801097977193768</v>
      </c>
      <c r="H9" s="62">
        <v>1.1067020590451926</v>
      </c>
      <c r="I9" s="62">
        <v>3.804153381941803</v>
      </c>
      <c r="J9" s="62">
        <v>1.5622793312536136</v>
      </c>
      <c r="K9" s="62">
        <v>0.9622277921861554</v>
      </c>
      <c r="L9" s="62">
        <v>1.3149244226433336</v>
      </c>
      <c r="M9" s="15"/>
      <c r="N9" s="7"/>
    </row>
    <row r="10" spans="1:14" ht="12.75" customHeight="1" x14ac:dyDescent="0.2">
      <c r="A10" s="2" t="s">
        <v>166</v>
      </c>
      <c r="B10" s="61">
        <v>0.94724043423334692</v>
      </c>
      <c r="C10" s="61">
        <v>0.88409104861257737</v>
      </c>
      <c r="D10" s="61">
        <v>0.96202932197793123</v>
      </c>
      <c r="E10" s="61">
        <v>1.4733807696573433</v>
      </c>
      <c r="F10" s="61">
        <v>1.6268460343947073</v>
      </c>
      <c r="G10" s="61">
        <v>0.98044917408456977</v>
      </c>
      <c r="H10" s="62">
        <v>1.1381507492502996</v>
      </c>
      <c r="I10" s="62">
        <v>1.4293848169172785</v>
      </c>
      <c r="J10" s="62">
        <v>1.5735191251456924</v>
      </c>
      <c r="K10" s="62">
        <v>0.96416777721148605</v>
      </c>
      <c r="L10" s="62">
        <v>1.1270757869617469</v>
      </c>
      <c r="M10" s="15"/>
      <c r="N10" s="7"/>
    </row>
    <row r="11" spans="1:14" ht="12.75" customHeight="1" x14ac:dyDescent="0.2">
      <c r="A11" s="2" t="s">
        <v>167</v>
      </c>
      <c r="B11" s="61">
        <v>0.96488512515255986</v>
      </c>
      <c r="C11" s="61">
        <v>1.053791949448027</v>
      </c>
      <c r="D11" s="61">
        <v>0.9878217575210827</v>
      </c>
      <c r="E11" s="61">
        <v>1.7985587894357475</v>
      </c>
      <c r="F11" s="61">
        <v>1.2194847385949177</v>
      </c>
      <c r="G11" s="61">
        <v>0.83923376552358808</v>
      </c>
      <c r="H11" s="62">
        <v>0.97459823346648633</v>
      </c>
      <c r="I11" s="62">
        <v>1.7916331274030128</v>
      </c>
      <c r="J11" s="62">
        <v>1.2111340687957239</v>
      </c>
      <c r="K11" s="62">
        <v>0.99001754569399114</v>
      </c>
      <c r="L11" s="62">
        <v>1.0575082064727346</v>
      </c>
      <c r="M11" s="15"/>
      <c r="N11" s="7"/>
    </row>
    <row r="12" spans="1:14" ht="12.75" customHeight="1" x14ac:dyDescent="0.2">
      <c r="A12" s="2" t="s">
        <v>168</v>
      </c>
      <c r="B12" s="61">
        <v>1.0121122840074515</v>
      </c>
      <c r="C12" s="61">
        <v>1.0532322789775843</v>
      </c>
      <c r="D12" s="61">
        <v>1.0113793699014844</v>
      </c>
      <c r="E12" s="61">
        <v>0.14774703200459721</v>
      </c>
      <c r="F12" s="61">
        <v>0.59914224071699784</v>
      </c>
      <c r="G12" s="61">
        <v>1.3038309946090603</v>
      </c>
      <c r="H12" s="62">
        <v>0.98300575499001708</v>
      </c>
      <c r="I12" s="62">
        <v>0.150688015785892</v>
      </c>
      <c r="J12" s="62">
        <v>0.60923001772477037</v>
      </c>
      <c r="K12" s="62">
        <v>1.0136275233176697</v>
      </c>
      <c r="L12" s="62">
        <v>0.93574798576518448</v>
      </c>
      <c r="M12" s="15"/>
      <c r="N12" s="7"/>
    </row>
    <row r="13" spans="1:14" ht="12.75" customHeight="1" x14ac:dyDescent="0.2">
      <c r="A13" s="2" t="s">
        <v>261</v>
      </c>
      <c r="B13" s="61">
        <v>0.99609982228122396</v>
      </c>
      <c r="C13" s="61">
        <v>1.1758103714702386</v>
      </c>
      <c r="D13" s="61">
        <v>1.0156309482876358</v>
      </c>
      <c r="E13" s="61">
        <v>1.0010641096243118</v>
      </c>
      <c r="F13" s="61">
        <v>0.79104775458207699</v>
      </c>
      <c r="G13" s="61">
        <v>0.89926201185766796</v>
      </c>
      <c r="H13" s="62">
        <v>1.0489024332717025</v>
      </c>
      <c r="I13" s="62">
        <v>1.0252828092084558</v>
      </c>
      <c r="J13" s="62">
        <v>0.80774800107701084</v>
      </c>
      <c r="K13" s="62">
        <v>1.0178885523617618</v>
      </c>
      <c r="L13" s="62">
        <v>0.98319277909011971</v>
      </c>
      <c r="M13" s="15"/>
      <c r="N13" s="7"/>
    </row>
    <row r="14" spans="1:14" ht="12.75" customHeight="1" x14ac:dyDescent="0.2">
      <c r="A14" s="2" t="s">
        <v>170</v>
      </c>
      <c r="B14" s="61">
        <v>1.0634909962957413</v>
      </c>
      <c r="C14" s="61">
        <v>1.0951420132602279</v>
      </c>
      <c r="D14" s="61">
        <v>1.0412596994738936</v>
      </c>
      <c r="E14" s="61">
        <v>0.953657275835187</v>
      </c>
      <c r="F14" s="61">
        <v>1.1612939171975061</v>
      </c>
      <c r="G14" s="61">
        <v>0.85438129800897533</v>
      </c>
      <c r="H14" s="62">
        <v>1.003947389959827</v>
      </c>
      <c r="I14" s="62">
        <v>1.0013761527802347</v>
      </c>
      <c r="J14" s="62">
        <v>1.2157337541261888</v>
      </c>
      <c r="K14" s="62">
        <v>1.0435742726401791</v>
      </c>
      <c r="L14" s="62">
        <v>1.0068437490724393</v>
      </c>
      <c r="M14" s="15"/>
      <c r="N14" s="7"/>
    </row>
    <row r="15" spans="1:14" ht="12.75" customHeight="1" x14ac:dyDescent="0.2">
      <c r="A15" s="2" t="s">
        <v>171</v>
      </c>
      <c r="B15" s="61">
        <v>0.98310215617840402</v>
      </c>
      <c r="C15" s="61">
        <v>0.69382753026807009</v>
      </c>
      <c r="D15" s="61">
        <v>0.96093383111600905</v>
      </c>
      <c r="E15" s="61">
        <v>1.4240248363101999</v>
      </c>
      <c r="F15" s="61">
        <v>1.4586341065500927</v>
      </c>
      <c r="G15" s="61">
        <v>0.94877887941733541</v>
      </c>
      <c r="H15" s="62">
        <v>1.0499564570011326</v>
      </c>
      <c r="I15" s="62">
        <v>1.3799295212239049</v>
      </c>
      <c r="J15" s="62">
        <v>1.4092145270480982</v>
      </c>
      <c r="K15" s="62">
        <v>0.96306985122818722</v>
      </c>
      <c r="L15" s="62">
        <v>1.0725780731794634</v>
      </c>
      <c r="M15" s="15"/>
      <c r="N15" s="7"/>
    </row>
    <row r="16" spans="1:14" ht="12.75" customHeight="1" x14ac:dyDescent="0.2">
      <c r="A16" s="2" t="s">
        <v>172</v>
      </c>
      <c r="B16" s="61">
        <v>0.98598227094619195</v>
      </c>
      <c r="C16" s="61">
        <v>1.0967150506638803</v>
      </c>
      <c r="D16" s="61">
        <v>1.0026626405394841</v>
      </c>
      <c r="E16" s="61">
        <v>0.66054478953086138</v>
      </c>
      <c r="F16" s="61">
        <v>1.0227379971172987</v>
      </c>
      <c r="G16" s="61">
        <v>0.89164797413649433</v>
      </c>
      <c r="H16" s="62">
        <v>0.93869616802912836</v>
      </c>
      <c r="I16" s="62">
        <v>0.66788695756199035</v>
      </c>
      <c r="J16" s="62">
        <v>1.0309948318046758</v>
      </c>
      <c r="K16" s="62">
        <v>1.0048914178981028</v>
      </c>
      <c r="L16" s="62">
        <v>0.93129404954213491</v>
      </c>
      <c r="M16" s="15"/>
      <c r="N16" s="7"/>
    </row>
    <row r="17" spans="1:14" ht="12.75" customHeight="1" x14ac:dyDescent="0.2">
      <c r="A17" s="2" t="s">
        <v>173</v>
      </c>
      <c r="B17" s="61">
        <v>0.92643213498062227</v>
      </c>
      <c r="C17" s="61">
        <v>1.2169872755178199</v>
      </c>
      <c r="D17" s="61">
        <v>0.98491479504209312</v>
      </c>
      <c r="E17" s="61">
        <v>4.9815423548684317</v>
      </c>
      <c r="F17" s="61">
        <v>2.5795017399279723</v>
      </c>
      <c r="G17" s="61">
        <v>0.86439326022076313</v>
      </c>
      <c r="H17" s="62">
        <v>1.0408550923891391</v>
      </c>
      <c r="I17" s="62">
        <v>4.9477568272307781</v>
      </c>
      <c r="J17" s="62">
        <v>2.5542990983975624</v>
      </c>
      <c r="K17" s="62">
        <v>0.98710412144820847</v>
      </c>
      <c r="L17" s="62">
        <v>1.531472008758191</v>
      </c>
      <c r="M17" s="15"/>
      <c r="N17" s="7"/>
    </row>
    <row r="18" spans="1:14" ht="12.75" customHeight="1" x14ac:dyDescent="0.2">
      <c r="A18" s="2" t="s">
        <v>174</v>
      </c>
      <c r="B18" s="61">
        <v>1.0465952936642187</v>
      </c>
      <c r="C18" s="61">
        <v>0.9734846759481921</v>
      </c>
      <c r="D18" s="61">
        <v>1.0206461144269285</v>
      </c>
      <c r="E18" s="61">
        <v>0.5892161322385453</v>
      </c>
      <c r="F18" s="61">
        <v>1.1294555240406439</v>
      </c>
      <c r="G18" s="61">
        <v>1.2683514744477025</v>
      </c>
      <c r="H18" s="62">
        <v>1.1605258590859473</v>
      </c>
      <c r="I18" s="62">
        <v>0.60645094026111201</v>
      </c>
      <c r="J18" s="62">
        <v>1.1589950577434365</v>
      </c>
      <c r="K18" s="62">
        <v>1.0229148665066639</v>
      </c>
      <c r="L18" s="62">
        <v>1.0852471123677787</v>
      </c>
      <c r="M18" s="15"/>
      <c r="N18" s="7"/>
    </row>
    <row r="19" spans="1:14" ht="12.75" customHeight="1" x14ac:dyDescent="0.2">
      <c r="A19" s="2" t="s">
        <v>175</v>
      </c>
      <c r="B19" s="61">
        <v>0.95009742414834175</v>
      </c>
      <c r="C19" s="61">
        <v>1.3608817962820705</v>
      </c>
      <c r="D19" s="61">
        <v>1.011136891702378</v>
      </c>
      <c r="E19" s="61">
        <v>2.2318836187896869</v>
      </c>
      <c r="F19" s="61">
        <v>1.2617679362317775</v>
      </c>
      <c r="G19" s="61">
        <v>0.80508887267283058</v>
      </c>
      <c r="H19" s="62">
        <v>0.94111215267265469</v>
      </c>
      <c r="I19" s="62">
        <v>2.275764711833741</v>
      </c>
      <c r="J19" s="62">
        <v>1.2827047609916702</v>
      </c>
      <c r="K19" s="62">
        <v>1.0133845061237927</v>
      </c>
      <c r="L19" s="62">
        <v>1.1032137194560414</v>
      </c>
      <c r="M19" s="15"/>
      <c r="N19" s="7"/>
    </row>
    <row r="20" spans="1:14" ht="12.75" customHeight="1" x14ac:dyDescent="0.2">
      <c r="A20" s="2" t="s">
        <v>176</v>
      </c>
      <c r="B20" s="61">
        <v>0.93141853842365596</v>
      </c>
      <c r="C20" s="61">
        <v>1.0388844279995297</v>
      </c>
      <c r="D20" s="61">
        <v>0.96959771201178102</v>
      </c>
      <c r="E20" s="61">
        <v>8.5835038093380103</v>
      </c>
      <c r="F20" s="61">
        <v>2.7544229222677159</v>
      </c>
      <c r="G20" s="61">
        <v>0.69128666047418408</v>
      </c>
      <c r="H20" s="62">
        <v>0.87820016034004234</v>
      </c>
      <c r="I20" s="62">
        <v>8.3927066683785583</v>
      </c>
      <c r="J20" s="62">
        <v>2.6850938479538171</v>
      </c>
      <c r="K20" s="62">
        <v>0.97175299070685395</v>
      </c>
      <c r="L20" s="62">
        <v>1.8010233290421434</v>
      </c>
      <c r="M20" s="15"/>
      <c r="N20" s="7"/>
    </row>
    <row r="21" spans="1:14" ht="12.75" customHeight="1" x14ac:dyDescent="0.2">
      <c r="A21" s="2" t="s">
        <v>177</v>
      </c>
      <c r="B21" s="61">
        <v>0.95126865511851499</v>
      </c>
      <c r="C21" s="61">
        <v>1.2747530526639856</v>
      </c>
      <c r="D21" s="61">
        <v>1.0031096328256561</v>
      </c>
      <c r="E21" s="61">
        <v>1.7525299671696775</v>
      </c>
      <c r="F21" s="61">
        <v>1.4988273139333539</v>
      </c>
      <c r="G21" s="61">
        <v>0.89236370885703487</v>
      </c>
      <c r="H21" s="62">
        <v>1.0139390793073226</v>
      </c>
      <c r="I21" s="62">
        <v>1.7727998734171175</v>
      </c>
      <c r="J21" s="62">
        <v>1.5116013232973262</v>
      </c>
      <c r="K21" s="62">
        <v>1.0053394037849601</v>
      </c>
      <c r="L21" s="62">
        <v>1.1126964063705362</v>
      </c>
      <c r="M21" s="15"/>
      <c r="N21" s="7"/>
    </row>
    <row r="22" spans="1:14" ht="12.75" customHeight="1" x14ac:dyDescent="0.2">
      <c r="A22" s="2" t="s">
        <v>178</v>
      </c>
      <c r="B22" s="61">
        <v>0.96683061045329</v>
      </c>
      <c r="C22" s="61">
        <v>0.99633418851324085</v>
      </c>
      <c r="D22" s="61">
        <v>0.98304872407796917</v>
      </c>
      <c r="E22" s="61">
        <v>1.3626579454383243</v>
      </c>
      <c r="F22" s="61">
        <v>1.7749408869076595</v>
      </c>
      <c r="G22" s="61">
        <v>0.84175233989309717</v>
      </c>
      <c r="H22" s="62">
        <v>1.0647895442403625</v>
      </c>
      <c r="I22" s="62">
        <v>1.3508519527872884</v>
      </c>
      <c r="J22" s="62">
        <v>1.754269049653282</v>
      </c>
      <c r="K22" s="62">
        <v>0.98523390247203491</v>
      </c>
      <c r="L22" s="62">
        <v>1.0938696022363956</v>
      </c>
      <c r="M22" s="15"/>
      <c r="N22" s="7"/>
    </row>
    <row r="23" spans="1:14" ht="12.75" customHeight="1" x14ac:dyDescent="0.2">
      <c r="A23" s="2" t="s">
        <v>179</v>
      </c>
      <c r="B23" s="61">
        <v>0.97610624585144423</v>
      </c>
      <c r="C23" s="61">
        <v>1.2549659059720544</v>
      </c>
      <c r="D23" s="61">
        <v>1.0135497135229277</v>
      </c>
      <c r="E23" s="61">
        <v>2.9439098164509625</v>
      </c>
      <c r="F23" s="61">
        <v>1.3599933601121343</v>
      </c>
      <c r="G23" s="61">
        <v>0.94191430984954716</v>
      </c>
      <c r="H23" s="62">
        <v>1.1290519595970727</v>
      </c>
      <c r="I23" s="62">
        <v>3.0089530767826345</v>
      </c>
      <c r="J23" s="62">
        <v>1.3858591924623385</v>
      </c>
      <c r="K23" s="62">
        <v>1.0158026913062814</v>
      </c>
      <c r="L23" s="62">
        <v>1.2713204841654129</v>
      </c>
      <c r="M23" s="15"/>
      <c r="N23" s="7"/>
    </row>
    <row r="24" spans="1:14" ht="12.75" customHeight="1" x14ac:dyDescent="0.2">
      <c r="A24" s="2" t="s">
        <v>260</v>
      </c>
      <c r="B24" s="61">
        <v>0.97400145600925003</v>
      </c>
      <c r="C24" s="61">
        <v>0.85059641520642582</v>
      </c>
      <c r="D24" s="61">
        <v>0.97206036952526764</v>
      </c>
      <c r="E24" s="61">
        <v>0.76959141299117473</v>
      </c>
      <c r="F24" s="61">
        <v>0.93168360706934716</v>
      </c>
      <c r="G24" s="61">
        <v>0.81077165122460448</v>
      </c>
      <c r="H24" s="62">
        <v>0.97906863943479838</v>
      </c>
      <c r="I24" s="62">
        <v>0.75439588183998807</v>
      </c>
      <c r="J24" s="62">
        <v>0.91053984523328402</v>
      </c>
      <c r="K24" s="62">
        <v>0.97422112235998248</v>
      </c>
      <c r="L24" s="62">
        <v>0.91463483149068248</v>
      </c>
      <c r="M24" s="15"/>
      <c r="N24" s="7"/>
    </row>
    <row r="25" spans="1:14" ht="17.45" customHeight="1" x14ac:dyDescent="0.2">
      <c r="A25" s="96" t="s">
        <v>358</v>
      </c>
      <c r="B25" s="61">
        <v>0.97683317988137808</v>
      </c>
      <c r="C25" s="61">
        <v>0.83997905198049783</v>
      </c>
      <c r="D25" s="61">
        <v>0.9724144951387389</v>
      </c>
      <c r="E25" s="61">
        <v>0.30669966208131288</v>
      </c>
      <c r="F25" s="61">
        <v>0.71637793563197905</v>
      </c>
      <c r="G25" s="61">
        <v>0.80931954827725783</v>
      </c>
      <c r="H25" s="62">
        <v>0.91510708929932205</v>
      </c>
      <c r="I25" s="62">
        <v>0.30075342351258644</v>
      </c>
      <c r="J25" s="62">
        <v>0.70037540842333157</v>
      </c>
      <c r="K25" s="259">
        <v>0.97457603514464919</v>
      </c>
      <c r="L25" s="62">
        <v>0.82888173018223477</v>
      </c>
      <c r="M25" s="15"/>
      <c r="N25" s="7"/>
    </row>
    <row r="26" spans="1:14" ht="15" customHeight="1" x14ac:dyDescent="0.2">
      <c r="A26" s="2" t="s">
        <v>180</v>
      </c>
      <c r="B26" s="61">
        <v>1.0582073956705138</v>
      </c>
      <c r="C26" s="61">
        <v>0.45306821933727709</v>
      </c>
      <c r="D26" s="61">
        <v>0.97441051976898463</v>
      </c>
      <c r="E26" s="61">
        <v>3.8307588050851174E-2</v>
      </c>
      <c r="F26" s="61">
        <v>1.3883782934343252</v>
      </c>
      <c r="G26" s="61">
        <v>0.86094354961271491</v>
      </c>
      <c r="H26" s="62">
        <v>0.96672269075821982</v>
      </c>
      <c r="I26" s="62">
        <v>3.7641994827761739E-2</v>
      </c>
      <c r="J26" s="62">
        <v>1.36015074168874</v>
      </c>
      <c r="K26" s="62">
        <v>0.97657649665557966</v>
      </c>
      <c r="L26" s="62">
        <v>0.89495773979833304</v>
      </c>
      <c r="M26" s="15"/>
      <c r="N26" s="7"/>
    </row>
    <row r="27" spans="1:14" ht="21.95" customHeight="1" x14ac:dyDescent="0.2">
      <c r="A27" s="55" t="s">
        <v>221</v>
      </c>
      <c r="B27" s="61">
        <v>1</v>
      </c>
      <c r="C27" s="61">
        <v>1</v>
      </c>
      <c r="D27" s="61">
        <v>1</v>
      </c>
      <c r="E27" s="61">
        <v>1</v>
      </c>
      <c r="F27" s="61">
        <v>1</v>
      </c>
      <c r="G27" s="61">
        <v>1</v>
      </c>
      <c r="H27" s="62">
        <v>1</v>
      </c>
      <c r="I27" s="62">
        <v>1</v>
      </c>
      <c r="J27" s="62">
        <v>1</v>
      </c>
      <c r="K27" s="62">
        <v>1</v>
      </c>
      <c r="L27" s="62">
        <v>1</v>
      </c>
      <c r="M27" s="36"/>
      <c r="N27" s="7"/>
    </row>
    <row r="28" spans="1:14" x14ac:dyDescent="0.2">
      <c r="H28" s="7"/>
      <c r="I28" s="7"/>
      <c r="J28" s="7"/>
      <c r="K28" s="7"/>
      <c r="L28" s="7"/>
    </row>
    <row r="29" spans="1:14" s="9" customFormat="1" ht="11.25" x14ac:dyDescent="0.2"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</row>
  </sheetData>
  <mergeCells count="15">
    <mergeCell ref="A1:L1"/>
    <mergeCell ref="A3:A7"/>
    <mergeCell ref="B3:F3"/>
    <mergeCell ref="G3:K3"/>
    <mergeCell ref="L3:L6"/>
    <mergeCell ref="B4:B7"/>
    <mergeCell ref="C4:C7"/>
    <mergeCell ref="D4:D7"/>
    <mergeCell ref="E4:E7"/>
    <mergeCell ref="F4:F7"/>
    <mergeCell ref="G4:G5"/>
    <mergeCell ref="H4:H5"/>
    <mergeCell ref="I4:I5"/>
    <mergeCell ref="J4:J5"/>
    <mergeCell ref="K4:K5"/>
  </mergeCells>
  <printOptions horizontalCentered="1"/>
  <pageMargins left="0" right="0" top="1.4960629921259843" bottom="0.35433070866141736" header="1.2204724409448819" footer="0.15748031496062992"/>
  <pageSetup paperSize="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6"/>
  <sheetViews>
    <sheetView zoomScale="85" zoomScaleNormal="85" workbookViewId="0">
      <pane xSplit="1" ySplit="7" topLeftCell="B8" activePane="bottomRight" state="frozen"/>
      <selection activeCell="F39" sqref="F39"/>
      <selection pane="topRight" activeCell="F39" sqref="F39"/>
      <selection pane="bottomLeft" activeCell="F39" sqref="F39"/>
      <selection pane="bottomRight" activeCell="A8" sqref="A8"/>
    </sheetView>
  </sheetViews>
  <sheetFormatPr defaultRowHeight="12.75" outlineLevelCol="1" x14ac:dyDescent="0.2"/>
  <cols>
    <col min="1" max="1" width="23.5703125" style="363" customWidth="1"/>
    <col min="2" max="4" width="16.7109375" style="363" customWidth="1"/>
    <col min="5" max="5" width="22.5703125" style="363" customWidth="1" outlineLevel="1"/>
    <col min="6" max="8" width="16.7109375" style="363" customWidth="1"/>
    <col min="9" max="9" width="16.5703125" style="363" customWidth="1" outlineLevel="1"/>
    <col min="10" max="12" width="16.7109375" style="363" customWidth="1"/>
    <col min="13" max="15" width="16.5703125" style="363" customWidth="1" outlineLevel="1"/>
    <col min="16" max="18" width="16.28515625" style="363" customWidth="1"/>
    <col min="19" max="233" width="8.85546875" style="363"/>
    <col min="234" max="234" width="23.5703125" style="363" customWidth="1"/>
    <col min="235" max="242" width="16.7109375" style="363" customWidth="1"/>
    <col min="243" max="248" width="16.5703125" style="363" customWidth="1"/>
    <col min="249" max="250" width="15.7109375" style="363" customWidth="1"/>
    <col min="251" max="254" width="16.7109375" style="363" customWidth="1"/>
    <col min="255" max="255" width="16.5703125" style="363" customWidth="1"/>
    <col min="256" max="257" width="15.7109375" style="363" customWidth="1"/>
    <col min="258" max="263" width="16.7109375" style="363" customWidth="1"/>
    <col min="264" max="266" width="16.5703125" style="363" customWidth="1"/>
    <col min="267" max="268" width="15.7109375" style="363" customWidth="1"/>
    <col min="269" max="271" width="16.28515625" style="363" customWidth="1"/>
    <col min="272" max="274" width="16.7109375" style="363" customWidth="1"/>
    <col min="275" max="489" width="8.85546875" style="363"/>
    <col min="490" max="490" width="23.5703125" style="363" customWidth="1"/>
    <col min="491" max="498" width="16.7109375" style="363" customWidth="1"/>
    <col min="499" max="504" width="16.5703125" style="363" customWidth="1"/>
    <col min="505" max="506" width="15.7109375" style="363" customWidth="1"/>
    <col min="507" max="510" width="16.7109375" style="363" customWidth="1"/>
    <col min="511" max="511" width="16.5703125" style="363" customWidth="1"/>
    <col min="512" max="513" width="15.7109375" style="363" customWidth="1"/>
    <col min="514" max="519" width="16.7109375" style="363" customWidth="1"/>
    <col min="520" max="522" width="16.5703125" style="363" customWidth="1"/>
    <col min="523" max="524" width="15.7109375" style="363" customWidth="1"/>
    <col min="525" max="527" width="16.28515625" style="363" customWidth="1"/>
    <col min="528" max="530" width="16.7109375" style="363" customWidth="1"/>
    <col min="531" max="745" width="8.85546875" style="363"/>
    <col min="746" max="746" width="23.5703125" style="363" customWidth="1"/>
    <col min="747" max="754" width="16.7109375" style="363" customWidth="1"/>
    <col min="755" max="760" width="16.5703125" style="363" customWidth="1"/>
    <col min="761" max="762" width="15.7109375" style="363" customWidth="1"/>
    <col min="763" max="766" width="16.7109375" style="363" customWidth="1"/>
    <col min="767" max="767" width="16.5703125" style="363" customWidth="1"/>
    <col min="768" max="769" width="15.7109375" style="363" customWidth="1"/>
    <col min="770" max="775" width="16.7109375" style="363" customWidth="1"/>
    <col min="776" max="778" width="16.5703125" style="363" customWidth="1"/>
    <col min="779" max="780" width="15.7109375" style="363" customWidth="1"/>
    <col min="781" max="783" width="16.28515625" style="363" customWidth="1"/>
    <col min="784" max="786" width="16.7109375" style="363" customWidth="1"/>
    <col min="787" max="1001" width="8.85546875" style="363"/>
    <col min="1002" max="1002" width="23.5703125" style="363" customWidth="1"/>
    <col min="1003" max="1010" width="16.7109375" style="363" customWidth="1"/>
    <col min="1011" max="1016" width="16.5703125" style="363" customWidth="1"/>
    <col min="1017" max="1018" width="15.7109375" style="363" customWidth="1"/>
    <col min="1019" max="1022" width="16.7109375" style="363" customWidth="1"/>
    <col min="1023" max="1023" width="16.5703125" style="363" customWidth="1"/>
    <col min="1024" max="1025" width="15.7109375" style="363" customWidth="1"/>
    <col min="1026" max="1031" width="16.7109375" style="363" customWidth="1"/>
    <col min="1032" max="1034" width="16.5703125" style="363" customWidth="1"/>
    <col min="1035" max="1036" width="15.7109375" style="363" customWidth="1"/>
    <col min="1037" max="1039" width="16.28515625" style="363" customWidth="1"/>
    <col min="1040" max="1042" width="16.7109375" style="363" customWidth="1"/>
    <col min="1043" max="1257" width="8.85546875" style="363"/>
    <col min="1258" max="1258" width="23.5703125" style="363" customWidth="1"/>
    <col min="1259" max="1266" width="16.7109375" style="363" customWidth="1"/>
    <col min="1267" max="1272" width="16.5703125" style="363" customWidth="1"/>
    <col min="1273" max="1274" width="15.7109375" style="363" customWidth="1"/>
    <col min="1275" max="1278" width="16.7109375" style="363" customWidth="1"/>
    <col min="1279" max="1279" width="16.5703125" style="363" customWidth="1"/>
    <col min="1280" max="1281" width="15.7109375" style="363" customWidth="1"/>
    <col min="1282" max="1287" width="16.7109375" style="363" customWidth="1"/>
    <col min="1288" max="1290" width="16.5703125" style="363" customWidth="1"/>
    <col min="1291" max="1292" width="15.7109375" style="363" customWidth="1"/>
    <col min="1293" max="1295" width="16.28515625" style="363" customWidth="1"/>
    <col min="1296" max="1298" width="16.7109375" style="363" customWidth="1"/>
    <col min="1299" max="1513" width="8.85546875" style="363"/>
    <col min="1514" max="1514" width="23.5703125" style="363" customWidth="1"/>
    <col min="1515" max="1522" width="16.7109375" style="363" customWidth="1"/>
    <col min="1523" max="1528" width="16.5703125" style="363" customWidth="1"/>
    <col min="1529" max="1530" width="15.7109375" style="363" customWidth="1"/>
    <col min="1531" max="1534" width="16.7109375" style="363" customWidth="1"/>
    <col min="1535" max="1535" width="16.5703125" style="363" customWidth="1"/>
    <col min="1536" max="1537" width="15.7109375" style="363" customWidth="1"/>
    <col min="1538" max="1543" width="16.7109375" style="363" customWidth="1"/>
    <col min="1544" max="1546" width="16.5703125" style="363" customWidth="1"/>
    <col min="1547" max="1548" width="15.7109375" style="363" customWidth="1"/>
    <col min="1549" max="1551" width="16.28515625" style="363" customWidth="1"/>
    <col min="1552" max="1554" width="16.7109375" style="363" customWidth="1"/>
    <col min="1555" max="1769" width="8.85546875" style="363"/>
    <col min="1770" max="1770" width="23.5703125" style="363" customWidth="1"/>
    <col min="1771" max="1778" width="16.7109375" style="363" customWidth="1"/>
    <col min="1779" max="1784" width="16.5703125" style="363" customWidth="1"/>
    <col min="1785" max="1786" width="15.7109375" style="363" customWidth="1"/>
    <col min="1787" max="1790" width="16.7109375" style="363" customWidth="1"/>
    <col min="1791" max="1791" width="16.5703125" style="363" customWidth="1"/>
    <col min="1792" max="1793" width="15.7109375" style="363" customWidth="1"/>
    <col min="1794" max="1799" width="16.7109375" style="363" customWidth="1"/>
    <col min="1800" max="1802" width="16.5703125" style="363" customWidth="1"/>
    <col min="1803" max="1804" width="15.7109375" style="363" customWidth="1"/>
    <col min="1805" max="1807" width="16.28515625" style="363" customWidth="1"/>
    <col min="1808" max="1810" width="16.7109375" style="363" customWidth="1"/>
    <col min="1811" max="2025" width="8.85546875" style="363"/>
    <col min="2026" max="2026" width="23.5703125" style="363" customWidth="1"/>
    <col min="2027" max="2034" width="16.7109375" style="363" customWidth="1"/>
    <col min="2035" max="2040" width="16.5703125" style="363" customWidth="1"/>
    <col min="2041" max="2042" width="15.7109375" style="363" customWidth="1"/>
    <col min="2043" max="2046" width="16.7109375" style="363" customWidth="1"/>
    <col min="2047" max="2047" width="16.5703125" style="363" customWidth="1"/>
    <col min="2048" max="2049" width="15.7109375" style="363" customWidth="1"/>
    <col min="2050" max="2055" width="16.7109375" style="363" customWidth="1"/>
    <col min="2056" max="2058" width="16.5703125" style="363" customWidth="1"/>
    <col min="2059" max="2060" width="15.7109375" style="363" customWidth="1"/>
    <col min="2061" max="2063" width="16.28515625" style="363" customWidth="1"/>
    <col min="2064" max="2066" width="16.7109375" style="363" customWidth="1"/>
    <col min="2067" max="2281" width="8.85546875" style="363"/>
    <col min="2282" max="2282" width="23.5703125" style="363" customWidth="1"/>
    <col min="2283" max="2290" width="16.7109375" style="363" customWidth="1"/>
    <col min="2291" max="2296" width="16.5703125" style="363" customWidth="1"/>
    <col min="2297" max="2298" width="15.7109375" style="363" customWidth="1"/>
    <col min="2299" max="2302" width="16.7109375" style="363" customWidth="1"/>
    <col min="2303" max="2303" width="16.5703125" style="363" customWidth="1"/>
    <col min="2304" max="2305" width="15.7109375" style="363" customWidth="1"/>
    <col min="2306" max="2311" width="16.7109375" style="363" customWidth="1"/>
    <col min="2312" max="2314" width="16.5703125" style="363" customWidth="1"/>
    <col min="2315" max="2316" width="15.7109375" style="363" customWidth="1"/>
    <col min="2317" max="2319" width="16.28515625" style="363" customWidth="1"/>
    <col min="2320" max="2322" width="16.7109375" style="363" customWidth="1"/>
    <col min="2323" max="2537" width="8.85546875" style="363"/>
    <col min="2538" max="2538" width="23.5703125" style="363" customWidth="1"/>
    <col min="2539" max="2546" width="16.7109375" style="363" customWidth="1"/>
    <col min="2547" max="2552" width="16.5703125" style="363" customWidth="1"/>
    <col min="2553" max="2554" width="15.7109375" style="363" customWidth="1"/>
    <col min="2555" max="2558" width="16.7109375" style="363" customWidth="1"/>
    <col min="2559" max="2559" width="16.5703125" style="363" customWidth="1"/>
    <col min="2560" max="2561" width="15.7109375" style="363" customWidth="1"/>
    <col min="2562" max="2567" width="16.7109375" style="363" customWidth="1"/>
    <col min="2568" max="2570" width="16.5703125" style="363" customWidth="1"/>
    <col min="2571" max="2572" width="15.7109375" style="363" customWidth="1"/>
    <col min="2573" max="2575" width="16.28515625" style="363" customWidth="1"/>
    <col min="2576" max="2578" width="16.7109375" style="363" customWidth="1"/>
    <col min="2579" max="2793" width="8.85546875" style="363"/>
    <col min="2794" max="2794" width="23.5703125" style="363" customWidth="1"/>
    <col min="2795" max="2802" width="16.7109375" style="363" customWidth="1"/>
    <col min="2803" max="2808" width="16.5703125" style="363" customWidth="1"/>
    <col min="2809" max="2810" width="15.7109375" style="363" customWidth="1"/>
    <col min="2811" max="2814" width="16.7109375" style="363" customWidth="1"/>
    <col min="2815" max="2815" width="16.5703125" style="363" customWidth="1"/>
    <col min="2816" max="2817" width="15.7109375" style="363" customWidth="1"/>
    <col min="2818" max="2823" width="16.7109375" style="363" customWidth="1"/>
    <col min="2824" max="2826" width="16.5703125" style="363" customWidth="1"/>
    <col min="2827" max="2828" width="15.7109375" style="363" customWidth="1"/>
    <col min="2829" max="2831" width="16.28515625" style="363" customWidth="1"/>
    <col min="2832" max="2834" width="16.7109375" style="363" customWidth="1"/>
    <col min="2835" max="3049" width="8.85546875" style="363"/>
    <col min="3050" max="3050" width="23.5703125" style="363" customWidth="1"/>
    <col min="3051" max="3058" width="16.7109375" style="363" customWidth="1"/>
    <col min="3059" max="3064" width="16.5703125" style="363" customWidth="1"/>
    <col min="3065" max="3066" width="15.7109375" style="363" customWidth="1"/>
    <col min="3067" max="3070" width="16.7109375" style="363" customWidth="1"/>
    <col min="3071" max="3071" width="16.5703125" style="363" customWidth="1"/>
    <col min="3072" max="3073" width="15.7109375" style="363" customWidth="1"/>
    <col min="3074" max="3079" width="16.7109375" style="363" customWidth="1"/>
    <col min="3080" max="3082" width="16.5703125" style="363" customWidth="1"/>
    <col min="3083" max="3084" width="15.7109375" style="363" customWidth="1"/>
    <col min="3085" max="3087" width="16.28515625" style="363" customWidth="1"/>
    <col min="3088" max="3090" width="16.7109375" style="363" customWidth="1"/>
    <col min="3091" max="3305" width="8.85546875" style="363"/>
    <col min="3306" max="3306" width="23.5703125" style="363" customWidth="1"/>
    <col min="3307" max="3314" width="16.7109375" style="363" customWidth="1"/>
    <col min="3315" max="3320" width="16.5703125" style="363" customWidth="1"/>
    <col min="3321" max="3322" width="15.7109375" style="363" customWidth="1"/>
    <col min="3323" max="3326" width="16.7109375" style="363" customWidth="1"/>
    <col min="3327" max="3327" width="16.5703125" style="363" customWidth="1"/>
    <col min="3328" max="3329" width="15.7109375" style="363" customWidth="1"/>
    <col min="3330" max="3335" width="16.7109375" style="363" customWidth="1"/>
    <col min="3336" max="3338" width="16.5703125" style="363" customWidth="1"/>
    <col min="3339" max="3340" width="15.7109375" style="363" customWidth="1"/>
    <col min="3341" max="3343" width="16.28515625" style="363" customWidth="1"/>
    <col min="3344" max="3346" width="16.7109375" style="363" customWidth="1"/>
    <col min="3347" max="3561" width="8.85546875" style="363"/>
    <col min="3562" max="3562" width="23.5703125" style="363" customWidth="1"/>
    <col min="3563" max="3570" width="16.7109375" style="363" customWidth="1"/>
    <col min="3571" max="3576" width="16.5703125" style="363" customWidth="1"/>
    <col min="3577" max="3578" width="15.7109375" style="363" customWidth="1"/>
    <col min="3579" max="3582" width="16.7109375" style="363" customWidth="1"/>
    <col min="3583" max="3583" width="16.5703125" style="363" customWidth="1"/>
    <col min="3584" max="3585" width="15.7109375" style="363" customWidth="1"/>
    <col min="3586" max="3591" width="16.7109375" style="363" customWidth="1"/>
    <col min="3592" max="3594" width="16.5703125" style="363" customWidth="1"/>
    <col min="3595" max="3596" width="15.7109375" style="363" customWidth="1"/>
    <col min="3597" max="3599" width="16.28515625" style="363" customWidth="1"/>
    <col min="3600" max="3602" width="16.7109375" style="363" customWidth="1"/>
    <col min="3603" max="3817" width="8.85546875" style="363"/>
    <col min="3818" max="3818" width="23.5703125" style="363" customWidth="1"/>
    <col min="3819" max="3826" width="16.7109375" style="363" customWidth="1"/>
    <col min="3827" max="3832" width="16.5703125" style="363" customWidth="1"/>
    <col min="3833" max="3834" width="15.7109375" style="363" customWidth="1"/>
    <col min="3835" max="3838" width="16.7109375" style="363" customWidth="1"/>
    <col min="3839" max="3839" width="16.5703125" style="363" customWidth="1"/>
    <col min="3840" max="3841" width="15.7109375" style="363" customWidth="1"/>
    <col min="3842" max="3847" width="16.7109375" style="363" customWidth="1"/>
    <col min="3848" max="3850" width="16.5703125" style="363" customWidth="1"/>
    <col min="3851" max="3852" width="15.7109375" style="363" customWidth="1"/>
    <col min="3853" max="3855" width="16.28515625" style="363" customWidth="1"/>
    <col min="3856" max="3858" width="16.7109375" style="363" customWidth="1"/>
    <col min="3859" max="4073" width="8.85546875" style="363"/>
    <col min="4074" max="4074" width="23.5703125" style="363" customWidth="1"/>
    <col min="4075" max="4082" width="16.7109375" style="363" customWidth="1"/>
    <col min="4083" max="4088" width="16.5703125" style="363" customWidth="1"/>
    <col min="4089" max="4090" width="15.7109375" style="363" customWidth="1"/>
    <col min="4091" max="4094" width="16.7109375" style="363" customWidth="1"/>
    <col min="4095" max="4095" width="16.5703125" style="363" customWidth="1"/>
    <col min="4096" max="4097" width="15.7109375" style="363" customWidth="1"/>
    <col min="4098" max="4103" width="16.7109375" style="363" customWidth="1"/>
    <col min="4104" max="4106" width="16.5703125" style="363" customWidth="1"/>
    <col min="4107" max="4108" width="15.7109375" style="363" customWidth="1"/>
    <col min="4109" max="4111" width="16.28515625" style="363" customWidth="1"/>
    <col min="4112" max="4114" width="16.7109375" style="363" customWidth="1"/>
    <col min="4115" max="4329" width="8.85546875" style="363"/>
    <col min="4330" max="4330" width="23.5703125" style="363" customWidth="1"/>
    <col min="4331" max="4338" width="16.7109375" style="363" customWidth="1"/>
    <col min="4339" max="4344" width="16.5703125" style="363" customWidth="1"/>
    <col min="4345" max="4346" width="15.7109375" style="363" customWidth="1"/>
    <col min="4347" max="4350" width="16.7109375" style="363" customWidth="1"/>
    <col min="4351" max="4351" width="16.5703125" style="363" customWidth="1"/>
    <col min="4352" max="4353" width="15.7109375" style="363" customWidth="1"/>
    <col min="4354" max="4359" width="16.7109375" style="363" customWidth="1"/>
    <col min="4360" max="4362" width="16.5703125" style="363" customWidth="1"/>
    <col min="4363" max="4364" width="15.7109375" style="363" customWidth="1"/>
    <col min="4365" max="4367" width="16.28515625" style="363" customWidth="1"/>
    <col min="4368" max="4370" width="16.7109375" style="363" customWidth="1"/>
    <col min="4371" max="4585" width="8.85546875" style="363"/>
    <col min="4586" max="4586" width="23.5703125" style="363" customWidth="1"/>
    <col min="4587" max="4594" width="16.7109375" style="363" customWidth="1"/>
    <col min="4595" max="4600" width="16.5703125" style="363" customWidth="1"/>
    <col min="4601" max="4602" width="15.7109375" style="363" customWidth="1"/>
    <col min="4603" max="4606" width="16.7109375" style="363" customWidth="1"/>
    <col min="4607" max="4607" width="16.5703125" style="363" customWidth="1"/>
    <col min="4608" max="4609" width="15.7109375" style="363" customWidth="1"/>
    <col min="4610" max="4615" width="16.7109375" style="363" customWidth="1"/>
    <col min="4616" max="4618" width="16.5703125" style="363" customWidth="1"/>
    <col min="4619" max="4620" width="15.7109375" style="363" customWidth="1"/>
    <col min="4621" max="4623" width="16.28515625" style="363" customWidth="1"/>
    <col min="4624" max="4626" width="16.7109375" style="363" customWidth="1"/>
    <col min="4627" max="4841" width="8.85546875" style="363"/>
    <col min="4842" max="4842" width="23.5703125" style="363" customWidth="1"/>
    <col min="4843" max="4850" width="16.7109375" style="363" customWidth="1"/>
    <col min="4851" max="4856" width="16.5703125" style="363" customWidth="1"/>
    <col min="4857" max="4858" width="15.7109375" style="363" customWidth="1"/>
    <col min="4859" max="4862" width="16.7109375" style="363" customWidth="1"/>
    <col min="4863" max="4863" width="16.5703125" style="363" customWidth="1"/>
    <col min="4864" max="4865" width="15.7109375" style="363" customWidth="1"/>
    <col min="4866" max="4871" width="16.7109375" style="363" customWidth="1"/>
    <col min="4872" max="4874" width="16.5703125" style="363" customWidth="1"/>
    <col min="4875" max="4876" width="15.7109375" style="363" customWidth="1"/>
    <col min="4877" max="4879" width="16.28515625" style="363" customWidth="1"/>
    <col min="4880" max="4882" width="16.7109375" style="363" customWidth="1"/>
    <col min="4883" max="5097" width="8.85546875" style="363"/>
    <col min="5098" max="5098" width="23.5703125" style="363" customWidth="1"/>
    <col min="5099" max="5106" width="16.7109375" style="363" customWidth="1"/>
    <col min="5107" max="5112" width="16.5703125" style="363" customWidth="1"/>
    <col min="5113" max="5114" width="15.7109375" style="363" customWidth="1"/>
    <col min="5115" max="5118" width="16.7109375" style="363" customWidth="1"/>
    <col min="5119" max="5119" width="16.5703125" style="363" customWidth="1"/>
    <col min="5120" max="5121" width="15.7109375" style="363" customWidth="1"/>
    <col min="5122" max="5127" width="16.7109375" style="363" customWidth="1"/>
    <col min="5128" max="5130" width="16.5703125" style="363" customWidth="1"/>
    <col min="5131" max="5132" width="15.7109375" style="363" customWidth="1"/>
    <col min="5133" max="5135" width="16.28515625" style="363" customWidth="1"/>
    <col min="5136" max="5138" width="16.7109375" style="363" customWidth="1"/>
    <col min="5139" max="5353" width="8.85546875" style="363"/>
    <col min="5354" max="5354" width="23.5703125" style="363" customWidth="1"/>
    <col min="5355" max="5362" width="16.7109375" style="363" customWidth="1"/>
    <col min="5363" max="5368" width="16.5703125" style="363" customWidth="1"/>
    <col min="5369" max="5370" width="15.7109375" style="363" customWidth="1"/>
    <col min="5371" max="5374" width="16.7109375" style="363" customWidth="1"/>
    <col min="5375" max="5375" width="16.5703125" style="363" customWidth="1"/>
    <col min="5376" max="5377" width="15.7109375" style="363" customWidth="1"/>
    <col min="5378" max="5383" width="16.7109375" style="363" customWidth="1"/>
    <col min="5384" max="5386" width="16.5703125" style="363" customWidth="1"/>
    <col min="5387" max="5388" width="15.7109375" style="363" customWidth="1"/>
    <col min="5389" max="5391" width="16.28515625" style="363" customWidth="1"/>
    <col min="5392" max="5394" width="16.7109375" style="363" customWidth="1"/>
    <col min="5395" max="5609" width="8.85546875" style="363"/>
    <col min="5610" max="5610" width="23.5703125" style="363" customWidth="1"/>
    <col min="5611" max="5618" width="16.7109375" style="363" customWidth="1"/>
    <col min="5619" max="5624" width="16.5703125" style="363" customWidth="1"/>
    <col min="5625" max="5626" width="15.7109375" style="363" customWidth="1"/>
    <col min="5627" max="5630" width="16.7109375" style="363" customWidth="1"/>
    <col min="5631" max="5631" width="16.5703125" style="363" customWidth="1"/>
    <col min="5632" max="5633" width="15.7109375" style="363" customWidth="1"/>
    <col min="5634" max="5639" width="16.7109375" style="363" customWidth="1"/>
    <col min="5640" max="5642" width="16.5703125" style="363" customWidth="1"/>
    <col min="5643" max="5644" width="15.7109375" style="363" customWidth="1"/>
    <col min="5645" max="5647" width="16.28515625" style="363" customWidth="1"/>
    <col min="5648" max="5650" width="16.7109375" style="363" customWidth="1"/>
    <col min="5651" max="5865" width="8.85546875" style="363"/>
    <col min="5866" max="5866" width="23.5703125" style="363" customWidth="1"/>
    <col min="5867" max="5874" width="16.7109375" style="363" customWidth="1"/>
    <col min="5875" max="5880" width="16.5703125" style="363" customWidth="1"/>
    <col min="5881" max="5882" width="15.7109375" style="363" customWidth="1"/>
    <col min="5883" max="5886" width="16.7109375" style="363" customWidth="1"/>
    <col min="5887" max="5887" width="16.5703125" style="363" customWidth="1"/>
    <col min="5888" max="5889" width="15.7109375" style="363" customWidth="1"/>
    <col min="5890" max="5895" width="16.7109375" style="363" customWidth="1"/>
    <col min="5896" max="5898" width="16.5703125" style="363" customWidth="1"/>
    <col min="5899" max="5900" width="15.7109375" style="363" customWidth="1"/>
    <col min="5901" max="5903" width="16.28515625" style="363" customWidth="1"/>
    <col min="5904" max="5906" width="16.7109375" style="363" customWidth="1"/>
    <col min="5907" max="6121" width="8.85546875" style="363"/>
    <col min="6122" max="6122" width="23.5703125" style="363" customWidth="1"/>
    <col min="6123" max="6130" width="16.7109375" style="363" customWidth="1"/>
    <col min="6131" max="6136" width="16.5703125" style="363" customWidth="1"/>
    <col min="6137" max="6138" width="15.7109375" style="363" customWidth="1"/>
    <col min="6139" max="6142" width="16.7109375" style="363" customWidth="1"/>
    <col min="6143" max="6143" width="16.5703125" style="363" customWidth="1"/>
    <col min="6144" max="6145" width="15.7109375" style="363" customWidth="1"/>
    <col min="6146" max="6151" width="16.7109375" style="363" customWidth="1"/>
    <col min="6152" max="6154" width="16.5703125" style="363" customWidth="1"/>
    <col min="6155" max="6156" width="15.7109375" style="363" customWidth="1"/>
    <col min="6157" max="6159" width="16.28515625" style="363" customWidth="1"/>
    <col min="6160" max="6162" width="16.7109375" style="363" customWidth="1"/>
    <col min="6163" max="6377" width="8.85546875" style="363"/>
    <col min="6378" max="6378" width="23.5703125" style="363" customWidth="1"/>
    <col min="6379" max="6386" width="16.7109375" style="363" customWidth="1"/>
    <col min="6387" max="6392" width="16.5703125" style="363" customWidth="1"/>
    <col min="6393" max="6394" width="15.7109375" style="363" customWidth="1"/>
    <col min="6395" max="6398" width="16.7109375" style="363" customWidth="1"/>
    <col min="6399" max="6399" width="16.5703125" style="363" customWidth="1"/>
    <col min="6400" max="6401" width="15.7109375" style="363" customWidth="1"/>
    <col min="6402" max="6407" width="16.7109375" style="363" customWidth="1"/>
    <col min="6408" max="6410" width="16.5703125" style="363" customWidth="1"/>
    <col min="6411" max="6412" width="15.7109375" style="363" customWidth="1"/>
    <col min="6413" max="6415" width="16.28515625" style="363" customWidth="1"/>
    <col min="6416" max="6418" width="16.7109375" style="363" customWidth="1"/>
    <col min="6419" max="6633" width="8.85546875" style="363"/>
    <col min="6634" max="6634" width="23.5703125" style="363" customWidth="1"/>
    <col min="6635" max="6642" width="16.7109375" style="363" customWidth="1"/>
    <col min="6643" max="6648" width="16.5703125" style="363" customWidth="1"/>
    <col min="6649" max="6650" width="15.7109375" style="363" customWidth="1"/>
    <col min="6651" max="6654" width="16.7109375" style="363" customWidth="1"/>
    <col min="6655" max="6655" width="16.5703125" style="363" customWidth="1"/>
    <col min="6656" max="6657" width="15.7109375" style="363" customWidth="1"/>
    <col min="6658" max="6663" width="16.7109375" style="363" customWidth="1"/>
    <col min="6664" max="6666" width="16.5703125" style="363" customWidth="1"/>
    <col min="6667" max="6668" width="15.7109375" style="363" customWidth="1"/>
    <col min="6669" max="6671" width="16.28515625" style="363" customWidth="1"/>
    <col min="6672" max="6674" width="16.7109375" style="363" customWidth="1"/>
    <col min="6675" max="6889" width="8.85546875" style="363"/>
    <col min="6890" max="6890" width="23.5703125" style="363" customWidth="1"/>
    <col min="6891" max="6898" width="16.7109375" style="363" customWidth="1"/>
    <col min="6899" max="6904" width="16.5703125" style="363" customWidth="1"/>
    <col min="6905" max="6906" width="15.7109375" style="363" customWidth="1"/>
    <col min="6907" max="6910" width="16.7109375" style="363" customWidth="1"/>
    <col min="6911" max="6911" width="16.5703125" style="363" customWidth="1"/>
    <col min="6912" max="6913" width="15.7109375" style="363" customWidth="1"/>
    <col min="6914" max="6919" width="16.7109375" style="363" customWidth="1"/>
    <col min="6920" max="6922" width="16.5703125" style="363" customWidth="1"/>
    <col min="6923" max="6924" width="15.7109375" style="363" customWidth="1"/>
    <col min="6925" max="6927" width="16.28515625" style="363" customWidth="1"/>
    <col min="6928" max="6930" width="16.7109375" style="363" customWidth="1"/>
    <col min="6931" max="7145" width="8.85546875" style="363"/>
    <col min="7146" max="7146" width="23.5703125" style="363" customWidth="1"/>
    <col min="7147" max="7154" width="16.7109375" style="363" customWidth="1"/>
    <col min="7155" max="7160" width="16.5703125" style="363" customWidth="1"/>
    <col min="7161" max="7162" width="15.7109375" style="363" customWidth="1"/>
    <col min="7163" max="7166" width="16.7109375" style="363" customWidth="1"/>
    <col min="7167" max="7167" width="16.5703125" style="363" customWidth="1"/>
    <col min="7168" max="7169" width="15.7109375" style="363" customWidth="1"/>
    <col min="7170" max="7175" width="16.7109375" style="363" customWidth="1"/>
    <col min="7176" max="7178" width="16.5703125" style="363" customWidth="1"/>
    <col min="7179" max="7180" width="15.7109375" style="363" customWidth="1"/>
    <col min="7181" max="7183" width="16.28515625" style="363" customWidth="1"/>
    <col min="7184" max="7186" width="16.7109375" style="363" customWidth="1"/>
    <col min="7187" max="7401" width="8.85546875" style="363"/>
    <col min="7402" max="7402" width="23.5703125" style="363" customWidth="1"/>
    <col min="7403" max="7410" width="16.7109375" style="363" customWidth="1"/>
    <col min="7411" max="7416" width="16.5703125" style="363" customWidth="1"/>
    <col min="7417" max="7418" width="15.7109375" style="363" customWidth="1"/>
    <col min="7419" max="7422" width="16.7109375" style="363" customWidth="1"/>
    <col min="7423" max="7423" width="16.5703125" style="363" customWidth="1"/>
    <col min="7424" max="7425" width="15.7109375" style="363" customWidth="1"/>
    <col min="7426" max="7431" width="16.7109375" style="363" customWidth="1"/>
    <col min="7432" max="7434" width="16.5703125" style="363" customWidth="1"/>
    <col min="7435" max="7436" width="15.7109375" style="363" customWidth="1"/>
    <col min="7437" max="7439" width="16.28515625" style="363" customWidth="1"/>
    <col min="7440" max="7442" width="16.7109375" style="363" customWidth="1"/>
    <col min="7443" max="7657" width="8.85546875" style="363"/>
    <col min="7658" max="7658" width="23.5703125" style="363" customWidth="1"/>
    <col min="7659" max="7666" width="16.7109375" style="363" customWidth="1"/>
    <col min="7667" max="7672" width="16.5703125" style="363" customWidth="1"/>
    <col min="7673" max="7674" width="15.7109375" style="363" customWidth="1"/>
    <col min="7675" max="7678" width="16.7109375" style="363" customWidth="1"/>
    <col min="7679" max="7679" width="16.5703125" style="363" customWidth="1"/>
    <col min="7680" max="7681" width="15.7109375" style="363" customWidth="1"/>
    <col min="7682" max="7687" width="16.7109375" style="363" customWidth="1"/>
    <col min="7688" max="7690" width="16.5703125" style="363" customWidth="1"/>
    <col min="7691" max="7692" width="15.7109375" style="363" customWidth="1"/>
    <col min="7693" max="7695" width="16.28515625" style="363" customWidth="1"/>
    <col min="7696" max="7698" width="16.7109375" style="363" customWidth="1"/>
    <col min="7699" max="7913" width="8.85546875" style="363"/>
    <col min="7914" max="7914" width="23.5703125" style="363" customWidth="1"/>
    <col min="7915" max="7922" width="16.7109375" style="363" customWidth="1"/>
    <col min="7923" max="7928" width="16.5703125" style="363" customWidth="1"/>
    <col min="7929" max="7930" width="15.7109375" style="363" customWidth="1"/>
    <col min="7931" max="7934" width="16.7109375" style="363" customWidth="1"/>
    <col min="7935" max="7935" width="16.5703125" style="363" customWidth="1"/>
    <col min="7936" max="7937" width="15.7109375" style="363" customWidth="1"/>
    <col min="7938" max="7943" width="16.7109375" style="363" customWidth="1"/>
    <col min="7944" max="7946" width="16.5703125" style="363" customWidth="1"/>
    <col min="7947" max="7948" width="15.7109375" style="363" customWidth="1"/>
    <col min="7949" max="7951" width="16.28515625" style="363" customWidth="1"/>
    <col min="7952" max="7954" width="16.7109375" style="363" customWidth="1"/>
    <col min="7955" max="8169" width="8.85546875" style="363"/>
    <col min="8170" max="8170" width="23.5703125" style="363" customWidth="1"/>
    <col min="8171" max="8178" width="16.7109375" style="363" customWidth="1"/>
    <col min="8179" max="8184" width="16.5703125" style="363" customWidth="1"/>
    <col min="8185" max="8186" width="15.7109375" style="363" customWidth="1"/>
    <col min="8187" max="8190" width="16.7109375" style="363" customWidth="1"/>
    <col min="8191" max="8191" width="16.5703125" style="363" customWidth="1"/>
    <col min="8192" max="8193" width="15.7109375" style="363" customWidth="1"/>
    <col min="8194" max="8199" width="16.7109375" style="363" customWidth="1"/>
    <col min="8200" max="8202" width="16.5703125" style="363" customWidth="1"/>
    <col min="8203" max="8204" width="15.7109375" style="363" customWidth="1"/>
    <col min="8205" max="8207" width="16.28515625" style="363" customWidth="1"/>
    <col min="8208" max="8210" width="16.7109375" style="363" customWidth="1"/>
    <col min="8211" max="8425" width="8.85546875" style="363"/>
    <col min="8426" max="8426" width="23.5703125" style="363" customWidth="1"/>
    <col min="8427" max="8434" width="16.7109375" style="363" customWidth="1"/>
    <col min="8435" max="8440" width="16.5703125" style="363" customWidth="1"/>
    <col min="8441" max="8442" width="15.7109375" style="363" customWidth="1"/>
    <col min="8443" max="8446" width="16.7109375" style="363" customWidth="1"/>
    <col min="8447" max="8447" width="16.5703125" style="363" customWidth="1"/>
    <col min="8448" max="8449" width="15.7109375" style="363" customWidth="1"/>
    <col min="8450" max="8455" width="16.7109375" style="363" customWidth="1"/>
    <col min="8456" max="8458" width="16.5703125" style="363" customWidth="1"/>
    <col min="8459" max="8460" width="15.7109375" style="363" customWidth="1"/>
    <col min="8461" max="8463" width="16.28515625" style="363" customWidth="1"/>
    <col min="8464" max="8466" width="16.7109375" style="363" customWidth="1"/>
    <col min="8467" max="8681" width="8.85546875" style="363"/>
    <col min="8682" max="8682" width="23.5703125" style="363" customWidth="1"/>
    <col min="8683" max="8690" width="16.7109375" style="363" customWidth="1"/>
    <col min="8691" max="8696" width="16.5703125" style="363" customWidth="1"/>
    <col min="8697" max="8698" width="15.7109375" style="363" customWidth="1"/>
    <col min="8699" max="8702" width="16.7109375" style="363" customWidth="1"/>
    <col min="8703" max="8703" width="16.5703125" style="363" customWidth="1"/>
    <col min="8704" max="8705" width="15.7109375" style="363" customWidth="1"/>
    <col min="8706" max="8711" width="16.7109375" style="363" customWidth="1"/>
    <col min="8712" max="8714" width="16.5703125" style="363" customWidth="1"/>
    <col min="8715" max="8716" width="15.7109375" style="363" customWidth="1"/>
    <col min="8717" max="8719" width="16.28515625" style="363" customWidth="1"/>
    <col min="8720" max="8722" width="16.7109375" style="363" customWidth="1"/>
    <col min="8723" max="8937" width="8.85546875" style="363"/>
    <col min="8938" max="8938" width="23.5703125" style="363" customWidth="1"/>
    <col min="8939" max="8946" width="16.7109375" style="363" customWidth="1"/>
    <col min="8947" max="8952" width="16.5703125" style="363" customWidth="1"/>
    <col min="8953" max="8954" width="15.7109375" style="363" customWidth="1"/>
    <col min="8955" max="8958" width="16.7109375" style="363" customWidth="1"/>
    <col min="8959" max="8959" width="16.5703125" style="363" customWidth="1"/>
    <col min="8960" max="8961" width="15.7109375" style="363" customWidth="1"/>
    <col min="8962" max="8967" width="16.7109375" style="363" customWidth="1"/>
    <col min="8968" max="8970" width="16.5703125" style="363" customWidth="1"/>
    <col min="8971" max="8972" width="15.7109375" style="363" customWidth="1"/>
    <col min="8973" max="8975" width="16.28515625" style="363" customWidth="1"/>
    <col min="8976" max="8978" width="16.7109375" style="363" customWidth="1"/>
    <col min="8979" max="9193" width="8.85546875" style="363"/>
    <col min="9194" max="9194" width="23.5703125" style="363" customWidth="1"/>
    <col min="9195" max="9202" width="16.7109375" style="363" customWidth="1"/>
    <col min="9203" max="9208" width="16.5703125" style="363" customWidth="1"/>
    <col min="9209" max="9210" width="15.7109375" style="363" customWidth="1"/>
    <col min="9211" max="9214" width="16.7109375" style="363" customWidth="1"/>
    <col min="9215" max="9215" width="16.5703125" style="363" customWidth="1"/>
    <col min="9216" max="9217" width="15.7109375" style="363" customWidth="1"/>
    <col min="9218" max="9223" width="16.7109375" style="363" customWidth="1"/>
    <col min="9224" max="9226" width="16.5703125" style="363" customWidth="1"/>
    <col min="9227" max="9228" width="15.7109375" style="363" customWidth="1"/>
    <col min="9229" max="9231" width="16.28515625" style="363" customWidth="1"/>
    <col min="9232" max="9234" width="16.7109375" style="363" customWidth="1"/>
    <col min="9235" max="9449" width="8.85546875" style="363"/>
    <col min="9450" max="9450" width="23.5703125" style="363" customWidth="1"/>
    <col min="9451" max="9458" width="16.7109375" style="363" customWidth="1"/>
    <col min="9459" max="9464" width="16.5703125" style="363" customWidth="1"/>
    <col min="9465" max="9466" width="15.7109375" style="363" customWidth="1"/>
    <col min="9467" max="9470" width="16.7109375" style="363" customWidth="1"/>
    <col min="9471" max="9471" width="16.5703125" style="363" customWidth="1"/>
    <col min="9472" max="9473" width="15.7109375" style="363" customWidth="1"/>
    <col min="9474" max="9479" width="16.7109375" style="363" customWidth="1"/>
    <col min="9480" max="9482" width="16.5703125" style="363" customWidth="1"/>
    <col min="9483" max="9484" width="15.7109375" style="363" customWidth="1"/>
    <col min="9485" max="9487" width="16.28515625" style="363" customWidth="1"/>
    <col min="9488" max="9490" width="16.7109375" style="363" customWidth="1"/>
    <col min="9491" max="9705" width="8.85546875" style="363"/>
    <col min="9706" max="9706" width="23.5703125" style="363" customWidth="1"/>
    <col min="9707" max="9714" width="16.7109375" style="363" customWidth="1"/>
    <col min="9715" max="9720" width="16.5703125" style="363" customWidth="1"/>
    <col min="9721" max="9722" width="15.7109375" style="363" customWidth="1"/>
    <col min="9723" max="9726" width="16.7109375" style="363" customWidth="1"/>
    <col min="9727" max="9727" width="16.5703125" style="363" customWidth="1"/>
    <col min="9728" max="9729" width="15.7109375" style="363" customWidth="1"/>
    <col min="9730" max="9735" width="16.7109375" style="363" customWidth="1"/>
    <col min="9736" max="9738" width="16.5703125" style="363" customWidth="1"/>
    <col min="9739" max="9740" width="15.7109375" style="363" customWidth="1"/>
    <col min="9741" max="9743" width="16.28515625" style="363" customWidth="1"/>
    <col min="9744" max="9746" width="16.7109375" style="363" customWidth="1"/>
    <col min="9747" max="9961" width="8.85546875" style="363"/>
    <col min="9962" max="9962" width="23.5703125" style="363" customWidth="1"/>
    <col min="9963" max="9970" width="16.7109375" style="363" customWidth="1"/>
    <col min="9971" max="9976" width="16.5703125" style="363" customWidth="1"/>
    <col min="9977" max="9978" width="15.7109375" style="363" customWidth="1"/>
    <col min="9979" max="9982" width="16.7109375" style="363" customWidth="1"/>
    <col min="9983" max="9983" width="16.5703125" style="363" customWidth="1"/>
    <col min="9984" max="9985" width="15.7109375" style="363" customWidth="1"/>
    <col min="9986" max="9991" width="16.7109375" style="363" customWidth="1"/>
    <col min="9992" max="9994" width="16.5703125" style="363" customWidth="1"/>
    <col min="9995" max="9996" width="15.7109375" style="363" customWidth="1"/>
    <col min="9997" max="9999" width="16.28515625" style="363" customWidth="1"/>
    <col min="10000" max="10002" width="16.7109375" style="363" customWidth="1"/>
    <col min="10003" max="10217" width="8.85546875" style="363"/>
    <col min="10218" max="10218" width="23.5703125" style="363" customWidth="1"/>
    <col min="10219" max="10226" width="16.7109375" style="363" customWidth="1"/>
    <col min="10227" max="10232" width="16.5703125" style="363" customWidth="1"/>
    <col min="10233" max="10234" width="15.7109375" style="363" customWidth="1"/>
    <col min="10235" max="10238" width="16.7109375" style="363" customWidth="1"/>
    <col min="10239" max="10239" width="16.5703125" style="363" customWidth="1"/>
    <col min="10240" max="10241" width="15.7109375" style="363" customWidth="1"/>
    <col min="10242" max="10247" width="16.7109375" style="363" customWidth="1"/>
    <col min="10248" max="10250" width="16.5703125" style="363" customWidth="1"/>
    <col min="10251" max="10252" width="15.7109375" style="363" customWidth="1"/>
    <col min="10253" max="10255" width="16.28515625" style="363" customWidth="1"/>
    <col min="10256" max="10258" width="16.7109375" style="363" customWidth="1"/>
    <col min="10259" max="10473" width="8.85546875" style="363"/>
    <col min="10474" max="10474" width="23.5703125" style="363" customWidth="1"/>
    <col min="10475" max="10482" width="16.7109375" style="363" customWidth="1"/>
    <col min="10483" max="10488" width="16.5703125" style="363" customWidth="1"/>
    <col min="10489" max="10490" width="15.7109375" style="363" customWidth="1"/>
    <col min="10491" max="10494" width="16.7109375" style="363" customWidth="1"/>
    <col min="10495" max="10495" width="16.5703125" style="363" customWidth="1"/>
    <col min="10496" max="10497" width="15.7109375" style="363" customWidth="1"/>
    <col min="10498" max="10503" width="16.7109375" style="363" customWidth="1"/>
    <col min="10504" max="10506" width="16.5703125" style="363" customWidth="1"/>
    <col min="10507" max="10508" width="15.7109375" style="363" customWidth="1"/>
    <col min="10509" max="10511" width="16.28515625" style="363" customWidth="1"/>
    <col min="10512" max="10514" width="16.7109375" style="363" customWidth="1"/>
    <col min="10515" max="10729" width="8.85546875" style="363"/>
    <col min="10730" max="10730" width="23.5703125" style="363" customWidth="1"/>
    <col min="10731" max="10738" width="16.7109375" style="363" customWidth="1"/>
    <col min="10739" max="10744" width="16.5703125" style="363" customWidth="1"/>
    <col min="10745" max="10746" width="15.7109375" style="363" customWidth="1"/>
    <col min="10747" max="10750" width="16.7109375" style="363" customWidth="1"/>
    <col min="10751" max="10751" width="16.5703125" style="363" customWidth="1"/>
    <col min="10752" max="10753" width="15.7109375" style="363" customWidth="1"/>
    <col min="10754" max="10759" width="16.7109375" style="363" customWidth="1"/>
    <col min="10760" max="10762" width="16.5703125" style="363" customWidth="1"/>
    <col min="10763" max="10764" width="15.7109375" style="363" customWidth="1"/>
    <col min="10765" max="10767" width="16.28515625" style="363" customWidth="1"/>
    <col min="10768" max="10770" width="16.7109375" style="363" customWidth="1"/>
    <col min="10771" max="10985" width="8.85546875" style="363"/>
    <col min="10986" max="10986" width="23.5703125" style="363" customWidth="1"/>
    <col min="10987" max="10994" width="16.7109375" style="363" customWidth="1"/>
    <col min="10995" max="11000" width="16.5703125" style="363" customWidth="1"/>
    <col min="11001" max="11002" width="15.7109375" style="363" customWidth="1"/>
    <col min="11003" max="11006" width="16.7109375" style="363" customWidth="1"/>
    <col min="11007" max="11007" width="16.5703125" style="363" customWidth="1"/>
    <col min="11008" max="11009" width="15.7109375" style="363" customWidth="1"/>
    <col min="11010" max="11015" width="16.7109375" style="363" customWidth="1"/>
    <col min="11016" max="11018" width="16.5703125" style="363" customWidth="1"/>
    <col min="11019" max="11020" width="15.7109375" style="363" customWidth="1"/>
    <col min="11021" max="11023" width="16.28515625" style="363" customWidth="1"/>
    <col min="11024" max="11026" width="16.7109375" style="363" customWidth="1"/>
    <col min="11027" max="11241" width="8.85546875" style="363"/>
    <col min="11242" max="11242" width="23.5703125" style="363" customWidth="1"/>
    <col min="11243" max="11250" width="16.7109375" style="363" customWidth="1"/>
    <col min="11251" max="11256" width="16.5703125" style="363" customWidth="1"/>
    <col min="11257" max="11258" width="15.7109375" style="363" customWidth="1"/>
    <col min="11259" max="11262" width="16.7109375" style="363" customWidth="1"/>
    <col min="11263" max="11263" width="16.5703125" style="363" customWidth="1"/>
    <col min="11264" max="11265" width="15.7109375" style="363" customWidth="1"/>
    <col min="11266" max="11271" width="16.7109375" style="363" customWidth="1"/>
    <col min="11272" max="11274" width="16.5703125" style="363" customWidth="1"/>
    <col min="11275" max="11276" width="15.7109375" style="363" customWidth="1"/>
    <col min="11277" max="11279" width="16.28515625" style="363" customWidth="1"/>
    <col min="11280" max="11282" width="16.7109375" style="363" customWidth="1"/>
    <col min="11283" max="11497" width="8.85546875" style="363"/>
    <col min="11498" max="11498" width="23.5703125" style="363" customWidth="1"/>
    <col min="11499" max="11506" width="16.7109375" style="363" customWidth="1"/>
    <col min="11507" max="11512" width="16.5703125" style="363" customWidth="1"/>
    <col min="11513" max="11514" width="15.7109375" style="363" customWidth="1"/>
    <col min="11515" max="11518" width="16.7109375" style="363" customWidth="1"/>
    <col min="11519" max="11519" width="16.5703125" style="363" customWidth="1"/>
    <col min="11520" max="11521" width="15.7109375" style="363" customWidth="1"/>
    <col min="11522" max="11527" width="16.7109375" style="363" customWidth="1"/>
    <col min="11528" max="11530" width="16.5703125" style="363" customWidth="1"/>
    <col min="11531" max="11532" width="15.7109375" style="363" customWidth="1"/>
    <col min="11533" max="11535" width="16.28515625" style="363" customWidth="1"/>
    <col min="11536" max="11538" width="16.7109375" style="363" customWidth="1"/>
    <col min="11539" max="11753" width="8.85546875" style="363"/>
    <col min="11754" max="11754" width="23.5703125" style="363" customWidth="1"/>
    <col min="11755" max="11762" width="16.7109375" style="363" customWidth="1"/>
    <col min="11763" max="11768" width="16.5703125" style="363" customWidth="1"/>
    <col min="11769" max="11770" width="15.7109375" style="363" customWidth="1"/>
    <col min="11771" max="11774" width="16.7109375" style="363" customWidth="1"/>
    <col min="11775" max="11775" width="16.5703125" style="363" customWidth="1"/>
    <col min="11776" max="11777" width="15.7109375" style="363" customWidth="1"/>
    <col min="11778" max="11783" width="16.7109375" style="363" customWidth="1"/>
    <col min="11784" max="11786" width="16.5703125" style="363" customWidth="1"/>
    <col min="11787" max="11788" width="15.7109375" style="363" customWidth="1"/>
    <col min="11789" max="11791" width="16.28515625" style="363" customWidth="1"/>
    <col min="11792" max="11794" width="16.7109375" style="363" customWidth="1"/>
    <col min="11795" max="12009" width="8.85546875" style="363"/>
    <col min="12010" max="12010" width="23.5703125" style="363" customWidth="1"/>
    <col min="12011" max="12018" width="16.7109375" style="363" customWidth="1"/>
    <col min="12019" max="12024" width="16.5703125" style="363" customWidth="1"/>
    <col min="12025" max="12026" width="15.7109375" style="363" customWidth="1"/>
    <col min="12027" max="12030" width="16.7109375" style="363" customWidth="1"/>
    <col min="12031" max="12031" width="16.5703125" style="363" customWidth="1"/>
    <col min="12032" max="12033" width="15.7109375" style="363" customWidth="1"/>
    <col min="12034" max="12039" width="16.7109375" style="363" customWidth="1"/>
    <col min="12040" max="12042" width="16.5703125" style="363" customWidth="1"/>
    <col min="12043" max="12044" width="15.7109375" style="363" customWidth="1"/>
    <col min="12045" max="12047" width="16.28515625" style="363" customWidth="1"/>
    <col min="12048" max="12050" width="16.7109375" style="363" customWidth="1"/>
    <col min="12051" max="12265" width="8.85546875" style="363"/>
    <col min="12266" max="12266" width="23.5703125" style="363" customWidth="1"/>
    <col min="12267" max="12274" width="16.7109375" style="363" customWidth="1"/>
    <col min="12275" max="12280" width="16.5703125" style="363" customWidth="1"/>
    <col min="12281" max="12282" width="15.7109375" style="363" customWidth="1"/>
    <col min="12283" max="12286" width="16.7109375" style="363" customWidth="1"/>
    <col min="12287" max="12287" width="16.5703125" style="363" customWidth="1"/>
    <col min="12288" max="12289" width="15.7109375" style="363" customWidth="1"/>
    <col min="12290" max="12295" width="16.7109375" style="363" customWidth="1"/>
    <col min="12296" max="12298" width="16.5703125" style="363" customWidth="1"/>
    <col min="12299" max="12300" width="15.7109375" style="363" customWidth="1"/>
    <col min="12301" max="12303" width="16.28515625" style="363" customWidth="1"/>
    <col min="12304" max="12306" width="16.7109375" style="363" customWidth="1"/>
    <col min="12307" max="12521" width="8.85546875" style="363"/>
    <col min="12522" max="12522" width="23.5703125" style="363" customWidth="1"/>
    <col min="12523" max="12530" width="16.7109375" style="363" customWidth="1"/>
    <col min="12531" max="12536" width="16.5703125" style="363" customWidth="1"/>
    <col min="12537" max="12538" width="15.7109375" style="363" customWidth="1"/>
    <col min="12539" max="12542" width="16.7109375" style="363" customWidth="1"/>
    <col min="12543" max="12543" width="16.5703125" style="363" customWidth="1"/>
    <col min="12544" max="12545" width="15.7109375" style="363" customWidth="1"/>
    <col min="12546" max="12551" width="16.7109375" style="363" customWidth="1"/>
    <col min="12552" max="12554" width="16.5703125" style="363" customWidth="1"/>
    <col min="12555" max="12556" width="15.7109375" style="363" customWidth="1"/>
    <col min="12557" max="12559" width="16.28515625" style="363" customWidth="1"/>
    <col min="12560" max="12562" width="16.7109375" style="363" customWidth="1"/>
    <col min="12563" max="12777" width="8.85546875" style="363"/>
    <col min="12778" max="12778" width="23.5703125" style="363" customWidth="1"/>
    <col min="12779" max="12786" width="16.7109375" style="363" customWidth="1"/>
    <col min="12787" max="12792" width="16.5703125" style="363" customWidth="1"/>
    <col min="12793" max="12794" width="15.7109375" style="363" customWidth="1"/>
    <col min="12795" max="12798" width="16.7109375" style="363" customWidth="1"/>
    <col min="12799" max="12799" width="16.5703125" style="363" customWidth="1"/>
    <col min="12800" max="12801" width="15.7109375" style="363" customWidth="1"/>
    <col min="12802" max="12807" width="16.7109375" style="363" customWidth="1"/>
    <col min="12808" max="12810" width="16.5703125" style="363" customWidth="1"/>
    <col min="12811" max="12812" width="15.7109375" style="363" customWidth="1"/>
    <col min="12813" max="12815" width="16.28515625" style="363" customWidth="1"/>
    <col min="12816" max="12818" width="16.7109375" style="363" customWidth="1"/>
    <col min="12819" max="13033" width="8.85546875" style="363"/>
    <col min="13034" max="13034" width="23.5703125" style="363" customWidth="1"/>
    <col min="13035" max="13042" width="16.7109375" style="363" customWidth="1"/>
    <col min="13043" max="13048" width="16.5703125" style="363" customWidth="1"/>
    <col min="13049" max="13050" width="15.7109375" style="363" customWidth="1"/>
    <col min="13051" max="13054" width="16.7109375" style="363" customWidth="1"/>
    <col min="13055" max="13055" width="16.5703125" style="363" customWidth="1"/>
    <col min="13056" max="13057" width="15.7109375" style="363" customWidth="1"/>
    <col min="13058" max="13063" width="16.7109375" style="363" customWidth="1"/>
    <col min="13064" max="13066" width="16.5703125" style="363" customWidth="1"/>
    <col min="13067" max="13068" width="15.7109375" style="363" customWidth="1"/>
    <col min="13069" max="13071" width="16.28515625" style="363" customWidth="1"/>
    <col min="13072" max="13074" width="16.7109375" style="363" customWidth="1"/>
    <col min="13075" max="13289" width="8.85546875" style="363"/>
    <col min="13290" max="13290" width="23.5703125" style="363" customWidth="1"/>
    <col min="13291" max="13298" width="16.7109375" style="363" customWidth="1"/>
    <col min="13299" max="13304" width="16.5703125" style="363" customWidth="1"/>
    <col min="13305" max="13306" width="15.7109375" style="363" customWidth="1"/>
    <col min="13307" max="13310" width="16.7109375" style="363" customWidth="1"/>
    <col min="13311" max="13311" width="16.5703125" style="363" customWidth="1"/>
    <col min="13312" max="13313" width="15.7109375" style="363" customWidth="1"/>
    <col min="13314" max="13319" width="16.7109375" style="363" customWidth="1"/>
    <col min="13320" max="13322" width="16.5703125" style="363" customWidth="1"/>
    <col min="13323" max="13324" width="15.7109375" style="363" customWidth="1"/>
    <col min="13325" max="13327" width="16.28515625" style="363" customWidth="1"/>
    <col min="13328" max="13330" width="16.7109375" style="363" customWidth="1"/>
    <col min="13331" max="13545" width="8.85546875" style="363"/>
    <col min="13546" max="13546" width="23.5703125" style="363" customWidth="1"/>
    <col min="13547" max="13554" width="16.7109375" style="363" customWidth="1"/>
    <col min="13555" max="13560" width="16.5703125" style="363" customWidth="1"/>
    <col min="13561" max="13562" width="15.7109375" style="363" customWidth="1"/>
    <col min="13563" max="13566" width="16.7109375" style="363" customWidth="1"/>
    <col min="13567" max="13567" width="16.5703125" style="363" customWidth="1"/>
    <col min="13568" max="13569" width="15.7109375" style="363" customWidth="1"/>
    <col min="13570" max="13575" width="16.7109375" style="363" customWidth="1"/>
    <col min="13576" max="13578" width="16.5703125" style="363" customWidth="1"/>
    <col min="13579" max="13580" width="15.7109375" style="363" customWidth="1"/>
    <col min="13581" max="13583" width="16.28515625" style="363" customWidth="1"/>
    <col min="13584" max="13586" width="16.7109375" style="363" customWidth="1"/>
    <col min="13587" max="13801" width="8.85546875" style="363"/>
    <col min="13802" max="13802" width="23.5703125" style="363" customWidth="1"/>
    <col min="13803" max="13810" width="16.7109375" style="363" customWidth="1"/>
    <col min="13811" max="13816" width="16.5703125" style="363" customWidth="1"/>
    <col min="13817" max="13818" width="15.7109375" style="363" customWidth="1"/>
    <col min="13819" max="13822" width="16.7109375" style="363" customWidth="1"/>
    <col min="13823" max="13823" width="16.5703125" style="363" customWidth="1"/>
    <col min="13824" max="13825" width="15.7109375" style="363" customWidth="1"/>
    <col min="13826" max="13831" width="16.7109375" style="363" customWidth="1"/>
    <col min="13832" max="13834" width="16.5703125" style="363" customWidth="1"/>
    <col min="13835" max="13836" width="15.7109375" style="363" customWidth="1"/>
    <col min="13837" max="13839" width="16.28515625" style="363" customWidth="1"/>
    <col min="13840" max="13842" width="16.7109375" style="363" customWidth="1"/>
    <col min="13843" max="14057" width="8.85546875" style="363"/>
    <col min="14058" max="14058" width="23.5703125" style="363" customWidth="1"/>
    <col min="14059" max="14066" width="16.7109375" style="363" customWidth="1"/>
    <col min="14067" max="14072" width="16.5703125" style="363" customWidth="1"/>
    <col min="14073" max="14074" width="15.7109375" style="363" customWidth="1"/>
    <col min="14075" max="14078" width="16.7109375" style="363" customWidth="1"/>
    <col min="14079" max="14079" width="16.5703125" style="363" customWidth="1"/>
    <col min="14080" max="14081" width="15.7109375" style="363" customWidth="1"/>
    <col min="14082" max="14087" width="16.7109375" style="363" customWidth="1"/>
    <col min="14088" max="14090" width="16.5703125" style="363" customWidth="1"/>
    <col min="14091" max="14092" width="15.7109375" style="363" customWidth="1"/>
    <col min="14093" max="14095" width="16.28515625" style="363" customWidth="1"/>
    <col min="14096" max="14098" width="16.7109375" style="363" customWidth="1"/>
    <col min="14099" max="14313" width="8.85546875" style="363"/>
    <col min="14314" max="14314" width="23.5703125" style="363" customWidth="1"/>
    <col min="14315" max="14322" width="16.7109375" style="363" customWidth="1"/>
    <col min="14323" max="14328" width="16.5703125" style="363" customWidth="1"/>
    <col min="14329" max="14330" width="15.7109375" style="363" customWidth="1"/>
    <col min="14331" max="14334" width="16.7109375" style="363" customWidth="1"/>
    <col min="14335" max="14335" width="16.5703125" style="363" customWidth="1"/>
    <col min="14336" max="14337" width="15.7109375" style="363" customWidth="1"/>
    <col min="14338" max="14343" width="16.7109375" style="363" customWidth="1"/>
    <col min="14344" max="14346" width="16.5703125" style="363" customWidth="1"/>
    <col min="14347" max="14348" width="15.7109375" style="363" customWidth="1"/>
    <col min="14349" max="14351" width="16.28515625" style="363" customWidth="1"/>
    <col min="14352" max="14354" width="16.7109375" style="363" customWidth="1"/>
    <col min="14355" max="14569" width="8.85546875" style="363"/>
    <col min="14570" max="14570" width="23.5703125" style="363" customWidth="1"/>
    <col min="14571" max="14578" width="16.7109375" style="363" customWidth="1"/>
    <col min="14579" max="14584" width="16.5703125" style="363" customWidth="1"/>
    <col min="14585" max="14586" width="15.7109375" style="363" customWidth="1"/>
    <col min="14587" max="14590" width="16.7109375" style="363" customWidth="1"/>
    <col min="14591" max="14591" width="16.5703125" style="363" customWidth="1"/>
    <col min="14592" max="14593" width="15.7109375" style="363" customWidth="1"/>
    <col min="14594" max="14599" width="16.7109375" style="363" customWidth="1"/>
    <col min="14600" max="14602" width="16.5703125" style="363" customWidth="1"/>
    <col min="14603" max="14604" width="15.7109375" style="363" customWidth="1"/>
    <col min="14605" max="14607" width="16.28515625" style="363" customWidth="1"/>
    <col min="14608" max="14610" width="16.7109375" style="363" customWidth="1"/>
    <col min="14611" max="14825" width="8.85546875" style="363"/>
    <col min="14826" max="14826" width="23.5703125" style="363" customWidth="1"/>
    <col min="14827" max="14834" width="16.7109375" style="363" customWidth="1"/>
    <col min="14835" max="14840" width="16.5703125" style="363" customWidth="1"/>
    <col min="14841" max="14842" width="15.7109375" style="363" customWidth="1"/>
    <col min="14843" max="14846" width="16.7109375" style="363" customWidth="1"/>
    <col min="14847" max="14847" width="16.5703125" style="363" customWidth="1"/>
    <col min="14848" max="14849" width="15.7109375" style="363" customWidth="1"/>
    <col min="14850" max="14855" width="16.7109375" style="363" customWidth="1"/>
    <col min="14856" max="14858" width="16.5703125" style="363" customWidth="1"/>
    <col min="14859" max="14860" width="15.7109375" style="363" customWidth="1"/>
    <col min="14861" max="14863" width="16.28515625" style="363" customWidth="1"/>
    <col min="14864" max="14866" width="16.7109375" style="363" customWidth="1"/>
    <col min="14867" max="15081" width="8.85546875" style="363"/>
    <col min="15082" max="15082" width="23.5703125" style="363" customWidth="1"/>
    <col min="15083" max="15090" width="16.7109375" style="363" customWidth="1"/>
    <col min="15091" max="15096" width="16.5703125" style="363" customWidth="1"/>
    <col min="15097" max="15098" width="15.7109375" style="363" customWidth="1"/>
    <col min="15099" max="15102" width="16.7109375" style="363" customWidth="1"/>
    <col min="15103" max="15103" width="16.5703125" style="363" customWidth="1"/>
    <col min="15104" max="15105" width="15.7109375" style="363" customWidth="1"/>
    <col min="15106" max="15111" width="16.7109375" style="363" customWidth="1"/>
    <col min="15112" max="15114" width="16.5703125" style="363" customWidth="1"/>
    <col min="15115" max="15116" width="15.7109375" style="363" customWidth="1"/>
    <col min="15117" max="15119" width="16.28515625" style="363" customWidth="1"/>
    <col min="15120" max="15122" width="16.7109375" style="363" customWidth="1"/>
    <col min="15123" max="15337" width="8.85546875" style="363"/>
    <col min="15338" max="15338" width="23.5703125" style="363" customWidth="1"/>
    <col min="15339" max="15346" width="16.7109375" style="363" customWidth="1"/>
    <col min="15347" max="15352" width="16.5703125" style="363" customWidth="1"/>
    <col min="15353" max="15354" width="15.7109375" style="363" customWidth="1"/>
    <col min="15355" max="15358" width="16.7109375" style="363" customWidth="1"/>
    <col min="15359" max="15359" width="16.5703125" style="363" customWidth="1"/>
    <col min="15360" max="15361" width="15.7109375" style="363" customWidth="1"/>
    <col min="15362" max="15367" width="16.7109375" style="363" customWidth="1"/>
    <col min="15368" max="15370" width="16.5703125" style="363" customWidth="1"/>
    <col min="15371" max="15372" width="15.7109375" style="363" customWidth="1"/>
    <col min="15373" max="15375" width="16.28515625" style="363" customWidth="1"/>
    <col min="15376" max="15378" width="16.7109375" style="363" customWidth="1"/>
    <col min="15379" max="15593" width="8.85546875" style="363"/>
    <col min="15594" max="15594" width="23.5703125" style="363" customWidth="1"/>
    <col min="15595" max="15602" width="16.7109375" style="363" customWidth="1"/>
    <col min="15603" max="15608" width="16.5703125" style="363" customWidth="1"/>
    <col min="15609" max="15610" width="15.7109375" style="363" customWidth="1"/>
    <col min="15611" max="15614" width="16.7109375" style="363" customWidth="1"/>
    <col min="15615" max="15615" width="16.5703125" style="363" customWidth="1"/>
    <col min="15616" max="15617" width="15.7109375" style="363" customWidth="1"/>
    <col min="15618" max="15623" width="16.7109375" style="363" customWidth="1"/>
    <col min="15624" max="15626" width="16.5703125" style="363" customWidth="1"/>
    <col min="15627" max="15628" width="15.7109375" style="363" customWidth="1"/>
    <col min="15629" max="15631" width="16.28515625" style="363" customWidth="1"/>
    <col min="15632" max="15634" width="16.7109375" style="363" customWidth="1"/>
    <col min="15635" max="15849" width="8.85546875" style="363"/>
    <col min="15850" max="15850" width="23.5703125" style="363" customWidth="1"/>
    <col min="15851" max="15858" width="16.7109375" style="363" customWidth="1"/>
    <col min="15859" max="15864" width="16.5703125" style="363" customWidth="1"/>
    <col min="15865" max="15866" width="15.7109375" style="363" customWidth="1"/>
    <col min="15867" max="15870" width="16.7109375" style="363" customWidth="1"/>
    <col min="15871" max="15871" width="16.5703125" style="363" customWidth="1"/>
    <col min="15872" max="15873" width="15.7109375" style="363" customWidth="1"/>
    <col min="15874" max="15879" width="16.7109375" style="363" customWidth="1"/>
    <col min="15880" max="15882" width="16.5703125" style="363" customWidth="1"/>
    <col min="15883" max="15884" width="15.7109375" style="363" customWidth="1"/>
    <col min="15885" max="15887" width="16.28515625" style="363" customWidth="1"/>
    <col min="15888" max="15890" width="16.7109375" style="363" customWidth="1"/>
    <col min="15891" max="16105" width="8.85546875" style="363"/>
    <col min="16106" max="16106" width="23.5703125" style="363" customWidth="1"/>
    <col min="16107" max="16114" width="16.7109375" style="363" customWidth="1"/>
    <col min="16115" max="16120" width="16.5703125" style="363" customWidth="1"/>
    <col min="16121" max="16122" width="15.7109375" style="363" customWidth="1"/>
    <col min="16123" max="16126" width="16.7109375" style="363" customWidth="1"/>
    <col min="16127" max="16127" width="16.5703125" style="363" customWidth="1"/>
    <col min="16128" max="16129" width="15.7109375" style="363" customWidth="1"/>
    <col min="16130" max="16135" width="16.7109375" style="363" customWidth="1"/>
    <col min="16136" max="16138" width="16.5703125" style="363" customWidth="1"/>
    <col min="16139" max="16140" width="15.7109375" style="363" customWidth="1"/>
    <col min="16141" max="16143" width="16.28515625" style="363" customWidth="1"/>
    <col min="16144" max="16146" width="16.7109375" style="363" customWidth="1"/>
    <col min="16147" max="16384" width="8.85546875" style="363"/>
  </cols>
  <sheetData>
    <row r="1" spans="1:18" x14ac:dyDescent="0.2">
      <c r="B1" s="363" t="s">
        <v>457</v>
      </c>
    </row>
    <row r="3" spans="1:18" ht="14.45" customHeight="1" x14ac:dyDescent="0.2">
      <c r="A3" s="484" t="s">
        <v>262</v>
      </c>
      <c r="B3" s="485" t="s">
        <v>269</v>
      </c>
      <c r="C3" s="485"/>
      <c r="D3" s="485"/>
      <c r="E3" s="485"/>
      <c r="F3" s="485" t="s">
        <v>320</v>
      </c>
      <c r="G3" s="485"/>
      <c r="H3" s="485"/>
      <c r="I3" s="485"/>
      <c r="J3" s="485" t="s">
        <v>280</v>
      </c>
      <c r="K3" s="485"/>
      <c r="L3" s="485"/>
      <c r="M3" s="485"/>
      <c r="N3" s="485"/>
      <c r="O3" s="485"/>
      <c r="P3" s="486" t="s">
        <v>263</v>
      </c>
      <c r="Q3" s="487"/>
      <c r="R3" s="488"/>
    </row>
    <row r="4" spans="1:18" ht="50.25" customHeight="1" x14ac:dyDescent="0.2">
      <c r="A4" s="484"/>
      <c r="B4" s="485" t="s">
        <v>282</v>
      </c>
      <c r="C4" s="485"/>
      <c r="D4" s="485"/>
      <c r="E4" s="364" t="s">
        <v>453</v>
      </c>
      <c r="F4" s="485" t="s">
        <v>282</v>
      </c>
      <c r="G4" s="485"/>
      <c r="H4" s="485"/>
      <c r="I4" s="364" t="s">
        <v>453</v>
      </c>
      <c r="J4" s="485" t="s">
        <v>282</v>
      </c>
      <c r="K4" s="485"/>
      <c r="L4" s="485"/>
      <c r="M4" s="485" t="s">
        <v>453</v>
      </c>
      <c r="N4" s="485"/>
      <c r="O4" s="485"/>
      <c r="P4" s="489"/>
      <c r="Q4" s="490"/>
      <c r="R4" s="491"/>
    </row>
    <row r="5" spans="1:18" ht="19.5" customHeight="1" x14ac:dyDescent="0.2">
      <c r="A5" s="484"/>
      <c r="B5" s="365">
        <v>2026</v>
      </c>
      <c r="C5" s="365">
        <v>2027</v>
      </c>
      <c r="D5" s="365">
        <v>2028</v>
      </c>
      <c r="E5" s="485" t="s">
        <v>264</v>
      </c>
      <c r="F5" s="365">
        <v>2026</v>
      </c>
      <c r="G5" s="365">
        <v>2027</v>
      </c>
      <c r="H5" s="365">
        <v>2028</v>
      </c>
      <c r="I5" s="485" t="s">
        <v>321</v>
      </c>
      <c r="J5" s="365">
        <v>2026</v>
      </c>
      <c r="K5" s="365">
        <v>2027</v>
      </c>
      <c r="L5" s="365">
        <v>2028</v>
      </c>
      <c r="M5" s="485" t="s">
        <v>265</v>
      </c>
      <c r="N5" s="492" t="s">
        <v>281</v>
      </c>
      <c r="O5" s="492"/>
      <c r="P5" s="365">
        <v>2026</v>
      </c>
      <c r="Q5" s="365">
        <v>2027</v>
      </c>
      <c r="R5" s="365">
        <v>2028</v>
      </c>
    </row>
    <row r="6" spans="1:18" x14ac:dyDescent="0.2">
      <c r="A6" s="484"/>
      <c r="B6" s="366">
        <v>14041495.900000002</v>
      </c>
      <c r="C6" s="366">
        <v>15330583.5</v>
      </c>
      <c r="D6" s="366">
        <v>16528604.899999997</v>
      </c>
      <c r="E6" s="485"/>
      <c r="F6" s="366">
        <v>566312</v>
      </c>
      <c r="G6" s="366">
        <v>583436</v>
      </c>
      <c r="H6" s="366">
        <v>600889</v>
      </c>
      <c r="I6" s="485"/>
      <c r="J6" s="366">
        <v>16428859</v>
      </c>
      <c r="K6" s="366">
        <v>17577799</v>
      </c>
      <c r="L6" s="366">
        <v>18564228</v>
      </c>
      <c r="M6" s="485"/>
      <c r="N6" s="367" t="s">
        <v>266</v>
      </c>
      <c r="O6" s="367" t="s">
        <v>267</v>
      </c>
      <c r="P6" s="365"/>
      <c r="Q6" s="365"/>
      <c r="R6" s="365"/>
    </row>
    <row r="7" spans="1:18" x14ac:dyDescent="0.2">
      <c r="A7" s="367">
        <v>1</v>
      </c>
      <c r="B7" s="367">
        <v>3</v>
      </c>
      <c r="C7" s="367">
        <v>4</v>
      </c>
      <c r="D7" s="368">
        <v>5</v>
      </c>
      <c r="E7" s="367">
        <v>6</v>
      </c>
      <c r="F7" s="367">
        <v>7</v>
      </c>
      <c r="G7" s="368">
        <v>8</v>
      </c>
      <c r="H7" s="367">
        <v>9</v>
      </c>
      <c r="I7" s="368">
        <v>10</v>
      </c>
      <c r="J7" s="368">
        <v>11</v>
      </c>
      <c r="K7" s="367">
        <v>12</v>
      </c>
      <c r="L7" s="367">
        <v>13</v>
      </c>
      <c r="M7" s="368">
        <v>14</v>
      </c>
      <c r="N7" s="367">
        <v>15</v>
      </c>
      <c r="O7" s="367">
        <v>16</v>
      </c>
      <c r="P7" s="367">
        <v>17</v>
      </c>
      <c r="Q7" s="368">
        <v>18</v>
      </c>
      <c r="R7" s="367">
        <v>19</v>
      </c>
    </row>
    <row r="8" spans="1:18" x14ac:dyDescent="0.2">
      <c r="A8" s="369" t="s">
        <v>165</v>
      </c>
      <c r="B8" s="366">
        <v>300102.90786710783</v>
      </c>
      <c r="C8" s="366">
        <v>327654.02777701931</v>
      </c>
      <c r="D8" s="366">
        <v>353258.82860361942</v>
      </c>
      <c r="E8" s="370">
        <v>1260180</v>
      </c>
      <c r="F8" s="366">
        <v>12697.121971578781</v>
      </c>
      <c r="G8" s="366">
        <v>13081.05435627364</v>
      </c>
      <c r="H8" s="366">
        <v>13472.36315737615</v>
      </c>
      <c r="I8" s="370">
        <v>309694</v>
      </c>
      <c r="J8" s="366">
        <v>238652.17767989001</v>
      </c>
      <c r="K8" s="366">
        <v>255342.13971703046</v>
      </c>
      <c r="L8" s="366">
        <v>269671.40196078067</v>
      </c>
      <c r="M8" s="370">
        <v>156633</v>
      </c>
      <c r="N8" s="370">
        <v>137429</v>
      </c>
      <c r="O8" s="370">
        <v>19204</v>
      </c>
      <c r="P8" s="366">
        <v>551452.19999999995</v>
      </c>
      <c r="Q8" s="366">
        <v>596077.19999999995</v>
      </c>
      <c r="R8" s="366">
        <v>636402.6</v>
      </c>
    </row>
    <row r="9" spans="1:18" x14ac:dyDescent="0.2">
      <c r="A9" s="369" t="s">
        <v>166</v>
      </c>
      <c r="B9" s="366">
        <v>199533.49816957675</v>
      </c>
      <c r="C9" s="366">
        <v>217851.78563031828</v>
      </c>
      <c r="D9" s="366">
        <v>234875.99747544035</v>
      </c>
      <c r="E9" s="370">
        <v>837873</v>
      </c>
      <c r="F9" s="366">
        <v>12950.864336242292</v>
      </c>
      <c r="G9" s="366">
        <v>13342.469318820469</v>
      </c>
      <c r="H9" s="366">
        <v>13741.598129900645</v>
      </c>
      <c r="I9" s="370">
        <v>315883</v>
      </c>
      <c r="J9" s="366">
        <v>320017.55785176624</v>
      </c>
      <c r="K9" s="366">
        <v>342397.74706138863</v>
      </c>
      <c r="L9" s="366">
        <v>361612.38634791243</v>
      </c>
      <c r="M9" s="370">
        <v>210035</v>
      </c>
      <c r="N9" s="370">
        <v>185153</v>
      </c>
      <c r="O9" s="370">
        <v>24882</v>
      </c>
      <c r="P9" s="366">
        <v>532501.9</v>
      </c>
      <c r="Q9" s="366">
        <v>573592</v>
      </c>
      <c r="R9" s="366">
        <v>610230</v>
      </c>
    </row>
    <row r="10" spans="1:18" x14ac:dyDescent="0.2">
      <c r="A10" s="369" t="s">
        <v>167</v>
      </c>
      <c r="B10" s="366">
        <v>625752.59432254743</v>
      </c>
      <c r="C10" s="366">
        <v>683200.17083104642</v>
      </c>
      <c r="D10" s="366">
        <v>736589.42539785709</v>
      </c>
      <c r="E10" s="370">
        <v>2627635</v>
      </c>
      <c r="F10" s="366">
        <v>21890.844556687764</v>
      </c>
      <c r="G10" s="366">
        <v>22552.774415473592</v>
      </c>
      <c r="H10" s="366">
        <v>23227.421800745087</v>
      </c>
      <c r="I10" s="370">
        <v>533937</v>
      </c>
      <c r="J10" s="366">
        <v>431343.77911011438</v>
      </c>
      <c r="K10" s="366">
        <v>461509.48456603038</v>
      </c>
      <c r="L10" s="366">
        <v>487408.42329840438</v>
      </c>
      <c r="M10" s="370">
        <v>283101</v>
      </c>
      <c r="N10" s="370">
        <v>237534</v>
      </c>
      <c r="O10" s="370">
        <v>45567</v>
      </c>
      <c r="P10" s="366">
        <v>1078987.2</v>
      </c>
      <c r="Q10" s="366">
        <v>1167262.3999999999</v>
      </c>
      <c r="R10" s="366">
        <v>1247225.3</v>
      </c>
    </row>
    <row r="11" spans="1:18" x14ac:dyDescent="0.2">
      <c r="A11" s="369" t="s">
        <v>168</v>
      </c>
      <c r="B11" s="366">
        <v>4395752.9254328413</v>
      </c>
      <c r="C11" s="366">
        <v>4799307.5487574963</v>
      </c>
      <c r="D11" s="366">
        <v>5174353.4919593977</v>
      </c>
      <c r="E11" s="370">
        <v>18458468</v>
      </c>
      <c r="F11" s="366">
        <v>92258.944438182152</v>
      </c>
      <c r="G11" s="366">
        <v>95048.647224913555</v>
      </c>
      <c r="H11" s="366">
        <v>97891.948015431146</v>
      </c>
      <c r="I11" s="370">
        <v>2250277</v>
      </c>
      <c r="J11" s="366">
        <v>7698948.8410263751</v>
      </c>
      <c r="K11" s="366">
        <v>8237369.0856342837</v>
      </c>
      <c r="L11" s="366">
        <v>8699632.8622182086</v>
      </c>
      <c r="M11" s="370">
        <v>5053000</v>
      </c>
      <c r="N11" s="370">
        <v>4621396</v>
      </c>
      <c r="O11" s="370">
        <v>431604</v>
      </c>
      <c r="P11" s="366">
        <v>12186960.699999999</v>
      </c>
      <c r="Q11" s="366">
        <v>13131725.300000001</v>
      </c>
      <c r="R11" s="366">
        <v>13971878.300000001</v>
      </c>
    </row>
    <row r="12" spans="1:18" x14ac:dyDescent="0.2">
      <c r="A12" s="369" t="s">
        <v>261</v>
      </c>
      <c r="B12" s="366">
        <v>1635070.9879497883</v>
      </c>
      <c r="C12" s="366">
        <v>1785179.6195868077</v>
      </c>
      <c r="D12" s="366">
        <v>1924683.9892090631</v>
      </c>
      <c r="E12" s="370">
        <v>6865924</v>
      </c>
      <c r="F12" s="366">
        <v>77002.956380685835</v>
      </c>
      <c r="G12" s="366">
        <v>79331.352432796455</v>
      </c>
      <c r="H12" s="366">
        <v>81704.483494317508</v>
      </c>
      <c r="I12" s="370">
        <v>1878170</v>
      </c>
      <c r="J12" s="366">
        <v>1590705.2191098027</v>
      </c>
      <c r="K12" s="366">
        <v>1701950.0021129325</v>
      </c>
      <c r="L12" s="366">
        <v>1797459.8460151332</v>
      </c>
      <c r="M12" s="370">
        <v>1044017</v>
      </c>
      <c r="N12" s="370">
        <v>928638</v>
      </c>
      <c r="O12" s="370">
        <v>115379</v>
      </c>
      <c r="P12" s="366">
        <v>3302779.2</v>
      </c>
      <c r="Q12" s="366">
        <v>3566461</v>
      </c>
      <c r="R12" s="366">
        <v>3803848.3</v>
      </c>
    </row>
    <row r="13" spans="1:18" x14ac:dyDescent="0.2">
      <c r="A13" s="369" t="s">
        <v>170</v>
      </c>
      <c r="B13" s="366">
        <v>1639650.2375929954</v>
      </c>
      <c r="C13" s="366">
        <v>1790179.2698749604</v>
      </c>
      <c r="D13" s="366">
        <v>1930074.3413930519</v>
      </c>
      <c r="E13" s="370">
        <v>6885153</v>
      </c>
      <c r="F13" s="366">
        <v>53974.145581697157</v>
      </c>
      <c r="G13" s="366">
        <v>55606.202237641199</v>
      </c>
      <c r="H13" s="366">
        <v>57269.615272924508</v>
      </c>
      <c r="I13" s="370">
        <v>1316477</v>
      </c>
      <c r="J13" s="366">
        <v>715138.3387931569</v>
      </c>
      <c r="K13" s="366">
        <v>765151.00510023325</v>
      </c>
      <c r="L13" s="366">
        <v>808089.66544161155</v>
      </c>
      <c r="M13" s="370">
        <v>469362</v>
      </c>
      <c r="N13" s="370">
        <v>428845</v>
      </c>
      <c r="O13" s="370">
        <v>40517</v>
      </c>
      <c r="P13" s="366">
        <v>2408762.7000000002</v>
      </c>
      <c r="Q13" s="366">
        <v>2610936.5</v>
      </c>
      <c r="R13" s="366">
        <v>2795433.6</v>
      </c>
    </row>
    <row r="14" spans="1:18" x14ac:dyDescent="0.2">
      <c r="A14" s="369" t="s">
        <v>171</v>
      </c>
      <c r="B14" s="366">
        <v>663593.26149483677</v>
      </c>
      <c r="C14" s="366">
        <v>724514.82219810551</v>
      </c>
      <c r="D14" s="366">
        <v>781132.64510161895</v>
      </c>
      <c r="E14" s="370">
        <v>2786534</v>
      </c>
      <c r="F14" s="366">
        <v>30807.209394673031</v>
      </c>
      <c r="G14" s="366">
        <v>31738.750053663804</v>
      </c>
      <c r="H14" s="366">
        <v>32688.188217723946</v>
      </c>
      <c r="I14" s="370">
        <v>751415</v>
      </c>
      <c r="J14" s="366">
        <v>286221.71691711235</v>
      </c>
      <c r="K14" s="366">
        <v>306238.41919903876</v>
      </c>
      <c r="L14" s="366">
        <v>323423.87328302779</v>
      </c>
      <c r="M14" s="370">
        <v>187854</v>
      </c>
      <c r="N14" s="370">
        <v>161458</v>
      </c>
      <c r="O14" s="370">
        <v>26396</v>
      </c>
      <c r="P14" s="366">
        <v>980622.2</v>
      </c>
      <c r="Q14" s="366">
        <v>1062492</v>
      </c>
      <c r="R14" s="366">
        <v>1137244.7</v>
      </c>
    </row>
    <row r="15" spans="1:18" x14ac:dyDescent="0.2">
      <c r="A15" s="369" t="s">
        <v>172</v>
      </c>
      <c r="B15" s="366">
        <v>790086.4299765079</v>
      </c>
      <c r="C15" s="366">
        <v>862620.76870112936</v>
      </c>
      <c r="D15" s="366">
        <v>930030.9974760745</v>
      </c>
      <c r="E15" s="370">
        <v>3317699</v>
      </c>
      <c r="F15" s="366">
        <v>121370.8071659945</v>
      </c>
      <c r="G15" s="366">
        <v>125040.78714507051</v>
      </c>
      <c r="H15" s="366">
        <v>128781.27771823177</v>
      </c>
      <c r="I15" s="370">
        <v>2960341</v>
      </c>
      <c r="J15" s="366">
        <v>862122.28807971405</v>
      </c>
      <c r="K15" s="366">
        <v>922414.16724590003</v>
      </c>
      <c r="L15" s="366">
        <v>974178.10450460948</v>
      </c>
      <c r="M15" s="370">
        <v>565831</v>
      </c>
      <c r="N15" s="370">
        <v>504001</v>
      </c>
      <c r="O15" s="370">
        <v>61830</v>
      </c>
      <c r="P15" s="366">
        <v>1773579.5</v>
      </c>
      <c r="Q15" s="366">
        <v>1910075.7</v>
      </c>
      <c r="R15" s="366">
        <v>2032990.4</v>
      </c>
    </row>
    <row r="16" spans="1:18" x14ac:dyDescent="0.2">
      <c r="A16" s="369" t="s">
        <v>173</v>
      </c>
      <c r="B16" s="366">
        <v>137362.72443699371</v>
      </c>
      <c r="C16" s="366">
        <v>149973.38828898009</v>
      </c>
      <c r="D16" s="366">
        <v>161693.18542525393</v>
      </c>
      <c r="E16" s="370">
        <v>576808</v>
      </c>
      <c r="F16" s="366">
        <v>10424.264406568116</v>
      </c>
      <c r="G16" s="366">
        <v>10739.470695147684</v>
      </c>
      <c r="H16" s="366">
        <v>11060.732979344088</v>
      </c>
      <c r="I16" s="370">
        <v>254257</v>
      </c>
      <c r="J16" s="366">
        <v>136132.59095570623</v>
      </c>
      <c r="K16" s="366">
        <v>145652.92216389597</v>
      </c>
      <c r="L16" s="366">
        <v>153826.65690492981</v>
      </c>
      <c r="M16" s="370">
        <v>89347</v>
      </c>
      <c r="N16" s="370">
        <v>72092</v>
      </c>
      <c r="O16" s="370">
        <v>17255</v>
      </c>
      <c r="P16" s="366">
        <v>283919.59999999998</v>
      </c>
      <c r="Q16" s="366">
        <v>306365.8</v>
      </c>
      <c r="R16" s="366">
        <v>326580.59999999998</v>
      </c>
    </row>
    <row r="17" spans="1:18" x14ac:dyDescent="0.2">
      <c r="A17" s="369" t="s">
        <v>174</v>
      </c>
      <c r="B17" s="366">
        <v>1262600.74220359</v>
      </c>
      <c r="C17" s="366">
        <v>1378514.5288910498</v>
      </c>
      <c r="D17" s="366">
        <v>1486239.7114206247</v>
      </c>
      <c r="E17" s="370">
        <v>5301862</v>
      </c>
      <c r="F17" s="366">
        <v>17157.436334821297</v>
      </c>
      <c r="G17" s="366">
        <v>17676.238584813313</v>
      </c>
      <c r="H17" s="366">
        <v>18205.008479061777</v>
      </c>
      <c r="I17" s="370">
        <v>418485</v>
      </c>
      <c r="J17" s="366">
        <v>1448339.4202165073</v>
      </c>
      <c r="K17" s="366">
        <v>1549627.9572636359</v>
      </c>
      <c r="L17" s="366">
        <v>1636589.8093280275</v>
      </c>
      <c r="M17" s="370">
        <v>950579</v>
      </c>
      <c r="N17" s="370">
        <v>867490</v>
      </c>
      <c r="O17" s="370">
        <v>83089</v>
      </c>
      <c r="P17" s="366">
        <v>2728097.6</v>
      </c>
      <c r="Q17" s="366">
        <v>2945818.7</v>
      </c>
      <c r="R17" s="366">
        <v>3141034.5</v>
      </c>
    </row>
    <row r="18" spans="1:18" x14ac:dyDescent="0.2">
      <c r="A18" s="369" t="s">
        <v>175</v>
      </c>
      <c r="B18" s="366">
        <v>347669.09254831239</v>
      </c>
      <c r="C18" s="366">
        <v>379587.05337663705</v>
      </c>
      <c r="D18" s="366">
        <v>409250.20436551829</v>
      </c>
      <c r="E18" s="370">
        <v>1459918</v>
      </c>
      <c r="F18" s="366">
        <v>22903.600073236157</v>
      </c>
      <c r="G18" s="366">
        <v>23596.153378930008</v>
      </c>
      <c r="H18" s="366">
        <v>24302.01257329317</v>
      </c>
      <c r="I18" s="370">
        <v>558639</v>
      </c>
      <c r="J18" s="366">
        <v>361893.25742563698</v>
      </c>
      <c r="K18" s="366">
        <v>387201.99245018198</v>
      </c>
      <c r="L18" s="366">
        <v>408930.95147461048</v>
      </c>
      <c r="M18" s="370">
        <v>237519</v>
      </c>
      <c r="N18" s="370">
        <v>191190</v>
      </c>
      <c r="O18" s="370">
        <v>46329</v>
      </c>
      <c r="P18" s="366">
        <v>732466</v>
      </c>
      <c r="Q18" s="366">
        <v>790385.2</v>
      </c>
      <c r="R18" s="366">
        <v>842483.19999999995</v>
      </c>
    </row>
    <row r="19" spans="1:18" x14ac:dyDescent="0.2">
      <c r="A19" s="369" t="s">
        <v>176</v>
      </c>
      <c r="B19" s="366">
        <v>129058.44369913568</v>
      </c>
      <c r="C19" s="366">
        <v>140906.7282859548</v>
      </c>
      <c r="D19" s="366">
        <v>151918.00361611811</v>
      </c>
      <c r="E19" s="370">
        <v>541937</v>
      </c>
      <c r="F19" s="366">
        <v>7111.3870379673299</v>
      </c>
      <c r="G19" s="366">
        <v>7326.4193728607324</v>
      </c>
      <c r="H19" s="366">
        <v>7545.5830811587093</v>
      </c>
      <c r="I19" s="370">
        <v>173453</v>
      </c>
      <c r="J19" s="366">
        <v>148189.1478880319</v>
      </c>
      <c r="K19" s="366">
        <v>158552.6454123868</v>
      </c>
      <c r="L19" s="366">
        <v>167450.28541051713</v>
      </c>
      <c r="M19" s="370">
        <v>97260</v>
      </c>
      <c r="N19" s="370">
        <v>80780</v>
      </c>
      <c r="O19" s="370">
        <v>16480</v>
      </c>
      <c r="P19" s="366">
        <v>284359</v>
      </c>
      <c r="Q19" s="366">
        <v>306785.8</v>
      </c>
      <c r="R19" s="366">
        <v>326913.90000000002</v>
      </c>
    </row>
    <row r="20" spans="1:18" x14ac:dyDescent="0.2">
      <c r="A20" s="369" t="s">
        <v>177</v>
      </c>
      <c r="B20" s="366">
        <v>355572.10251552169</v>
      </c>
      <c r="C20" s="366">
        <v>388215.6037153253</v>
      </c>
      <c r="D20" s="366">
        <v>418553.04006045056</v>
      </c>
      <c r="E20" s="370">
        <v>1493104</v>
      </c>
      <c r="F20" s="366">
        <v>19226.324233617554</v>
      </c>
      <c r="G20" s="366">
        <v>19807.684996194486</v>
      </c>
      <c r="H20" s="366">
        <v>20400.215327265214</v>
      </c>
      <c r="I20" s="370">
        <v>468947</v>
      </c>
      <c r="J20" s="366">
        <v>576964.07131914957</v>
      </c>
      <c r="K20" s="366">
        <v>617313.62329360039</v>
      </c>
      <c r="L20" s="366">
        <v>651955.96162685147</v>
      </c>
      <c r="M20" s="370">
        <v>378675</v>
      </c>
      <c r="N20" s="370">
        <v>336439</v>
      </c>
      <c r="O20" s="370">
        <v>42236</v>
      </c>
      <c r="P20" s="366">
        <v>951762.5</v>
      </c>
      <c r="Q20" s="366">
        <v>1025336.9</v>
      </c>
      <c r="R20" s="366">
        <v>1090909.2</v>
      </c>
    </row>
    <row r="21" spans="1:18" x14ac:dyDescent="0.2">
      <c r="A21" s="369" t="s">
        <v>178</v>
      </c>
      <c r="B21" s="366">
        <v>175404.86049472445</v>
      </c>
      <c r="C21" s="366">
        <v>191508.00450828206</v>
      </c>
      <c r="D21" s="366">
        <v>206473.55932047937</v>
      </c>
      <c r="E21" s="370">
        <v>736553</v>
      </c>
      <c r="F21" s="366">
        <v>10916.128544371983</v>
      </c>
      <c r="G21" s="366">
        <v>11246.207697195561</v>
      </c>
      <c r="H21" s="366">
        <v>11582.628595013237</v>
      </c>
      <c r="I21" s="370">
        <v>266254</v>
      </c>
      <c r="J21" s="366">
        <v>291249.72625322692</v>
      </c>
      <c r="K21" s="366">
        <v>311618.05861771939</v>
      </c>
      <c r="L21" s="366">
        <v>329105.40671768447</v>
      </c>
      <c r="M21" s="370">
        <v>191154</v>
      </c>
      <c r="N21" s="370">
        <v>170494</v>
      </c>
      <c r="O21" s="370">
        <v>20660</v>
      </c>
      <c r="P21" s="366">
        <v>477570.7</v>
      </c>
      <c r="Q21" s="366">
        <v>514372.3</v>
      </c>
      <c r="R21" s="366">
        <v>547161.59999999998</v>
      </c>
    </row>
    <row r="22" spans="1:18" x14ac:dyDescent="0.2">
      <c r="A22" s="369" t="s">
        <v>179</v>
      </c>
      <c r="B22" s="366">
        <v>497371.66714714793</v>
      </c>
      <c r="C22" s="366">
        <v>543033.15886262222</v>
      </c>
      <c r="D22" s="366">
        <v>585468.94385586912</v>
      </c>
      <c r="E22" s="370">
        <v>2088543</v>
      </c>
      <c r="F22" s="366">
        <v>25902.302657474935</v>
      </c>
      <c r="G22" s="366">
        <v>26685.529978645245</v>
      </c>
      <c r="H22" s="366">
        <v>27483.805290277189</v>
      </c>
      <c r="I22" s="370">
        <v>631780</v>
      </c>
      <c r="J22" s="366">
        <v>372805.56132419838</v>
      </c>
      <c r="K22" s="366">
        <v>398877.44018248213</v>
      </c>
      <c r="L22" s="366">
        <v>421261.60070461384</v>
      </c>
      <c r="M22" s="370">
        <v>244681</v>
      </c>
      <c r="N22" s="370">
        <v>211832</v>
      </c>
      <c r="O22" s="370">
        <v>32849</v>
      </c>
      <c r="P22" s="366">
        <v>896079.5</v>
      </c>
      <c r="Q22" s="366">
        <v>968596.1</v>
      </c>
      <c r="R22" s="366">
        <v>1034214.3</v>
      </c>
    </row>
    <row r="23" spans="1:18" x14ac:dyDescent="0.2">
      <c r="A23" s="369" t="s">
        <v>260</v>
      </c>
      <c r="B23" s="366">
        <v>886913.4241483747</v>
      </c>
      <c r="C23" s="366">
        <v>968337.02071426541</v>
      </c>
      <c r="D23" s="366">
        <v>1044008.5353195595</v>
      </c>
      <c r="E23" s="370">
        <v>3724291</v>
      </c>
      <c r="F23" s="366">
        <v>29717.662886201102</v>
      </c>
      <c r="G23" s="366">
        <v>30616.258111559753</v>
      </c>
      <c r="H23" s="366">
        <v>31532.11786793586</v>
      </c>
      <c r="I23" s="370">
        <v>724840</v>
      </c>
      <c r="J23" s="366">
        <v>950135.30604961084</v>
      </c>
      <c r="K23" s="366">
        <v>1016582.3099792593</v>
      </c>
      <c r="L23" s="366">
        <v>1073630.7647630766</v>
      </c>
      <c r="M23" s="370">
        <v>623596</v>
      </c>
      <c r="N23" s="370">
        <v>564740</v>
      </c>
      <c r="O23" s="370">
        <v>58856</v>
      </c>
      <c r="P23" s="366">
        <v>1866766.4</v>
      </c>
      <c r="Q23" s="366">
        <v>2015535.6</v>
      </c>
      <c r="R23" s="366">
        <v>2149171.4</v>
      </c>
    </row>
    <row r="24" spans="1:18" x14ac:dyDescent="0.2">
      <c r="A24" s="369" t="s">
        <v>221</v>
      </c>
      <c r="B24" s="366">
        <v>14041495.900000004</v>
      </c>
      <c r="C24" s="366">
        <v>15330583.5</v>
      </c>
      <c r="D24" s="366">
        <v>16528604.899999999</v>
      </c>
      <c r="E24" s="370">
        <v>58962482</v>
      </c>
      <c r="F24" s="366">
        <v>566312</v>
      </c>
      <c r="G24" s="366">
        <v>583436.00000000012</v>
      </c>
      <c r="H24" s="366">
        <v>600889.00000000012</v>
      </c>
      <c r="I24" s="370">
        <v>13812849</v>
      </c>
      <c r="J24" s="366">
        <v>16428859</v>
      </c>
      <c r="K24" s="366">
        <v>17577799</v>
      </c>
      <c r="L24" s="366">
        <v>18564228</v>
      </c>
      <c r="M24" s="370">
        <v>10782644</v>
      </c>
      <c r="N24" s="370">
        <v>9699511</v>
      </c>
      <c r="O24" s="370">
        <v>1083133</v>
      </c>
      <c r="P24" s="366">
        <v>31036666.899999999</v>
      </c>
      <c r="Q24" s="366">
        <v>33491818.5</v>
      </c>
      <c r="R24" s="366">
        <v>35693721.899999999</v>
      </c>
    </row>
    <row r="26" spans="1:18" x14ac:dyDescent="0.2">
      <c r="O26" s="363" t="s">
        <v>268</v>
      </c>
    </row>
  </sheetData>
  <mergeCells count="13">
    <mergeCell ref="A3:A6"/>
    <mergeCell ref="E5:E6"/>
    <mergeCell ref="B4:D4"/>
    <mergeCell ref="B3:E3"/>
    <mergeCell ref="P3:R4"/>
    <mergeCell ref="I5:I6"/>
    <mergeCell ref="M5:M6"/>
    <mergeCell ref="N5:O5"/>
    <mergeCell ref="J3:O3"/>
    <mergeCell ref="M4:O4"/>
    <mergeCell ref="F3:I3"/>
    <mergeCell ref="F4:H4"/>
    <mergeCell ref="J4:L4"/>
  </mergeCells>
  <pageMargins left="0.78740157480314965" right="0.70866141732283472" top="0.74803149606299213" bottom="0.74803149606299213" header="0.31496062992125984" footer="0.31496062992125984"/>
  <pageSetup paperSize="9" scale="89" fitToWidth="3" fitToHeight="0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2"/>
  <sheetViews>
    <sheetView zoomScale="85" zoomScaleNormal="85" workbookViewId="0">
      <pane xSplit="1" ySplit="7" topLeftCell="B8" activePane="bottomRight" state="frozen"/>
      <selection activeCell="F39" sqref="F39"/>
      <selection pane="topRight" activeCell="F39" sqref="F39"/>
      <selection pane="bottomLeft" activeCell="F39" sqref="F39"/>
      <selection pane="bottomRight" activeCell="M22" sqref="M22"/>
    </sheetView>
  </sheetViews>
  <sheetFormatPr defaultRowHeight="12.75" outlineLevelCol="1" x14ac:dyDescent="0.2"/>
  <cols>
    <col min="1" max="1" width="23.5703125" style="363" customWidth="1"/>
    <col min="2" max="4" width="16.7109375" style="363" customWidth="1"/>
    <col min="5" max="5" width="22.5703125" style="363" customWidth="1" outlineLevel="1"/>
    <col min="6" max="8" width="16.7109375" style="363" customWidth="1"/>
    <col min="9" max="17" width="16.5703125" style="363" customWidth="1" outlineLevel="1"/>
    <col min="18" max="20" width="16.7109375" style="363" customWidth="1"/>
    <col min="21" max="23" width="16.5703125" style="363" customWidth="1" outlineLevel="1"/>
    <col min="24" max="26" width="16.28515625" style="363" customWidth="1"/>
    <col min="27" max="241" width="8.85546875" style="363"/>
    <col min="242" max="242" width="23.5703125" style="363" customWidth="1"/>
    <col min="243" max="250" width="16.7109375" style="363" customWidth="1"/>
    <col min="251" max="256" width="16.5703125" style="363" customWidth="1"/>
    <col min="257" max="258" width="15.7109375" style="363" customWidth="1"/>
    <col min="259" max="262" width="16.7109375" style="363" customWidth="1"/>
    <col min="263" max="263" width="16.5703125" style="363" customWidth="1"/>
    <col min="264" max="265" width="15.7109375" style="363" customWidth="1"/>
    <col min="266" max="271" width="16.7109375" style="363" customWidth="1"/>
    <col min="272" max="274" width="16.5703125" style="363" customWidth="1"/>
    <col min="275" max="276" width="15.7109375" style="363" customWidth="1"/>
    <col min="277" max="279" width="16.28515625" style="363" customWidth="1"/>
    <col min="280" max="282" width="16.7109375" style="363" customWidth="1"/>
    <col min="283" max="497" width="8.85546875" style="363"/>
    <col min="498" max="498" width="23.5703125" style="363" customWidth="1"/>
    <col min="499" max="506" width="16.7109375" style="363" customWidth="1"/>
    <col min="507" max="512" width="16.5703125" style="363" customWidth="1"/>
    <col min="513" max="514" width="15.7109375" style="363" customWidth="1"/>
    <col min="515" max="518" width="16.7109375" style="363" customWidth="1"/>
    <col min="519" max="519" width="16.5703125" style="363" customWidth="1"/>
    <col min="520" max="521" width="15.7109375" style="363" customWidth="1"/>
    <col min="522" max="527" width="16.7109375" style="363" customWidth="1"/>
    <col min="528" max="530" width="16.5703125" style="363" customWidth="1"/>
    <col min="531" max="532" width="15.7109375" style="363" customWidth="1"/>
    <col min="533" max="535" width="16.28515625" style="363" customWidth="1"/>
    <col min="536" max="538" width="16.7109375" style="363" customWidth="1"/>
    <col min="539" max="753" width="8.85546875" style="363"/>
    <col min="754" max="754" width="23.5703125" style="363" customWidth="1"/>
    <col min="755" max="762" width="16.7109375" style="363" customWidth="1"/>
    <col min="763" max="768" width="16.5703125" style="363" customWidth="1"/>
    <col min="769" max="770" width="15.7109375" style="363" customWidth="1"/>
    <col min="771" max="774" width="16.7109375" style="363" customWidth="1"/>
    <col min="775" max="775" width="16.5703125" style="363" customWidth="1"/>
    <col min="776" max="777" width="15.7109375" style="363" customWidth="1"/>
    <col min="778" max="783" width="16.7109375" style="363" customWidth="1"/>
    <col min="784" max="786" width="16.5703125" style="363" customWidth="1"/>
    <col min="787" max="788" width="15.7109375" style="363" customWidth="1"/>
    <col min="789" max="791" width="16.28515625" style="363" customWidth="1"/>
    <col min="792" max="794" width="16.7109375" style="363" customWidth="1"/>
    <col min="795" max="1009" width="8.85546875" style="363"/>
    <col min="1010" max="1010" width="23.5703125" style="363" customWidth="1"/>
    <col min="1011" max="1018" width="16.7109375" style="363" customWidth="1"/>
    <col min="1019" max="1024" width="16.5703125" style="363" customWidth="1"/>
    <col min="1025" max="1026" width="15.7109375" style="363" customWidth="1"/>
    <col min="1027" max="1030" width="16.7109375" style="363" customWidth="1"/>
    <col min="1031" max="1031" width="16.5703125" style="363" customWidth="1"/>
    <col min="1032" max="1033" width="15.7109375" style="363" customWidth="1"/>
    <col min="1034" max="1039" width="16.7109375" style="363" customWidth="1"/>
    <col min="1040" max="1042" width="16.5703125" style="363" customWidth="1"/>
    <col min="1043" max="1044" width="15.7109375" style="363" customWidth="1"/>
    <col min="1045" max="1047" width="16.28515625" style="363" customWidth="1"/>
    <col min="1048" max="1050" width="16.7109375" style="363" customWidth="1"/>
    <col min="1051" max="1265" width="8.85546875" style="363"/>
    <col min="1266" max="1266" width="23.5703125" style="363" customWidth="1"/>
    <col min="1267" max="1274" width="16.7109375" style="363" customWidth="1"/>
    <col min="1275" max="1280" width="16.5703125" style="363" customWidth="1"/>
    <col min="1281" max="1282" width="15.7109375" style="363" customWidth="1"/>
    <col min="1283" max="1286" width="16.7109375" style="363" customWidth="1"/>
    <col min="1287" max="1287" width="16.5703125" style="363" customWidth="1"/>
    <col min="1288" max="1289" width="15.7109375" style="363" customWidth="1"/>
    <col min="1290" max="1295" width="16.7109375" style="363" customWidth="1"/>
    <col min="1296" max="1298" width="16.5703125" style="363" customWidth="1"/>
    <col min="1299" max="1300" width="15.7109375" style="363" customWidth="1"/>
    <col min="1301" max="1303" width="16.28515625" style="363" customWidth="1"/>
    <col min="1304" max="1306" width="16.7109375" style="363" customWidth="1"/>
    <col min="1307" max="1521" width="8.85546875" style="363"/>
    <col min="1522" max="1522" width="23.5703125" style="363" customWidth="1"/>
    <col min="1523" max="1530" width="16.7109375" style="363" customWidth="1"/>
    <col min="1531" max="1536" width="16.5703125" style="363" customWidth="1"/>
    <col min="1537" max="1538" width="15.7109375" style="363" customWidth="1"/>
    <col min="1539" max="1542" width="16.7109375" style="363" customWidth="1"/>
    <col min="1543" max="1543" width="16.5703125" style="363" customWidth="1"/>
    <col min="1544" max="1545" width="15.7109375" style="363" customWidth="1"/>
    <col min="1546" max="1551" width="16.7109375" style="363" customWidth="1"/>
    <col min="1552" max="1554" width="16.5703125" style="363" customWidth="1"/>
    <col min="1555" max="1556" width="15.7109375" style="363" customWidth="1"/>
    <col min="1557" max="1559" width="16.28515625" style="363" customWidth="1"/>
    <col min="1560" max="1562" width="16.7109375" style="363" customWidth="1"/>
    <col min="1563" max="1777" width="8.85546875" style="363"/>
    <col min="1778" max="1778" width="23.5703125" style="363" customWidth="1"/>
    <col min="1779" max="1786" width="16.7109375" style="363" customWidth="1"/>
    <col min="1787" max="1792" width="16.5703125" style="363" customWidth="1"/>
    <col min="1793" max="1794" width="15.7109375" style="363" customWidth="1"/>
    <col min="1795" max="1798" width="16.7109375" style="363" customWidth="1"/>
    <col min="1799" max="1799" width="16.5703125" style="363" customWidth="1"/>
    <col min="1800" max="1801" width="15.7109375" style="363" customWidth="1"/>
    <col min="1802" max="1807" width="16.7109375" style="363" customWidth="1"/>
    <col min="1808" max="1810" width="16.5703125" style="363" customWidth="1"/>
    <col min="1811" max="1812" width="15.7109375" style="363" customWidth="1"/>
    <col min="1813" max="1815" width="16.28515625" style="363" customWidth="1"/>
    <col min="1816" max="1818" width="16.7109375" style="363" customWidth="1"/>
    <col min="1819" max="2033" width="8.85546875" style="363"/>
    <col min="2034" max="2034" width="23.5703125" style="363" customWidth="1"/>
    <col min="2035" max="2042" width="16.7109375" style="363" customWidth="1"/>
    <col min="2043" max="2048" width="16.5703125" style="363" customWidth="1"/>
    <col min="2049" max="2050" width="15.7109375" style="363" customWidth="1"/>
    <col min="2051" max="2054" width="16.7109375" style="363" customWidth="1"/>
    <col min="2055" max="2055" width="16.5703125" style="363" customWidth="1"/>
    <col min="2056" max="2057" width="15.7109375" style="363" customWidth="1"/>
    <col min="2058" max="2063" width="16.7109375" style="363" customWidth="1"/>
    <col min="2064" max="2066" width="16.5703125" style="363" customWidth="1"/>
    <col min="2067" max="2068" width="15.7109375" style="363" customWidth="1"/>
    <col min="2069" max="2071" width="16.28515625" style="363" customWidth="1"/>
    <col min="2072" max="2074" width="16.7109375" style="363" customWidth="1"/>
    <col min="2075" max="2289" width="8.85546875" style="363"/>
    <col min="2290" max="2290" width="23.5703125" style="363" customWidth="1"/>
    <col min="2291" max="2298" width="16.7109375" style="363" customWidth="1"/>
    <col min="2299" max="2304" width="16.5703125" style="363" customWidth="1"/>
    <col min="2305" max="2306" width="15.7109375" style="363" customWidth="1"/>
    <col min="2307" max="2310" width="16.7109375" style="363" customWidth="1"/>
    <col min="2311" max="2311" width="16.5703125" style="363" customWidth="1"/>
    <col min="2312" max="2313" width="15.7109375" style="363" customWidth="1"/>
    <col min="2314" max="2319" width="16.7109375" style="363" customWidth="1"/>
    <col min="2320" max="2322" width="16.5703125" style="363" customWidth="1"/>
    <col min="2323" max="2324" width="15.7109375" style="363" customWidth="1"/>
    <col min="2325" max="2327" width="16.28515625" style="363" customWidth="1"/>
    <col min="2328" max="2330" width="16.7109375" style="363" customWidth="1"/>
    <col min="2331" max="2545" width="8.85546875" style="363"/>
    <col min="2546" max="2546" width="23.5703125" style="363" customWidth="1"/>
    <col min="2547" max="2554" width="16.7109375" style="363" customWidth="1"/>
    <col min="2555" max="2560" width="16.5703125" style="363" customWidth="1"/>
    <col min="2561" max="2562" width="15.7109375" style="363" customWidth="1"/>
    <col min="2563" max="2566" width="16.7109375" style="363" customWidth="1"/>
    <col min="2567" max="2567" width="16.5703125" style="363" customWidth="1"/>
    <col min="2568" max="2569" width="15.7109375" style="363" customWidth="1"/>
    <col min="2570" max="2575" width="16.7109375" style="363" customWidth="1"/>
    <col min="2576" max="2578" width="16.5703125" style="363" customWidth="1"/>
    <col min="2579" max="2580" width="15.7109375" style="363" customWidth="1"/>
    <col min="2581" max="2583" width="16.28515625" style="363" customWidth="1"/>
    <col min="2584" max="2586" width="16.7109375" style="363" customWidth="1"/>
    <col min="2587" max="2801" width="8.85546875" style="363"/>
    <col min="2802" max="2802" width="23.5703125" style="363" customWidth="1"/>
    <col min="2803" max="2810" width="16.7109375" style="363" customWidth="1"/>
    <col min="2811" max="2816" width="16.5703125" style="363" customWidth="1"/>
    <col min="2817" max="2818" width="15.7109375" style="363" customWidth="1"/>
    <col min="2819" max="2822" width="16.7109375" style="363" customWidth="1"/>
    <col min="2823" max="2823" width="16.5703125" style="363" customWidth="1"/>
    <col min="2824" max="2825" width="15.7109375" style="363" customWidth="1"/>
    <col min="2826" max="2831" width="16.7109375" style="363" customWidth="1"/>
    <col min="2832" max="2834" width="16.5703125" style="363" customWidth="1"/>
    <col min="2835" max="2836" width="15.7109375" style="363" customWidth="1"/>
    <col min="2837" max="2839" width="16.28515625" style="363" customWidth="1"/>
    <col min="2840" max="2842" width="16.7109375" style="363" customWidth="1"/>
    <col min="2843" max="3057" width="8.85546875" style="363"/>
    <col min="3058" max="3058" width="23.5703125" style="363" customWidth="1"/>
    <col min="3059" max="3066" width="16.7109375" style="363" customWidth="1"/>
    <col min="3067" max="3072" width="16.5703125" style="363" customWidth="1"/>
    <col min="3073" max="3074" width="15.7109375" style="363" customWidth="1"/>
    <col min="3075" max="3078" width="16.7109375" style="363" customWidth="1"/>
    <col min="3079" max="3079" width="16.5703125" style="363" customWidth="1"/>
    <col min="3080" max="3081" width="15.7109375" style="363" customWidth="1"/>
    <col min="3082" max="3087" width="16.7109375" style="363" customWidth="1"/>
    <col min="3088" max="3090" width="16.5703125" style="363" customWidth="1"/>
    <col min="3091" max="3092" width="15.7109375" style="363" customWidth="1"/>
    <col min="3093" max="3095" width="16.28515625" style="363" customWidth="1"/>
    <col min="3096" max="3098" width="16.7109375" style="363" customWidth="1"/>
    <col min="3099" max="3313" width="8.85546875" style="363"/>
    <col min="3314" max="3314" width="23.5703125" style="363" customWidth="1"/>
    <col min="3315" max="3322" width="16.7109375" style="363" customWidth="1"/>
    <col min="3323" max="3328" width="16.5703125" style="363" customWidth="1"/>
    <col min="3329" max="3330" width="15.7109375" style="363" customWidth="1"/>
    <col min="3331" max="3334" width="16.7109375" style="363" customWidth="1"/>
    <col min="3335" max="3335" width="16.5703125" style="363" customWidth="1"/>
    <col min="3336" max="3337" width="15.7109375" style="363" customWidth="1"/>
    <col min="3338" max="3343" width="16.7109375" style="363" customWidth="1"/>
    <col min="3344" max="3346" width="16.5703125" style="363" customWidth="1"/>
    <col min="3347" max="3348" width="15.7109375" style="363" customWidth="1"/>
    <col min="3349" max="3351" width="16.28515625" style="363" customWidth="1"/>
    <col min="3352" max="3354" width="16.7109375" style="363" customWidth="1"/>
    <col min="3355" max="3569" width="8.85546875" style="363"/>
    <col min="3570" max="3570" width="23.5703125" style="363" customWidth="1"/>
    <col min="3571" max="3578" width="16.7109375" style="363" customWidth="1"/>
    <col min="3579" max="3584" width="16.5703125" style="363" customWidth="1"/>
    <col min="3585" max="3586" width="15.7109375" style="363" customWidth="1"/>
    <col min="3587" max="3590" width="16.7109375" style="363" customWidth="1"/>
    <col min="3591" max="3591" width="16.5703125" style="363" customWidth="1"/>
    <col min="3592" max="3593" width="15.7109375" style="363" customWidth="1"/>
    <col min="3594" max="3599" width="16.7109375" style="363" customWidth="1"/>
    <col min="3600" max="3602" width="16.5703125" style="363" customWidth="1"/>
    <col min="3603" max="3604" width="15.7109375" style="363" customWidth="1"/>
    <col min="3605" max="3607" width="16.28515625" style="363" customWidth="1"/>
    <col min="3608" max="3610" width="16.7109375" style="363" customWidth="1"/>
    <col min="3611" max="3825" width="8.85546875" style="363"/>
    <col min="3826" max="3826" width="23.5703125" style="363" customWidth="1"/>
    <col min="3827" max="3834" width="16.7109375" style="363" customWidth="1"/>
    <col min="3835" max="3840" width="16.5703125" style="363" customWidth="1"/>
    <col min="3841" max="3842" width="15.7109375" style="363" customWidth="1"/>
    <col min="3843" max="3846" width="16.7109375" style="363" customWidth="1"/>
    <col min="3847" max="3847" width="16.5703125" style="363" customWidth="1"/>
    <col min="3848" max="3849" width="15.7109375" style="363" customWidth="1"/>
    <col min="3850" max="3855" width="16.7109375" style="363" customWidth="1"/>
    <col min="3856" max="3858" width="16.5703125" style="363" customWidth="1"/>
    <col min="3859" max="3860" width="15.7109375" style="363" customWidth="1"/>
    <col min="3861" max="3863" width="16.28515625" style="363" customWidth="1"/>
    <col min="3864" max="3866" width="16.7109375" style="363" customWidth="1"/>
    <col min="3867" max="4081" width="8.85546875" style="363"/>
    <col min="4082" max="4082" width="23.5703125" style="363" customWidth="1"/>
    <col min="4083" max="4090" width="16.7109375" style="363" customWidth="1"/>
    <col min="4091" max="4096" width="16.5703125" style="363" customWidth="1"/>
    <col min="4097" max="4098" width="15.7109375" style="363" customWidth="1"/>
    <col min="4099" max="4102" width="16.7109375" style="363" customWidth="1"/>
    <col min="4103" max="4103" width="16.5703125" style="363" customWidth="1"/>
    <col min="4104" max="4105" width="15.7109375" style="363" customWidth="1"/>
    <col min="4106" max="4111" width="16.7109375" style="363" customWidth="1"/>
    <col min="4112" max="4114" width="16.5703125" style="363" customWidth="1"/>
    <col min="4115" max="4116" width="15.7109375" style="363" customWidth="1"/>
    <col min="4117" max="4119" width="16.28515625" style="363" customWidth="1"/>
    <col min="4120" max="4122" width="16.7109375" style="363" customWidth="1"/>
    <col min="4123" max="4337" width="8.85546875" style="363"/>
    <col min="4338" max="4338" width="23.5703125" style="363" customWidth="1"/>
    <col min="4339" max="4346" width="16.7109375" style="363" customWidth="1"/>
    <col min="4347" max="4352" width="16.5703125" style="363" customWidth="1"/>
    <col min="4353" max="4354" width="15.7109375" style="363" customWidth="1"/>
    <col min="4355" max="4358" width="16.7109375" style="363" customWidth="1"/>
    <col min="4359" max="4359" width="16.5703125" style="363" customWidth="1"/>
    <col min="4360" max="4361" width="15.7109375" style="363" customWidth="1"/>
    <col min="4362" max="4367" width="16.7109375" style="363" customWidth="1"/>
    <col min="4368" max="4370" width="16.5703125" style="363" customWidth="1"/>
    <col min="4371" max="4372" width="15.7109375" style="363" customWidth="1"/>
    <col min="4373" max="4375" width="16.28515625" style="363" customWidth="1"/>
    <col min="4376" max="4378" width="16.7109375" style="363" customWidth="1"/>
    <col min="4379" max="4593" width="8.85546875" style="363"/>
    <col min="4594" max="4594" width="23.5703125" style="363" customWidth="1"/>
    <col min="4595" max="4602" width="16.7109375" style="363" customWidth="1"/>
    <col min="4603" max="4608" width="16.5703125" style="363" customWidth="1"/>
    <col min="4609" max="4610" width="15.7109375" style="363" customWidth="1"/>
    <col min="4611" max="4614" width="16.7109375" style="363" customWidth="1"/>
    <col min="4615" max="4615" width="16.5703125" style="363" customWidth="1"/>
    <col min="4616" max="4617" width="15.7109375" style="363" customWidth="1"/>
    <col min="4618" max="4623" width="16.7109375" style="363" customWidth="1"/>
    <col min="4624" max="4626" width="16.5703125" style="363" customWidth="1"/>
    <col min="4627" max="4628" width="15.7109375" style="363" customWidth="1"/>
    <col min="4629" max="4631" width="16.28515625" style="363" customWidth="1"/>
    <col min="4632" max="4634" width="16.7109375" style="363" customWidth="1"/>
    <col min="4635" max="4849" width="8.85546875" style="363"/>
    <col min="4850" max="4850" width="23.5703125" style="363" customWidth="1"/>
    <col min="4851" max="4858" width="16.7109375" style="363" customWidth="1"/>
    <col min="4859" max="4864" width="16.5703125" style="363" customWidth="1"/>
    <col min="4865" max="4866" width="15.7109375" style="363" customWidth="1"/>
    <col min="4867" max="4870" width="16.7109375" style="363" customWidth="1"/>
    <col min="4871" max="4871" width="16.5703125" style="363" customWidth="1"/>
    <col min="4872" max="4873" width="15.7109375" style="363" customWidth="1"/>
    <col min="4874" max="4879" width="16.7109375" style="363" customWidth="1"/>
    <col min="4880" max="4882" width="16.5703125" style="363" customWidth="1"/>
    <col min="4883" max="4884" width="15.7109375" style="363" customWidth="1"/>
    <col min="4885" max="4887" width="16.28515625" style="363" customWidth="1"/>
    <col min="4888" max="4890" width="16.7109375" style="363" customWidth="1"/>
    <col min="4891" max="5105" width="8.85546875" style="363"/>
    <col min="5106" max="5106" width="23.5703125" style="363" customWidth="1"/>
    <col min="5107" max="5114" width="16.7109375" style="363" customWidth="1"/>
    <col min="5115" max="5120" width="16.5703125" style="363" customWidth="1"/>
    <col min="5121" max="5122" width="15.7109375" style="363" customWidth="1"/>
    <col min="5123" max="5126" width="16.7109375" style="363" customWidth="1"/>
    <col min="5127" max="5127" width="16.5703125" style="363" customWidth="1"/>
    <col min="5128" max="5129" width="15.7109375" style="363" customWidth="1"/>
    <col min="5130" max="5135" width="16.7109375" style="363" customWidth="1"/>
    <col min="5136" max="5138" width="16.5703125" style="363" customWidth="1"/>
    <col min="5139" max="5140" width="15.7109375" style="363" customWidth="1"/>
    <col min="5141" max="5143" width="16.28515625" style="363" customWidth="1"/>
    <col min="5144" max="5146" width="16.7109375" style="363" customWidth="1"/>
    <col min="5147" max="5361" width="8.85546875" style="363"/>
    <col min="5362" max="5362" width="23.5703125" style="363" customWidth="1"/>
    <col min="5363" max="5370" width="16.7109375" style="363" customWidth="1"/>
    <col min="5371" max="5376" width="16.5703125" style="363" customWidth="1"/>
    <col min="5377" max="5378" width="15.7109375" style="363" customWidth="1"/>
    <col min="5379" max="5382" width="16.7109375" style="363" customWidth="1"/>
    <col min="5383" max="5383" width="16.5703125" style="363" customWidth="1"/>
    <col min="5384" max="5385" width="15.7109375" style="363" customWidth="1"/>
    <col min="5386" max="5391" width="16.7109375" style="363" customWidth="1"/>
    <col min="5392" max="5394" width="16.5703125" style="363" customWidth="1"/>
    <col min="5395" max="5396" width="15.7109375" style="363" customWidth="1"/>
    <col min="5397" max="5399" width="16.28515625" style="363" customWidth="1"/>
    <col min="5400" max="5402" width="16.7109375" style="363" customWidth="1"/>
    <col min="5403" max="5617" width="8.85546875" style="363"/>
    <col min="5618" max="5618" width="23.5703125" style="363" customWidth="1"/>
    <col min="5619" max="5626" width="16.7109375" style="363" customWidth="1"/>
    <col min="5627" max="5632" width="16.5703125" style="363" customWidth="1"/>
    <col min="5633" max="5634" width="15.7109375" style="363" customWidth="1"/>
    <col min="5635" max="5638" width="16.7109375" style="363" customWidth="1"/>
    <col min="5639" max="5639" width="16.5703125" style="363" customWidth="1"/>
    <col min="5640" max="5641" width="15.7109375" style="363" customWidth="1"/>
    <col min="5642" max="5647" width="16.7109375" style="363" customWidth="1"/>
    <col min="5648" max="5650" width="16.5703125" style="363" customWidth="1"/>
    <col min="5651" max="5652" width="15.7109375" style="363" customWidth="1"/>
    <col min="5653" max="5655" width="16.28515625" style="363" customWidth="1"/>
    <col min="5656" max="5658" width="16.7109375" style="363" customWidth="1"/>
    <col min="5659" max="5873" width="8.85546875" style="363"/>
    <col min="5874" max="5874" width="23.5703125" style="363" customWidth="1"/>
    <col min="5875" max="5882" width="16.7109375" style="363" customWidth="1"/>
    <col min="5883" max="5888" width="16.5703125" style="363" customWidth="1"/>
    <col min="5889" max="5890" width="15.7109375" style="363" customWidth="1"/>
    <col min="5891" max="5894" width="16.7109375" style="363" customWidth="1"/>
    <col min="5895" max="5895" width="16.5703125" style="363" customWidth="1"/>
    <col min="5896" max="5897" width="15.7109375" style="363" customWidth="1"/>
    <col min="5898" max="5903" width="16.7109375" style="363" customWidth="1"/>
    <col min="5904" max="5906" width="16.5703125" style="363" customWidth="1"/>
    <col min="5907" max="5908" width="15.7109375" style="363" customWidth="1"/>
    <col min="5909" max="5911" width="16.28515625" style="363" customWidth="1"/>
    <col min="5912" max="5914" width="16.7109375" style="363" customWidth="1"/>
    <col min="5915" max="6129" width="8.85546875" style="363"/>
    <col min="6130" max="6130" width="23.5703125" style="363" customWidth="1"/>
    <col min="6131" max="6138" width="16.7109375" style="363" customWidth="1"/>
    <col min="6139" max="6144" width="16.5703125" style="363" customWidth="1"/>
    <col min="6145" max="6146" width="15.7109375" style="363" customWidth="1"/>
    <col min="6147" max="6150" width="16.7109375" style="363" customWidth="1"/>
    <col min="6151" max="6151" width="16.5703125" style="363" customWidth="1"/>
    <col min="6152" max="6153" width="15.7109375" style="363" customWidth="1"/>
    <col min="6154" max="6159" width="16.7109375" style="363" customWidth="1"/>
    <col min="6160" max="6162" width="16.5703125" style="363" customWidth="1"/>
    <col min="6163" max="6164" width="15.7109375" style="363" customWidth="1"/>
    <col min="6165" max="6167" width="16.28515625" style="363" customWidth="1"/>
    <col min="6168" max="6170" width="16.7109375" style="363" customWidth="1"/>
    <col min="6171" max="6385" width="8.85546875" style="363"/>
    <col min="6386" max="6386" width="23.5703125" style="363" customWidth="1"/>
    <col min="6387" max="6394" width="16.7109375" style="363" customWidth="1"/>
    <col min="6395" max="6400" width="16.5703125" style="363" customWidth="1"/>
    <col min="6401" max="6402" width="15.7109375" style="363" customWidth="1"/>
    <col min="6403" max="6406" width="16.7109375" style="363" customWidth="1"/>
    <col min="6407" max="6407" width="16.5703125" style="363" customWidth="1"/>
    <col min="6408" max="6409" width="15.7109375" style="363" customWidth="1"/>
    <col min="6410" max="6415" width="16.7109375" style="363" customWidth="1"/>
    <col min="6416" max="6418" width="16.5703125" style="363" customWidth="1"/>
    <col min="6419" max="6420" width="15.7109375" style="363" customWidth="1"/>
    <col min="6421" max="6423" width="16.28515625" style="363" customWidth="1"/>
    <col min="6424" max="6426" width="16.7109375" style="363" customWidth="1"/>
    <col min="6427" max="6641" width="8.85546875" style="363"/>
    <col min="6642" max="6642" width="23.5703125" style="363" customWidth="1"/>
    <col min="6643" max="6650" width="16.7109375" style="363" customWidth="1"/>
    <col min="6651" max="6656" width="16.5703125" style="363" customWidth="1"/>
    <col min="6657" max="6658" width="15.7109375" style="363" customWidth="1"/>
    <col min="6659" max="6662" width="16.7109375" style="363" customWidth="1"/>
    <col min="6663" max="6663" width="16.5703125" style="363" customWidth="1"/>
    <col min="6664" max="6665" width="15.7109375" style="363" customWidth="1"/>
    <col min="6666" max="6671" width="16.7109375" style="363" customWidth="1"/>
    <col min="6672" max="6674" width="16.5703125" style="363" customWidth="1"/>
    <col min="6675" max="6676" width="15.7109375" style="363" customWidth="1"/>
    <col min="6677" max="6679" width="16.28515625" style="363" customWidth="1"/>
    <col min="6680" max="6682" width="16.7109375" style="363" customWidth="1"/>
    <col min="6683" max="6897" width="8.85546875" style="363"/>
    <col min="6898" max="6898" width="23.5703125" style="363" customWidth="1"/>
    <col min="6899" max="6906" width="16.7109375" style="363" customWidth="1"/>
    <col min="6907" max="6912" width="16.5703125" style="363" customWidth="1"/>
    <col min="6913" max="6914" width="15.7109375" style="363" customWidth="1"/>
    <col min="6915" max="6918" width="16.7109375" style="363" customWidth="1"/>
    <col min="6919" max="6919" width="16.5703125" style="363" customWidth="1"/>
    <col min="6920" max="6921" width="15.7109375" style="363" customWidth="1"/>
    <col min="6922" max="6927" width="16.7109375" style="363" customWidth="1"/>
    <col min="6928" max="6930" width="16.5703125" style="363" customWidth="1"/>
    <col min="6931" max="6932" width="15.7109375" style="363" customWidth="1"/>
    <col min="6933" max="6935" width="16.28515625" style="363" customWidth="1"/>
    <col min="6936" max="6938" width="16.7109375" style="363" customWidth="1"/>
    <col min="6939" max="7153" width="8.85546875" style="363"/>
    <col min="7154" max="7154" width="23.5703125" style="363" customWidth="1"/>
    <col min="7155" max="7162" width="16.7109375" style="363" customWidth="1"/>
    <col min="7163" max="7168" width="16.5703125" style="363" customWidth="1"/>
    <col min="7169" max="7170" width="15.7109375" style="363" customWidth="1"/>
    <col min="7171" max="7174" width="16.7109375" style="363" customWidth="1"/>
    <col min="7175" max="7175" width="16.5703125" style="363" customWidth="1"/>
    <col min="7176" max="7177" width="15.7109375" style="363" customWidth="1"/>
    <col min="7178" max="7183" width="16.7109375" style="363" customWidth="1"/>
    <col min="7184" max="7186" width="16.5703125" style="363" customWidth="1"/>
    <col min="7187" max="7188" width="15.7109375" style="363" customWidth="1"/>
    <col min="7189" max="7191" width="16.28515625" style="363" customWidth="1"/>
    <col min="7192" max="7194" width="16.7109375" style="363" customWidth="1"/>
    <col min="7195" max="7409" width="8.85546875" style="363"/>
    <col min="7410" max="7410" width="23.5703125" style="363" customWidth="1"/>
    <col min="7411" max="7418" width="16.7109375" style="363" customWidth="1"/>
    <col min="7419" max="7424" width="16.5703125" style="363" customWidth="1"/>
    <col min="7425" max="7426" width="15.7109375" style="363" customWidth="1"/>
    <col min="7427" max="7430" width="16.7109375" style="363" customWidth="1"/>
    <col min="7431" max="7431" width="16.5703125" style="363" customWidth="1"/>
    <col min="7432" max="7433" width="15.7109375" style="363" customWidth="1"/>
    <col min="7434" max="7439" width="16.7109375" style="363" customWidth="1"/>
    <col min="7440" max="7442" width="16.5703125" style="363" customWidth="1"/>
    <col min="7443" max="7444" width="15.7109375" style="363" customWidth="1"/>
    <col min="7445" max="7447" width="16.28515625" style="363" customWidth="1"/>
    <col min="7448" max="7450" width="16.7109375" style="363" customWidth="1"/>
    <col min="7451" max="7665" width="8.85546875" style="363"/>
    <col min="7666" max="7666" width="23.5703125" style="363" customWidth="1"/>
    <col min="7667" max="7674" width="16.7109375" style="363" customWidth="1"/>
    <col min="7675" max="7680" width="16.5703125" style="363" customWidth="1"/>
    <col min="7681" max="7682" width="15.7109375" style="363" customWidth="1"/>
    <col min="7683" max="7686" width="16.7109375" style="363" customWidth="1"/>
    <col min="7687" max="7687" width="16.5703125" style="363" customWidth="1"/>
    <col min="7688" max="7689" width="15.7109375" style="363" customWidth="1"/>
    <col min="7690" max="7695" width="16.7109375" style="363" customWidth="1"/>
    <col min="7696" max="7698" width="16.5703125" style="363" customWidth="1"/>
    <col min="7699" max="7700" width="15.7109375" style="363" customWidth="1"/>
    <col min="7701" max="7703" width="16.28515625" style="363" customWidth="1"/>
    <col min="7704" max="7706" width="16.7109375" style="363" customWidth="1"/>
    <col min="7707" max="7921" width="8.85546875" style="363"/>
    <col min="7922" max="7922" width="23.5703125" style="363" customWidth="1"/>
    <col min="7923" max="7930" width="16.7109375" style="363" customWidth="1"/>
    <col min="7931" max="7936" width="16.5703125" style="363" customWidth="1"/>
    <col min="7937" max="7938" width="15.7109375" style="363" customWidth="1"/>
    <col min="7939" max="7942" width="16.7109375" style="363" customWidth="1"/>
    <col min="7943" max="7943" width="16.5703125" style="363" customWidth="1"/>
    <col min="7944" max="7945" width="15.7109375" style="363" customWidth="1"/>
    <col min="7946" max="7951" width="16.7109375" style="363" customWidth="1"/>
    <col min="7952" max="7954" width="16.5703125" style="363" customWidth="1"/>
    <col min="7955" max="7956" width="15.7109375" style="363" customWidth="1"/>
    <col min="7957" max="7959" width="16.28515625" style="363" customWidth="1"/>
    <col min="7960" max="7962" width="16.7109375" style="363" customWidth="1"/>
    <col min="7963" max="8177" width="8.85546875" style="363"/>
    <col min="8178" max="8178" width="23.5703125" style="363" customWidth="1"/>
    <col min="8179" max="8186" width="16.7109375" style="363" customWidth="1"/>
    <col min="8187" max="8192" width="16.5703125" style="363" customWidth="1"/>
    <col min="8193" max="8194" width="15.7109375" style="363" customWidth="1"/>
    <col min="8195" max="8198" width="16.7109375" style="363" customWidth="1"/>
    <col min="8199" max="8199" width="16.5703125" style="363" customWidth="1"/>
    <col min="8200" max="8201" width="15.7109375" style="363" customWidth="1"/>
    <col min="8202" max="8207" width="16.7109375" style="363" customWidth="1"/>
    <col min="8208" max="8210" width="16.5703125" style="363" customWidth="1"/>
    <col min="8211" max="8212" width="15.7109375" style="363" customWidth="1"/>
    <col min="8213" max="8215" width="16.28515625" style="363" customWidth="1"/>
    <col min="8216" max="8218" width="16.7109375" style="363" customWidth="1"/>
    <col min="8219" max="8433" width="8.85546875" style="363"/>
    <col min="8434" max="8434" width="23.5703125" style="363" customWidth="1"/>
    <col min="8435" max="8442" width="16.7109375" style="363" customWidth="1"/>
    <col min="8443" max="8448" width="16.5703125" style="363" customWidth="1"/>
    <col min="8449" max="8450" width="15.7109375" style="363" customWidth="1"/>
    <col min="8451" max="8454" width="16.7109375" style="363" customWidth="1"/>
    <col min="8455" max="8455" width="16.5703125" style="363" customWidth="1"/>
    <col min="8456" max="8457" width="15.7109375" style="363" customWidth="1"/>
    <col min="8458" max="8463" width="16.7109375" style="363" customWidth="1"/>
    <col min="8464" max="8466" width="16.5703125" style="363" customWidth="1"/>
    <col min="8467" max="8468" width="15.7109375" style="363" customWidth="1"/>
    <col min="8469" max="8471" width="16.28515625" style="363" customWidth="1"/>
    <col min="8472" max="8474" width="16.7109375" style="363" customWidth="1"/>
    <col min="8475" max="8689" width="8.85546875" style="363"/>
    <col min="8690" max="8690" width="23.5703125" style="363" customWidth="1"/>
    <col min="8691" max="8698" width="16.7109375" style="363" customWidth="1"/>
    <col min="8699" max="8704" width="16.5703125" style="363" customWidth="1"/>
    <col min="8705" max="8706" width="15.7109375" style="363" customWidth="1"/>
    <col min="8707" max="8710" width="16.7109375" style="363" customWidth="1"/>
    <col min="8711" max="8711" width="16.5703125" style="363" customWidth="1"/>
    <col min="8712" max="8713" width="15.7109375" style="363" customWidth="1"/>
    <col min="8714" max="8719" width="16.7109375" style="363" customWidth="1"/>
    <col min="8720" max="8722" width="16.5703125" style="363" customWidth="1"/>
    <col min="8723" max="8724" width="15.7109375" style="363" customWidth="1"/>
    <col min="8725" max="8727" width="16.28515625" style="363" customWidth="1"/>
    <col min="8728" max="8730" width="16.7109375" style="363" customWidth="1"/>
    <col min="8731" max="8945" width="8.85546875" style="363"/>
    <col min="8946" max="8946" width="23.5703125" style="363" customWidth="1"/>
    <col min="8947" max="8954" width="16.7109375" style="363" customWidth="1"/>
    <col min="8955" max="8960" width="16.5703125" style="363" customWidth="1"/>
    <col min="8961" max="8962" width="15.7109375" style="363" customWidth="1"/>
    <col min="8963" max="8966" width="16.7109375" style="363" customWidth="1"/>
    <col min="8967" max="8967" width="16.5703125" style="363" customWidth="1"/>
    <col min="8968" max="8969" width="15.7109375" style="363" customWidth="1"/>
    <col min="8970" max="8975" width="16.7109375" style="363" customWidth="1"/>
    <col min="8976" max="8978" width="16.5703125" style="363" customWidth="1"/>
    <col min="8979" max="8980" width="15.7109375" style="363" customWidth="1"/>
    <col min="8981" max="8983" width="16.28515625" style="363" customWidth="1"/>
    <col min="8984" max="8986" width="16.7109375" style="363" customWidth="1"/>
    <col min="8987" max="9201" width="8.85546875" style="363"/>
    <col min="9202" max="9202" width="23.5703125" style="363" customWidth="1"/>
    <col min="9203" max="9210" width="16.7109375" style="363" customWidth="1"/>
    <col min="9211" max="9216" width="16.5703125" style="363" customWidth="1"/>
    <col min="9217" max="9218" width="15.7109375" style="363" customWidth="1"/>
    <col min="9219" max="9222" width="16.7109375" style="363" customWidth="1"/>
    <col min="9223" max="9223" width="16.5703125" style="363" customWidth="1"/>
    <col min="9224" max="9225" width="15.7109375" style="363" customWidth="1"/>
    <col min="9226" max="9231" width="16.7109375" style="363" customWidth="1"/>
    <col min="9232" max="9234" width="16.5703125" style="363" customWidth="1"/>
    <col min="9235" max="9236" width="15.7109375" style="363" customWidth="1"/>
    <col min="9237" max="9239" width="16.28515625" style="363" customWidth="1"/>
    <col min="9240" max="9242" width="16.7109375" style="363" customWidth="1"/>
    <col min="9243" max="9457" width="8.85546875" style="363"/>
    <col min="9458" max="9458" width="23.5703125" style="363" customWidth="1"/>
    <col min="9459" max="9466" width="16.7109375" style="363" customWidth="1"/>
    <col min="9467" max="9472" width="16.5703125" style="363" customWidth="1"/>
    <col min="9473" max="9474" width="15.7109375" style="363" customWidth="1"/>
    <col min="9475" max="9478" width="16.7109375" style="363" customWidth="1"/>
    <col min="9479" max="9479" width="16.5703125" style="363" customWidth="1"/>
    <col min="9480" max="9481" width="15.7109375" style="363" customWidth="1"/>
    <col min="9482" max="9487" width="16.7109375" style="363" customWidth="1"/>
    <col min="9488" max="9490" width="16.5703125" style="363" customWidth="1"/>
    <col min="9491" max="9492" width="15.7109375" style="363" customWidth="1"/>
    <col min="9493" max="9495" width="16.28515625" style="363" customWidth="1"/>
    <col min="9496" max="9498" width="16.7109375" style="363" customWidth="1"/>
    <col min="9499" max="9713" width="8.85546875" style="363"/>
    <col min="9714" max="9714" width="23.5703125" style="363" customWidth="1"/>
    <col min="9715" max="9722" width="16.7109375" style="363" customWidth="1"/>
    <col min="9723" max="9728" width="16.5703125" style="363" customWidth="1"/>
    <col min="9729" max="9730" width="15.7109375" style="363" customWidth="1"/>
    <col min="9731" max="9734" width="16.7109375" style="363" customWidth="1"/>
    <col min="9735" max="9735" width="16.5703125" style="363" customWidth="1"/>
    <col min="9736" max="9737" width="15.7109375" style="363" customWidth="1"/>
    <col min="9738" max="9743" width="16.7109375" style="363" customWidth="1"/>
    <col min="9744" max="9746" width="16.5703125" style="363" customWidth="1"/>
    <col min="9747" max="9748" width="15.7109375" style="363" customWidth="1"/>
    <col min="9749" max="9751" width="16.28515625" style="363" customWidth="1"/>
    <col min="9752" max="9754" width="16.7109375" style="363" customWidth="1"/>
    <col min="9755" max="9969" width="8.85546875" style="363"/>
    <col min="9970" max="9970" width="23.5703125" style="363" customWidth="1"/>
    <col min="9971" max="9978" width="16.7109375" style="363" customWidth="1"/>
    <col min="9979" max="9984" width="16.5703125" style="363" customWidth="1"/>
    <col min="9985" max="9986" width="15.7109375" style="363" customWidth="1"/>
    <col min="9987" max="9990" width="16.7109375" style="363" customWidth="1"/>
    <col min="9991" max="9991" width="16.5703125" style="363" customWidth="1"/>
    <col min="9992" max="9993" width="15.7109375" style="363" customWidth="1"/>
    <col min="9994" max="9999" width="16.7109375" style="363" customWidth="1"/>
    <col min="10000" max="10002" width="16.5703125" style="363" customWidth="1"/>
    <col min="10003" max="10004" width="15.7109375" style="363" customWidth="1"/>
    <col min="10005" max="10007" width="16.28515625" style="363" customWidth="1"/>
    <col min="10008" max="10010" width="16.7109375" style="363" customWidth="1"/>
    <col min="10011" max="10225" width="8.85546875" style="363"/>
    <col min="10226" max="10226" width="23.5703125" style="363" customWidth="1"/>
    <col min="10227" max="10234" width="16.7109375" style="363" customWidth="1"/>
    <col min="10235" max="10240" width="16.5703125" style="363" customWidth="1"/>
    <col min="10241" max="10242" width="15.7109375" style="363" customWidth="1"/>
    <col min="10243" max="10246" width="16.7109375" style="363" customWidth="1"/>
    <col min="10247" max="10247" width="16.5703125" style="363" customWidth="1"/>
    <col min="10248" max="10249" width="15.7109375" style="363" customWidth="1"/>
    <col min="10250" max="10255" width="16.7109375" style="363" customWidth="1"/>
    <col min="10256" max="10258" width="16.5703125" style="363" customWidth="1"/>
    <col min="10259" max="10260" width="15.7109375" style="363" customWidth="1"/>
    <col min="10261" max="10263" width="16.28515625" style="363" customWidth="1"/>
    <col min="10264" max="10266" width="16.7109375" style="363" customWidth="1"/>
    <col min="10267" max="10481" width="8.85546875" style="363"/>
    <col min="10482" max="10482" width="23.5703125" style="363" customWidth="1"/>
    <col min="10483" max="10490" width="16.7109375" style="363" customWidth="1"/>
    <col min="10491" max="10496" width="16.5703125" style="363" customWidth="1"/>
    <col min="10497" max="10498" width="15.7109375" style="363" customWidth="1"/>
    <col min="10499" max="10502" width="16.7109375" style="363" customWidth="1"/>
    <col min="10503" max="10503" width="16.5703125" style="363" customWidth="1"/>
    <col min="10504" max="10505" width="15.7109375" style="363" customWidth="1"/>
    <col min="10506" max="10511" width="16.7109375" style="363" customWidth="1"/>
    <col min="10512" max="10514" width="16.5703125" style="363" customWidth="1"/>
    <col min="10515" max="10516" width="15.7109375" style="363" customWidth="1"/>
    <col min="10517" max="10519" width="16.28515625" style="363" customWidth="1"/>
    <col min="10520" max="10522" width="16.7109375" style="363" customWidth="1"/>
    <col min="10523" max="10737" width="8.85546875" style="363"/>
    <col min="10738" max="10738" width="23.5703125" style="363" customWidth="1"/>
    <col min="10739" max="10746" width="16.7109375" style="363" customWidth="1"/>
    <col min="10747" max="10752" width="16.5703125" style="363" customWidth="1"/>
    <col min="10753" max="10754" width="15.7109375" style="363" customWidth="1"/>
    <col min="10755" max="10758" width="16.7109375" style="363" customWidth="1"/>
    <col min="10759" max="10759" width="16.5703125" style="363" customWidth="1"/>
    <col min="10760" max="10761" width="15.7109375" style="363" customWidth="1"/>
    <col min="10762" max="10767" width="16.7109375" style="363" customWidth="1"/>
    <col min="10768" max="10770" width="16.5703125" style="363" customWidth="1"/>
    <col min="10771" max="10772" width="15.7109375" style="363" customWidth="1"/>
    <col min="10773" max="10775" width="16.28515625" style="363" customWidth="1"/>
    <col min="10776" max="10778" width="16.7109375" style="363" customWidth="1"/>
    <col min="10779" max="10993" width="8.85546875" style="363"/>
    <col min="10994" max="10994" width="23.5703125" style="363" customWidth="1"/>
    <col min="10995" max="11002" width="16.7109375" style="363" customWidth="1"/>
    <col min="11003" max="11008" width="16.5703125" style="363" customWidth="1"/>
    <col min="11009" max="11010" width="15.7109375" style="363" customWidth="1"/>
    <col min="11011" max="11014" width="16.7109375" style="363" customWidth="1"/>
    <col min="11015" max="11015" width="16.5703125" style="363" customWidth="1"/>
    <col min="11016" max="11017" width="15.7109375" style="363" customWidth="1"/>
    <col min="11018" max="11023" width="16.7109375" style="363" customWidth="1"/>
    <col min="11024" max="11026" width="16.5703125" style="363" customWidth="1"/>
    <col min="11027" max="11028" width="15.7109375" style="363" customWidth="1"/>
    <col min="11029" max="11031" width="16.28515625" style="363" customWidth="1"/>
    <col min="11032" max="11034" width="16.7109375" style="363" customWidth="1"/>
    <col min="11035" max="11249" width="8.85546875" style="363"/>
    <col min="11250" max="11250" width="23.5703125" style="363" customWidth="1"/>
    <col min="11251" max="11258" width="16.7109375" style="363" customWidth="1"/>
    <col min="11259" max="11264" width="16.5703125" style="363" customWidth="1"/>
    <col min="11265" max="11266" width="15.7109375" style="363" customWidth="1"/>
    <col min="11267" max="11270" width="16.7109375" style="363" customWidth="1"/>
    <col min="11271" max="11271" width="16.5703125" style="363" customWidth="1"/>
    <col min="11272" max="11273" width="15.7109375" style="363" customWidth="1"/>
    <col min="11274" max="11279" width="16.7109375" style="363" customWidth="1"/>
    <col min="11280" max="11282" width="16.5703125" style="363" customWidth="1"/>
    <col min="11283" max="11284" width="15.7109375" style="363" customWidth="1"/>
    <col min="11285" max="11287" width="16.28515625" style="363" customWidth="1"/>
    <col min="11288" max="11290" width="16.7109375" style="363" customWidth="1"/>
    <col min="11291" max="11505" width="8.85546875" style="363"/>
    <col min="11506" max="11506" width="23.5703125" style="363" customWidth="1"/>
    <col min="11507" max="11514" width="16.7109375" style="363" customWidth="1"/>
    <col min="11515" max="11520" width="16.5703125" style="363" customWidth="1"/>
    <col min="11521" max="11522" width="15.7109375" style="363" customWidth="1"/>
    <col min="11523" max="11526" width="16.7109375" style="363" customWidth="1"/>
    <col min="11527" max="11527" width="16.5703125" style="363" customWidth="1"/>
    <col min="11528" max="11529" width="15.7109375" style="363" customWidth="1"/>
    <col min="11530" max="11535" width="16.7109375" style="363" customWidth="1"/>
    <col min="11536" max="11538" width="16.5703125" style="363" customWidth="1"/>
    <col min="11539" max="11540" width="15.7109375" style="363" customWidth="1"/>
    <col min="11541" max="11543" width="16.28515625" style="363" customWidth="1"/>
    <col min="11544" max="11546" width="16.7109375" style="363" customWidth="1"/>
    <col min="11547" max="11761" width="8.85546875" style="363"/>
    <col min="11762" max="11762" width="23.5703125" style="363" customWidth="1"/>
    <col min="11763" max="11770" width="16.7109375" style="363" customWidth="1"/>
    <col min="11771" max="11776" width="16.5703125" style="363" customWidth="1"/>
    <col min="11777" max="11778" width="15.7109375" style="363" customWidth="1"/>
    <col min="11779" max="11782" width="16.7109375" style="363" customWidth="1"/>
    <col min="11783" max="11783" width="16.5703125" style="363" customWidth="1"/>
    <col min="11784" max="11785" width="15.7109375" style="363" customWidth="1"/>
    <col min="11786" max="11791" width="16.7109375" style="363" customWidth="1"/>
    <col min="11792" max="11794" width="16.5703125" style="363" customWidth="1"/>
    <col min="11795" max="11796" width="15.7109375" style="363" customWidth="1"/>
    <col min="11797" max="11799" width="16.28515625" style="363" customWidth="1"/>
    <col min="11800" max="11802" width="16.7109375" style="363" customWidth="1"/>
    <col min="11803" max="12017" width="8.85546875" style="363"/>
    <col min="12018" max="12018" width="23.5703125" style="363" customWidth="1"/>
    <col min="12019" max="12026" width="16.7109375" style="363" customWidth="1"/>
    <col min="12027" max="12032" width="16.5703125" style="363" customWidth="1"/>
    <col min="12033" max="12034" width="15.7109375" style="363" customWidth="1"/>
    <col min="12035" max="12038" width="16.7109375" style="363" customWidth="1"/>
    <col min="12039" max="12039" width="16.5703125" style="363" customWidth="1"/>
    <col min="12040" max="12041" width="15.7109375" style="363" customWidth="1"/>
    <col min="12042" max="12047" width="16.7109375" style="363" customWidth="1"/>
    <col min="12048" max="12050" width="16.5703125" style="363" customWidth="1"/>
    <col min="12051" max="12052" width="15.7109375" style="363" customWidth="1"/>
    <col min="12053" max="12055" width="16.28515625" style="363" customWidth="1"/>
    <col min="12056" max="12058" width="16.7109375" style="363" customWidth="1"/>
    <col min="12059" max="12273" width="8.85546875" style="363"/>
    <col min="12274" max="12274" width="23.5703125" style="363" customWidth="1"/>
    <col min="12275" max="12282" width="16.7109375" style="363" customWidth="1"/>
    <col min="12283" max="12288" width="16.5703125" style="363" customWidth="1"/>
    <col min="12289" max="12290" width="15.7109375" style="363" customWidth="1"/>
    <col min="12291" max="12294" width="16.7109375" style="363" customWidth="1"/>
    <col min="12295" max="12295" width="16.5703125" style="363" customWidth="1"/>
    <col min="12296" max="12297" width="15.7109375" style="363" customWidth="1"/>
    <col min="12298" max="12303" width="16.7109375" style="363" customWidth="1"/>
    <col min="12304" max="12306" width="16.5703125" style="363" customWidth="1"/>
    <col min="12307" max="12308" width="15.7109375" style="363" customWidth="1"/>
    <col min="12309" max="12311" width="16.28515625" style="363" customWidth="1"/>
    <col min="12312" max="12314" width="16.7109375" style="363" customWidth="1"/>
    <col min="12315" max="12529" width="8.85546875" style="363"/>
    <col min="12530" max="12530" width="23.5703125" style="363" customWidth="1"/>
    <col min="12531" max="12538" width="16.7109375" style="363" customWidth="1"/>
    <col min="12539" max="12544" width="16.5703125" style="363" customWidth="1"/>
    <col min="12545" max="12546" width="15.7109375" style="363" customWidth="1"/>
    <col min="12547" max="12550" width="16.7109375" style="363" customWidth="1"/>
    <col min="12551" max="12551" width="16.5703125" style="363" customWidth="1"/>
    <col min="12552" max="12553" width="15.7109375" style="363" customWidth="1"/>
    <col min="12554" max="12559" width="16.7109375" style="363" customWidth="1"/>
    <col min="12560" max="12562" width="16.5703125" style="363" customWidth="1"/>
    <col min="12563" max="12564" width="15.7109375" style="363" customWidth="1"/>
    <col min="12565" max="12567" width="16.28515625" style="363" customWidth="1"/>
    <col min="12568" max="12570" width="16.7109375" style="363" customWidth="1"/>
    <col min="12571" max="12785" width="8.85546875" style="363"/>
    <col min="12786" max="12786" width="23.5703125" style="363" customWidth="1"/>
    <col min="12787" max="12794" width="16.7109375" style="363" customWidth="1"/>
    <col min="12795" max="12800" width="16.5703125" style="363" customWidth="1"/>
    <col min="12801" max="12802" width="15.7109375" style="363" customWidth="1"/>
    <col min="12803" max="12806" width="16.7109375" style="363" customWidth="1"/>
    <col min="12807" max="12807" width="16.5703125" style="363" customWidth="1"/>
    <col min="12808" max="12809" width="15.7109375" style="363" customWidth="1"/>
    <col min="12810" max="12815" width="16.7109375" style="363" customWidth="1"/>
    <col min="12816" max="12818" width="16.5703125" style="363" customWidth="1"/>
    <col min="12819" max="12820" width="15.7109375" style="363" customWidth="1"/>
    <col min="12821" max="12823" width="16.28515625" style="363" customWidth="1"/>
    <col min="12824" max="12826" width="16.7109375" style="363" customWidth="1"/>
    <col min="12827" max="13041" width="8.85546875" style="363"/>
    <col min="13042" max="13042" width="23.5703125" style="363" customWidth="1"/>
    <col min="13043" max="13050" width="16.7109375" style="363" customWidth="1"/>
    <col min="13051" max="13056" width="16.5703125" style="363" customWidth="1"/>
    <col min="13057" max="13058" width="15.7109375" style="363" customWidth="1"/>
    <col min="13059" max="13062" width="16.7109375" style="363" customWidth="1"/>
    <col min="13063" max="13063" width="16.5703125" style="363" customWidth="1"/>
    <col min="13064" max="13065" width="15.7109375" style="363" customWidth="1"/>
    <col min="13066" max="13071" width="16.7109375" style="363" customWidth="1"/>
    <col min="13072" max="13074" width="16.5703125" style="363" customWidth="1"/>
    <col min="13075" max="13076" width="15.7109375" style="363" customWidth="1"/>
    <col min="13077" max="13079" width="16.28515625" style="363" customWidth="1"/>
    <col min="13080" max="13082" width="16.7109375" style="363" customWidth="1"/>
    <col min="13083" max="13297" width="8.85546875" style="363"/>
    <col min="13298" max="13298" width="23.5703125" style="363" customWidth="1"/>
    <col min="13299" max="13306" width="16.7109375" style="363" customWidth="1"/>
    <col min="13307" max="13312" width="16.5703125" style="363" customWidth="1"/>
    <col min="13313" max="13314" width="15.7109375" style="363" customWidth="1"/>
    <col min="13315" max="13318" width="16.7109375" style="363" customWidth="1"/>
    <col min="13319" max="13319" width="16.5703125" style="363" customWidth="1"/>
    <col min="13320" max="13321" width="15.7109375" style="363" customWidth="1"/>
    <col min="13322" max="13327" width="16.7109375" style="363" customWidth="1"/>
    <col min="13328" max="13330" width="16.5703125" style="363" customWidth="1"/>
    <col min="13331" max="13332" width="15.7109375" style="363" customWidth="1"/>
    <col min="13333" max="13335" width="16.28515625" style="363" customWidth="1"/>
    <col min="13336" max="13338" width="16.7109375" style="363" customWidth="1"/>
    <col min="13339" max="13553" width="8.85546875" style="363"/>
    <col min="13554" max="13554" width="23.5703125" style="363" customWidth="1"/>
    <col min="13555" max="13562" width="16.7109375" style="363" customWidth="1"/>
    <col min="13563" max="13568" width="16.5703125" style="363" customWidth="1"/>
    <col min="13569" max="13570" width="15.7109375" style="363" customWidth="1"/>
    <col min="13571" max="13574" width="16.7109375" style="363" customWidth="1"/>
    <col min="13575" max="13575" width="16.5703125" style="363" customWidth="1"/>
    <col min="13576" max="13577" width="15.7109375" style="363" customWidth="1"/>
    <col min="13578" max="13583" width="16.7109375" style="363" customWidth="1"/>
    <col min="13584" max="13586" width="16.5703125" style="363" customWidth="1"/>
    <col min="13587" max="13588" width="15.7109375" style="363" customWidth="1"/>
    <col min="13589" max="13591" width="16.28515625" style="363" customWidth="1"/>
    <col min="13592" max="13594" width="16.7109375" style="363" customWidth="1"/>
    <col min="13595" max="13809" width="8.85546875" style="363"/>
    <col min="13810" max="13810" width="23.5703125" style="363" customWidth="1"/>
    <col min="13811" max="13818" width="16.7109375" style="363" customWidth="1"/>
    <col min="13819" max="13824" width="16.5703125" style="363" customWidth="1"/>
    <col min="13825" max="13826" width="15.7109375" style="363" customWidth="1"/>
    <col min="13827" max="13830" width="16.7109375" style="363" customWidth="1"/>
    <col min="13831" max="13831" width="16.5703125" style="363" customWidth="1"/>
    <col min="13832" max="13833" width="15.7109375" style="363" customWidth="1"/>
    <col min="13834" max="13839" width="16.7109375" style="363" customWidth="1"/>
    <col min="13840" max="13842" width="16.5703125" style="363" customWidth="1"/>
    <col min="13843" max="13844" width="15.7109375" style="363" customWidth="1"/>
    <col min="13845" max="13847" width="16.28515625" style="363" customWidth="1"/>
    <col min="13848" max="13850" width="16.7109375" style="363" customWidth="1"/>
    <col min="13851" max="14065" width="8.85546875" style="363"/>
    <col min="14066" max="14066" width="23.5703125" style="363" customWidth="1"/>
    <col min="14067" max="14074" width="16.7109375" style="363" customWidth="1"/>
    <col min="14075" max="14080" width="16.5703125" style="363" customWidth="1"/>
    <col min="14081" max="14082" width="15.7109375" style="363" customWidth="1"/>
    <col min="14083" max="14086" width="16.7109375" style="363" customWidth="1"/>
    <col min="14087" max="14087" width="16.5703125" style="363" customWidth="1"/>
    <col min="14088" max="14089" width="15.7109375" style="363" customWidth="1"/>
    <col min="14090" max="14095" width="16.7109375" style="363" customWidth="1"/>
    <col min="14096" max="14098" width="16.5703125" style="363" customWidth="1"/>
    <col min="14099" max="14100" width="15.7109375" style="363" customWidth="1"/>
    <col min="14101" max="14103" width="16.28515625" style="363" customWidth="1"/>
    <col min="14104" max="14106" width="16.7109375" style="363" customWidth="1"/>
    <col min="14107" max="14321" width="8.85546875" style="363"/>
    <col min="14322" max="14322" width="23.5703125" style="363" customWidth="1"/>
    <col min="14323" max="14330" width="16.7109375" style="363" customWidth="1"/>
    <col min="14331" max="14336" width="16.5703125" style="363" customWidth="1"/>
    <col min="14337" max="14338" width="15.7109375" style="363" customWidth="1"/>
    <col min="14339" max="14342" width="16.7109375" style="363" customWidth="1"/>
    <col min="14343" max="14343" width="16.5703125" style="363" customWidth="1"/>
    <col min="14344" max="14345" width="15.7109375" style="363" customWidth="1"/>
    <col min="14346" max="14351" width="16.7109375" style="363" customWidth="1"/>
    <col min="14352" max="14354" width="16.5703125" style="363" customWidth="1"/>
    <col min="14355" max="14356" width="15.7109375" style="363" customWidth="1"/>
    <col min="14357" max="14359" width="16.28515625" style="363" customWidth="1"/>
    <col min="14360" max="14362" width="16.7109375" style="363" customWidth="1"/>
    <col min="14363" max="14577" width="8.85546875" style="363"/>
    <col min="14578" max="14578" width="23.5703125" style="363" customWidth="1"/>
    <col min="14579" max="14586" width="16.7109375" style="363" customWidth="1"/>
    <col min="14587" max="14592" width="16.5703125" style="363" customWidth="1"/>
    <col min="14593" max="14594" width="15.7109375" style="363" customWidth="1"/>
    <col min="14595" max="14598" width="16.7109375" style="363" customWidth="1"/>
    <col min="14599" max="14599" width="16.5703125" style="363" customWidth="1"/>
    <col min="14600" max="14601" width="15.7109375" style="363" customWidth="1"/>
    <col min="14602" max="14607" width="16.7109375" style="363" customWidth="1"/>
    <col min="14608" max="14610" width="16.5703125" style="363" customWidth="1"/>
    <col min="14611" max="14612" width="15.7109375" style="363" customWidth="1"/>
    <col min="14613" max="14615" width="16.28515625" style="363" customWidth="1"/>
    <col min="14616" max="14618" width="16.7109375" style="363" customWidth="1"/>
    <col min="14619" max="14833" width="8.85546875" style="363"/>
    <col min="14834" max="14834" width="23.5703125" style="363" customWidth="1"/>
    <col min="14835" max="14842" width="16.7109375" style="363" customWidth="1"/>
    <col min="14843" max="14848" width="16.5703125" style="363" customWidth="1"/>
    <col min="14849" max="14850" width="15.7109375" style="363" customWidth="1"/>
    <col min="14851" max="14854" width="16.7109375" style="363" customWidth="1"/>
    <col min="14855" max="14855" width="16.5703125" style="363" customWidth="1"/>
    <col min="14856" max="14857" width="15.7109375" style="363" customWidth="1"/>
    <col min="14858" max="14863" width="16.7109375" style="363" customWidth="1"/>
    <col min="14864" max="14866" width="16.5703125" style="363" customWidth="1"/>
    <col min="14867" max="14868" width="15.7109375" style="363" customWidth="1"/>
    <col min="14869" max="14871" width="16.28515625" style="363" customWidth="1"/>
    <col min="14872" max="14874" width="16.7109375" style="363" customWidth="1"/>
    <col min="14875" max="15089" width="8.85546875" style="363"/>
    <col min="15090" max="15090" width="23.5703125" style="363" customWidth="1"/>
    <col min="15091" max="15098" width="16.7109375" style="363" customWidth="1"/>
    <col min="15099" max="15104" width="16.5703125" style="363" customWidth="1"/>
    <col min="15105" max="15106" width="15.7109375" style="363" customWidth="1"/>
    <col min="15107" max="15110" width="16.7109375" style="363" customWidth="1"/>
    <col min="15111" max="15111" width="16.5703125" style="363" customWidth="1"/>
    <col min="15112" max="15113" width="15.7109375" style="363" customWidth="1"/>
    <col min="15114" max="15119" width="16.7109375" style="363" customWidth="1"/>
    <col min="15120" max="15122" width="16.5703125" style="363" customWidth="1"/>
    <col min="15123" max="15124" width="15.7109375" style="363" customWidth="1"/>
    <col min="15125" max="15127" width="16.28515625" style="363" customWidth="1"/>
    <col min="15128" max="15130" width="16.7109375" style="363" customWidth="1"/>
    <col min="15131" max="15345" width="8.85546875" style="363"/>
    <col min="15346" max="15346" width="23.5703125" style="363" customWidth="1"/>
    <col min="15347" max="15354" width="16.7109375" style="363" customWidth="1"/>
    <col min="15355" max="15360" width="16.5703125" style="363" customWidth="1"/>
    <col min="15361" max="15362" width="15.7109375" style="363" customWidth="1"/>
    <col min="15363" max="15366" width="16.7109375" style="363" customWidth="1"/>
    <col min="15367" max="15367" width="16.5703125" style="363" customWidth="1"/>
    <col min="15368" max="15369" width="15.7109375" style="363" customWidth="1"/>
    <col min="15370" max="15375" width="16.7109375" style="363" customWidth="1"/>
    <col min="15376" max="15378" width="16.5703125" style="363" customWidth="1"/>
    <col min="15379" max="15380" width="15.7109375" style="363" customWidth="1"/>
    <col min="15381" max="15383" width="16.28515625" style="363" customWidth="1"/>
    <col min="15384" max="15386" width="16.7109375" style="363" customWidth="1"/>
    <col min="15387" max="15601" width="8.85546875" style="363"/>
    <col min="15602" max="15602" width="23.5703125" style="363" customWidth="1"/>
    <col min="15603" max="15610" width="16.7109375" style="363" customWidth="1"/>
    <col min="15611" max="15616" width="16.5703125" style="363" customWidth="1"/>
    <col min="15617" max="15618" width="15.7109375" style="363" customWidth="1"/>
    <col min="15619" max="15622" width="16.7109375" style="363" customWidth="1"/>
    <col min="15623" max="15623" width="16.5703125" style="363" customWidth="1"/>
    <col min="15624" max="15625" width="15.7109375" style="363" customWidth="1"/>
    <col min="15626" max="15631" width="16.7109375" style="363" customWidth="1"/>
    <col min="15632" max="15634" width="16.5703125" style="363" customWidth="1"/>
    <col min="15635" max="15636" width="15.7109375" style="363" customWidth="1"/>
    <col min="15637" max="15639" width="16.28515625" style="363" customWidth="1"/>
    <col min="15640" max="15642" width="16.7109375" style="363" customWidth="1"/>
    <col min="15643" max="15857" width="8.85546875" style="363"/>
    <col min="15858" max="15858" width="23.5703125" style="363" customWidth="1"/>
    <col min="15859" max="15866" width="16.7109375" style="363" customWidth="1"/>
    <col min="15867" max="15872" width="16.5703125" style="363" customWidth="1"/>
    <col min="15873" max="15874" width="15.7109375" style="363" customWidth="1"/>
    <col min="15875" max="15878" width="16.7109375" style="363" customWidth="1"/>
    <col min="15879" max="15879" width="16.5703125" style="363" customWidth="1"/>
    <col min="15880" max="15881" width="15.7109375" style="363" customWidth="1"/>
    <col min="15882" max="15887" width="16.7109375" style="363" customWidth="1"/>
    <col min="15888" max="15890" width="16.5703125" style="363" customWidth="1"/>
    <col min="15891" max="15892" width="15.7109375" style="363" customWidth="1"/>
    <col min="15893" max="15895" width="16.28515625" style="363" customWidth="1"/>
    <col min="15896" max="15898" width="16.7109375" style="363" customWidth="1"/>
    <col min="15899" max="16113" width="8.85546875" style="363"/>
    <col min="16114" max="16114" width="23.5703125" style="363" customWidth="1"/>
    <col min="16115" max="16122" width="16.7109375" style="363" customWidth="1"/>
    <col min="16123" max="16128" width="16.5703125" style="363" customWidth="1"/>
    <col min="16129" max="16130" width="15.7109375" style="363" customWidth="1"/>
    <col min="16131" max="16134" width="16.7109375" style="363" customWidth="1"/>
    <col min="16135" max="16135" width="16.5703125" style="363" customWidth="1"/>
    <col min="16136" max="16137" width="15.7109375" style="363" customWidth="1"/>
    <col min="16138" max="16143" width="16.7109375" style="363" customWidth="1"/>
    <col min="16144" max="16146" width="16.5703125" style="363" customWidth="1"/>
    <col min="16147" max="16148" width="15.7109375" style="363" customWidth="1"/>
    <col min="16149" max="16151" width="16.28515625" style="363" customWidth="1"/>
    <col min="16152" max="16154" width="16.7109375" style="363" customWidth="1"/>
    <col min="16155" max="16384" width="8.85546875" style="363"/>
  </cols>
  <sheetData>
    <row r="1" spans="1:26" x14ac:dyDescent="0.2">
      <c r="B1" s="363" t="s">
        <v>458</v>
      </c>
    </row>
    <row r="3" spans="1:26" ht="14.45" customHeight="1" x14ac:dyDescent="0.2">
      <c r="A3" s="484" t="s">
        <v>262</v>
      </c>
      <c r="B3" s="485" t="s">
        <v>269</v>
      </c>
      <c r="C3" s="485"/>
      <c r="D3" s="485"/>
      <c r="E3" s="485"/>
      <c r="F3" s="485" t="s">
        <v>320</v>
      </c>
      <c r="G3" s="485"/>
      <c r="H3" s="485"/>
      <c r="I3" s="485"/>
      <c r="J3" s="493" t="s">
        <v>283</v>
      </c>
      <c r="K3" s="494"/>
      <c r="L3" s="494"/>
      <c r="M3" s="495"/>
      <c r="N3" s="493" t="s">
        <v>270</v>
      </c>
      <c r="O3" s="494"/>
      <c r="P3" s="494"/>
      <c r="Q3" s="495"/>
      <c r="R3" s="485" t="s">
        <v>280</v>
      </c>
      <c r="S3" s="485"/>
      <c r="T3" s="485"/>
      <c r="U3" s="485"/>
      <c r="V3" s="485"/>
      <c r="W3" s="485"/>
      <c r="X3" s="485" t="s">
        <v>263</v>
      </c>
      <c r="Y3" s="485"/>
      <c r="Z3" s="485"/>
    </row>
    <row r="4" spans="1:26" ht="50.25" customHeight="1" x14ac:dyDescent="0.2">
      <c r="A4" s="484"/>
      <c r="B4" s="485" t="s">
        <v>282</v>
      </c>
      <c r="C4" s="485"/>
      <c r="D4" s="485"/>
      <c r="E4" s="364" t="s">
        <v>453</v>
      </c>
      <c r="F4" s="485" t="s">
        <v>282</v>
      </c>
      <c r="G4" s="485"/>
      <c r="H4" s="485"/>
      <c r="I4" s="364" t="s">
        <v>453</v>
      </c>
      <c r="J4" s="485" t="s">
        <v>282</v>
      </c>
      <c r="K4" s="485"/>
      <c r="L4" s="485"/>
      <c r="M4" s="364" t="s">
        <v>453</v>
      </c>
      <c r="N4" s="485" t="s">
        <v>282</v>
      </c>
      <c r="O4" s="485"/>
      <c r="P4" s="485"/>
      <c r="Q4" s="364" t="s">
        <v>453</v>
      </c>
      <c r="R4" s="485" t="s">
        <v>282</v>
      </c>
      <c r="S4" s="485"/>
      <c r="T4" s="485"/>
      <c r="U4" s="485" t="s">
        <v>453</v>
      </c>
      <c r="V4" s="485"/>
      <c r="W4" s="485"/>
      <c r="X4" s="485"/>
      <c r="Y4" s="485"/>
      <c r="Z4" s="485"/>
    </row>
    <row r="5" spans="1:26" ht="19.5" customHeight="1" x14ac:dyDescent="0.2">
      <c r="A5" s="484"/>
      <c r="B5" s="365">
        <v>2026</v>
      </c>
      <c r="C5" s="365">
        <v>2027</v>
      </c>
      <c r="D5" s="365">
        <v>2028</v>
      </c>
      <c r="E5" s="485" t="s">
        <v>264</v>
      </c>
      <c r="F5" s="365">
        <v>2026</v>
      </c>
      <c r="G5" s="365">
        <v>2027</v>
      </c>
      <c r="H5" s="365">
        <v>2028</v>
      </c>
      <c r="I5" s="485" t="s">
        <v>321</v>
      </c>
      <c r="J5" s="365">
        <v>2026</v>
      </c>
      <c r="K5" s="365">
        <v>2027</v>
      </c>
      <c r="L5" s="365">
        <v>2028</v>
      </c>
      <c r="M5" s="496" t="s">
        <v>364</v>
      </c>
      <c r="N5" s="365">
        <v>2026</v>
      </c>
      <c r="O5" s="365">
        <v>2027</v>
      </c>
      <c r="P5" s="365">
        <v>2028</v>
      </c>
      <c r="Q5" s="496" t="s">
        <v>365</v>
      </c>
      <c r="R5" s="365">
        <v>2026</v>
      </c>
      <c r="S5" s="365">
        <v>2027</v>
      </c>
      <c r="T5" s="365">
        <v>2028</v>
      </c>
      <c r="U5" s="485" t="s">
        <v>265</v>
      </c>
      <c r="V5" s="492" t="s">
        <v>281</v>
      </c>
      <c r="W5" s="492"/>
      <c r="X5" s="365">
        <v>2026</v>
      </c>
      <c r="Y5" s="365">
        <v>2027</v>
      </c>
      <c r="Z5" s="365">
        <v>2028</v>
      </c>
    </row>
    <row r="6" spans="1:26" x14ac:dyDescent="0.2">
      <c r="A6" s="484"/>
      <c r="B6" s="366">
        <v>6704950.9000000004</v>
      </c>
      <c r="C6" s="366">
        <v>7188487.7000000011</v>
      </c>
      <c r="D6" s="366">
        <v>7704314.6999999993</v>
      </c>
      <c r="E6" s="485"/>
      <c r="F6" s="366">
        <v>87435</v>
      </c>
      <c r="G6" s="366">
        <v>88725</v>
      </c>
      <c r="H6" s="366">
        <v>90015</v>
      </c>
      <c r="I6" s="485"/>
      <c r="J6" s="366">
        <v>165920</v>
      </c>
      <c r="K6" s="366">
        <v>170345</v>
      </c>
      <c r="L6" s="366">
        <v>174869</v>
      </c>
      <c r="M6" s="497"/>
      <c r="N6" s="366">
        <v>464463</v>
      </c>
      <c r="O6" s="366">
        <v>472780</v>
      </c>
      <c r="P6" s="366">
        <v>478080</v>
      </c>
      <c r="Q6" s="497"/>
      <c r="R6" s="366">
        <v>2789330</v>
      </c>
      <c r="S6" s="366">
        <v>2982710</v>
      </c>
      <c r="T6" s="366">
        <v>3176980</v>
      </c>
      <c r="U6" s="485"/>
      <c r="V6" s="367" t="s">
        <v>266</v>
      </c>
      <c r="W6" s="367" t="s">
        <v>267</v>
      </c>
      <c r="X6" s="365"/>
      <c r="Y6" s="365"/>
      <c r="Z6" s="365"/>
    </row>
    <row r="7" spans="1:26" x14ac:dyDescent="0.2">
      <c r="A7" s="367">
        <v>1</v>
      </c>
      <c r="B7" s="367">
        <v>3</v>
      </c>
      <c r="C7" s="367">
        <v>4</v>
      </c>
      <c r="D7" s="368">
        <v>5</v>
      </c>
      <c r="E7" s="367">
        <v>6</v>
      </c>
      <c r="F7" s="367">
        <v>7</v>
      </c>
      <c r="G7" s="368">
        <v>8</v>
      </c>
      <c r="H7" s="367">
        <v>9</v>
      </c>
      <c r="I7" s="368">
        <v>10</v>
      </c>
      <c r="J7" s="368">
        <v>11</v>
      </c>
      <c r="K7" s="368">
        <v>12</v>
      </c>
      <c r="L7" s="368">
        <v>13</v>
      </c>
      <c r="M7" s="368">
        <v>14</v>
      </c>
      <c r="N7" s="368">
        <v>15</v>
      </c>
      <c r="O7" s="368">
        <v>16</v>
      </c>
      <c r="P7" s="368">
        <v>17</v>
      </c>
      <c r="Q7" s="368">
        <v>18</v>
      </c>
      <c r="R7" s="368">
        <v>19</v>
      </c>
      <c r="S7" s="367">
        <v>20</v>
      </c>
      <c r="T7" s="367">
        <v>21</v>
      </c>
      <c r="U7" s="368">
        <v>22</v>
      </c>
      <c r="V7" s="367">
        <v>23</v>
      </c>
      <c r="W7" s="367">
        <v>24</v>
      </c>
      <c r="X7" s="367">
        <v>25</v>
      </c>
      <c r="Y7" s="368">
        <v>26</v>
      </c>
      <c r="Z7" s="367">
        <v>27</v>
      </c>
    </row>
    <row r="8" spans="1:26" x14ac:dyDescent="0.2">
      <c r="A8" s="369" t="s">
        <v>358</v>
      </c>
      <c r="B8" s="366">
        <v>4700084.4042168316</v>
      </c>
      <c r="C8" s="366">
        <v>5039037.4862662349</v>
      </c>
      <c r="D8" s="366">
        <v>5400625.5834995704</v>
      </c>
      <c r="E8" s="370">
        <v>10798775</v>
      </c>
      <c r="F8" s="366">
        <v>75128.474815410198</v>
      </c>
      <c r="G8" s="366">
        <v>76236.906593438209</v>
      </c>
      <c r="H8" s="366">
        <v>77345.33837146622</v>
      </c>
      <c r="I8" s="370">
        <v>2687514</v>
      </c>
      <c r="J8" s="366">
        <v>132737.36321648856</v>
      </c>
      <c r="K8" s="366">
        <v>136277.39957276243</v>
      </c>
      <c r="L8" s="366">
        <v>139896.63674243091</v>
      </c>
      <c r="M8" s="370">
        <v>136319</v>
      </c>
      <c r="N8" s="366">
        <v>389369.62677635992</v>
      </c>
      <c r="O8" s="366">
        <v>396341.95220572455</v>
      </c>
      <c r="P8" s="366">
        <v>400785.05966942932</v>
      </c>
      <c r="Q8" s="370">
        <v>371116</v>
      </c>
      <c r="R8" s="366">
        <v>2307994.9920277251</v>
      </c>
      <c r="S8" s="366">
        <v>2468004.7691277172</v>
      </c>
      <c r="T8" s="366">
        <v>2628750.9652039171</v>
      </c>
      <c r="U8" s="370">
        <v>1584863</v>
      </c>
      <c r="V8" s="370">
        <v>1414590</v>
      </c>
      <c r="W8" s="370">
        <v>170273</v>
      </c>
      <c r="X8" s="366">
        <v>7605314.9000000004</v>
      </c>
      <c r="Y8" s="366">
        <v>8115898.5</v>
      </c>
      <c r="Z8" s="366">
        <v>8647403.5999999996</v>
      </c>
    </row>
    <row r="9" spans="1:26" x14ac:dyDescent="0.2">
      <c r="A9" s="369" t="s">
        <v>180</v>
      </c>
      <c r="B9" s="366">
        <v>2004866.4957831684</v>
      </c>
      <c r="C9" s="366">
        <v>2149450.2137337667</v>
      </c>
      <c r="D9" s="366">
        <v>2303689.1165004284</v>
      </c>
      <c r="E9" s="370">
        <v>4606322</v>
      </c>
      <c r="F9" s="366">
        <v>12306.525184589796</v>
      </c>
      <c r="G9" s="366">
        <v>12488.093406561786</v>
      </c>
      <c r="H9" s="366">
        <v>12669.661628533775</v>
      </c>
      <c r="I9" s="370">
        <v>440232</v>
      </c>
      <c r="J9" s="366">
        <v>33182.636783511443</v>
      </c>
      <c r="K9" s="366">
        <v>34067.600427237572</v>
      </c>
      <c r="L9" s="366">
        <v>34972.363257569086</v>
      </c>
      <c r="M9" s="370">
        <v>34078</v>
      </c>
      <c r="N9" s="366">
        <v>75093.373223640068</v>
      </c>
      <c r="O9" s="366">
        <v>76438.047794275437</v>
      </c>
      <c r="P9" s="366">
        <v>77294.940330570666</v>
      </c>
      <c r="Q9" s="370">
        <v>71573</v>
      </c>
      <c r="R9" s="366">
        <v>481335.00797227508</v>
      </c>
      <c r="S9" s="366">
        <v>514705.23087228282</v>
      </c>
      <c r="T9" s="366">
        <v>548229.03479608311</v>
      </c>
      <c r="U9" s="370">
        <v>330525</v>
      </c>
      <c r="V9" s="370">
        <v>298847</v>
      </c>
      <c r="W9" s="370">
        <v>31678</v>
      </c>
      <c r="X9" s="366">
        <v>2606784</v>
      </c>
      <c r="Y9" s="366">
        <v>2787149.2</v>
      </c>
      <c r="Z9" s="366">
        <v>2976855.1</v>
      </c>
    </row>
    <row r="10" spans="1:26" x14ac:dyDescent="0.2">
      <c r="A10" s="369" t="s">
        <v>221</v>
      </c>
      <c r="B10" s="366">
        <v>6704950.9000000004</v>
      </c>
      <c r="C10" s="366">
        <v>7188487.7000000011</v>
      </c>
      <c r="D10" s="366">
        <v>7704314.6999999993</v>
      </c>
      <c r="E10" s="370">
        <v>15405097</v>
      </c>
      <c r="F10" s="366">
        <v>87435</v>
      </c>
      <c r="G10" s="366">
        <v>88725</v>
      </c>
      <c r="H10" s="366">
        <v>90015</v>
      </c>
      <c r="I10" s="370">
        <v>3127746</v>
      </c>
      <c r="J10" s="366">
        <v>165920</v>
      </c>
      <c r="K10" s="366">
        <v>170345</v>
      </c>
      <c r="L10" s="366">
        <v>174869</v>
      </c>
      <c r="M10" s="370">
        <v>170397</v>
      </c>
      <c r="N10" s="366">
        <v>464463</v>
      </c>
      <c r="O10" s="366">
        <v>472780</v>
      </c>
      <c r="P10" s="366">
        <v>478080</v>
      </c>
      <c r="Q10" s="370">
        <v>442689</v>
      </c>
      <c r="R10" s="366">
        <v>2789330</v>
      </c>
      <c r="S10" s="366">
        <v>2982710</v>
      </c>
      <c r="T10" s="366">
        <v>3176980</v>
      </c>
      <c r="U10" s="370">
        <v>1915388</v>
      </c>
      <c r="V10" s="370">
        <v>1713437</v>
      </c>
      <c r="W10" s="370">
        <v>201951</v>
      </c>
      <c r="X10" s="366">
        <v>10212098.9</v>
      </c>
      <c r="Y10" s="366">
        <f t="shared" ref="Y10:Z10" si="0">+SUM(Y8:Y9)</f>
        <v>10903047.699999999</v>
      </c>
      <c r="Z10" s="366">
        <f t="shared" si="0"/>
        <v>11624258.699999999</v>
      </c>
    </row>
    <row r="12" spans="1:26" x14ac:dyDescent="0.2">
      <c r="E12" s="371"/>
    </row>
  </sheetData>
  <mergeCells count="19">
    <mergeCell ref="J3:M3"/>
    <mergeCell ref="A3:A6"/>
    <mergeCell ref="B3:E3"/>
    <mergeCell ref="F3:I3"/>
    <mergeCell ref="Q5:Q6"/>
    <mergeCell ref="U5:U6"/>
    <mergeCell ref="V5:W5"/>
    <mergeCell ref="B4:D4"/>
    <mergeCell ref="F4:H4"/>
    <mergeCell ref="J4:L4"/>
    <mergeCell ref="E5:E6"/>
    <mergeCell ref="I5:I6"/>
    <mergeCell ref="M5:M6"/>
    <mergeCell ref="X3:Z4"/>
    <mergeCell ref="N4:P4"/>
    <mergeCell ref="R4:T4"/>
    <mergeCell ref="U4:W4"/>
    <mergeCell ref="N3:Q3"/>
    <mergeCell ref="R3:W3"/>
  </mergeCells>
  <pageMargins left="0.19685039370078741" right="0.11811023622047245" top="0.74803149606299213" bottom="0.74803149606299213" header="0.31496062992125984" footer="0.31496062992125984"/>
  <pageSetup paperSize="9" fitToWidth="0" fitToHeight="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0"/>
  <sheetViews>
    <sheetView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C56" sqref="C56"/>
    </sheetView>
  </sheetViews>
  <sheetFormatPr defaultRowHeight="12.75" x14ac:dyDescent="0.2"/>
  <cols>
    <col min="1" max="1" width="35.140625" customWidth="1"/>
    <col min="2" max="2" width="20.7109375" customWidth="1"/>
    <col min="3" max="3" width="11.28515625" customWidth="1"/>
    <col min="4" max="4" width="12.140625" customWidth="1"/>
    <col min="5" max="5" width="10.85546875" customWidth="1"/>
    <col min="6" max="6" width="11.7109375" customWidth="1"/>
  </cols>
  <sheetData>
    <row r="1" spans="1:6" ht="52.9" customHeight="1" x14ac:dyDescent="0.2">
      <c r="A1" s="412" t="s">
        <v>407</v>
      </c>
      <c r="B1" s="412"/>
      <c r="C1" s="412"/>
      <c r="D1" s="412"/>
      <c r="E1" s="412"/>
      <c r="F1" s="412"/>
    </row>
    <row r="2" spans="1:6" x14ac:dyDescent="0.2">
      <c r="A2" s="220"/>
      <c r="B2" s="220"/>
      <c r="C2" s="220"/>
      <c r="D2" s="220"/>
      <c r="E2" s="220"/>
      <c r="F2" s="220"/>
    </row>
    <row r="3" spans="1:6" ht="78" customHeight="1" x14ac:dyDescent="0.2">
      <c r="A3" s="413" t="s">
        <v>213</v>
      </c>
      <c r="B3" s="413" t="s">
        <v>214</v>
      </c>
      <c r="C3" s="327" t="s">
        <v>332</v>
      </c>
      <c r="D3" s="327" t="s">
        <v>372</v>
      </c>
      <c r="E3" s="217" t="s">
        <v>408</v>
      </c>
      <c r="F3" s="232" t="s">
        <v>410</v>
      </c>
    </row>
    <row r="4" spans="1:6" ht="28.15" customHeight="1" x14ac:dyDescent="0.2">
      <c r="A4" s="414"/>
      <c r="B4" s="414"/>
      <c r="C4" s="327" t="s">
        <v>331</v>
      </c>
      <c r="D4" s="327" t="s">
        <v>373</v>
      </c>
      <c r="E4" s="217" t="s">
        <v>409</v>
      </c>
      <c r="F4" s="216" t="s">
        <v>411</v>
      </c>
    </row>
    <row r="5" spans="1:6" ht="19.149999999999999" customHeight="1" x14ac:dyDescent="0.2">
      <c r="A5" s="415"/>
      <c r="B5" s="415"/>
      <c r="C5" s="328" t="s">
        <v>2</v>
      </c>
      <c r="D5" s="328" t="s">
        <v>2</v>
      </c>
      <c r="E5" s="218" t="s">
        <v>2</v>
      </c>
      <c r="F5" s="218" t="s">
        <v>2</v>
      </c>
    </row>
    <row r="6" spans="1:6" x14ac:dyDescent="0.2">
      <c r="A6" s="219">
        <v>1</v>
      </c>
      <c r="B6" s="219">
        <v>2</v>
      </c>
      <c r="C6" s="328">
        <v>5</v>
      </c>
      <c r="D6" s="328">
        <v>5</v>
      </c>
      <c r="E6" s="218">
        <v>5</v>
      </c>
      <c r="F6" s="218" t="s">
        <v>342</v>
      </c>
    </row>
    <row r="7" spans="1:6" x14ac:dyDescent="0.2">
      <c r="A7" s="169" t="s">
        <v>9</v>
      </c>
      <c r="B7" s="221" t="s">
        <v>165</v>
      </c>
      <c r="C7" s="146">
        <v>15960</v>
      </c>
      <c r="D7" s="131">
        <v>15764</v>
      </c>
      <c r="E7" s="131">
        <v>15560</v>
      </c>
      <c r="F7" s="47">
        <v>15761.3</v>
      </c>
    </row>
    <row r="8" spans="1:6" x14ac:dyDescent="0.2">
      <c r="A8" s="169" t="s">
        <v>12</v>
      </c>
      <c r="B8" s="221" t="s">
        <v>165</v>
      </c>
      <c r="C8" s="146">
        <v>5369</v>
      </c>
      <c r="D8" s="131">
        <v>5417</v>
      </c>
      <c r="E8" s="131">
        <v>5379</v>
      </c>
      <c r="F8" s="47">
        <v>5388.3</v>
      </c>
    </row>
    <row r="9" spans="1:6" x14ac:dyDescent="0.2">
      <c r="A9" s="169" t="s">
        <v>13</v>
      </c>
      <c r="B9" s="221" t="s">
        <v>165</v>
      </c>
      <c r="C9" s="146">
        <v>20169</v>
      </c>
      <c r="D9" s="131">
        <v>20161</v>
      </c>
      <c r="E9" s="131">
        <v>19830</v>
      </c>
      <c r="F9" s="47">
        <v>20053.3</v>
      </c>
    </row>
    <row r="10" spans="1:6" x14ac:dyDescent="0.2">
      <c r="A10" s="169" t="s">
        <v>17</v>
      </c>
      <c r="B10" s="134" t="s">
        <v>166</v>
      </c>
      <c r="C10" s="146">
        <v>11767</v>
      </c>
      <c r="D10" s="131">
        <v>11552</v>
      </c>
      <c r="E10" s="131">
        <v>11415</v>
      </c>
      <c r="F10" s="47">
        <v>11578</v>
      </c>
    </row>
    <row r="11" spans="1:6" x14ac:dyDescent="0.2">
      <c r="A11" s="169" t="s">
        <v>23</v>
      </c>
      <c r="B11" s="134" t="s">
        <v>167</v>
      </c>
      <c r="C11" s="146">
        <v>37955</v>
      </c>
      <c r="D11" s="131">
        <v>37539</v>
      </c>
      <c r="E11" s="131">
        <v>37337</v>
      </c>
      <c r="F11" s="47">
        <v>37610.300000000003</v>
      </c>
    </row>
    <row r="12" spans="1:6" x14ac:dyDescent="0.2">
      <c r="A12" s="169" t="s">
        <v>28</v>
      </c>
      <c r="B12" s="134" t="s">
        <v>167</v>
      </c>
      <c r="C12" s="146">
        <v>7284</v>
      </c>
      <c r="D12" s="131">
        <v>7190</v>
      </c>
      <c r="E12" s="131">
        <v>7111</v>
      </c>
      <c r="F12" s="47">
        <v>7195</v>
      </c>
    </row>
    <row r="13" spans="1:6" x14ac:dyDescent="0.2">
      <c r="A13" s="169" t="s">
        <v>34</v>
      </c>
      <c r="B13" s="134" t="s">
        <v>167</v>
      </c>
      <c r="C13" s="146">
        <v>13062</v>
      </c>
      <c r="D13" s="131">
        <v>12916</v>
      </c>
      <c r="E13" s="131">
        <v>12865</v>
      </c>
      <c r="F13" s="47">
        <v>12947.7</v>
      </c>
    </row>
    <row r="14" spans="1:6" x14ac:dyDescent="0.2">
      <c r="A14" s="169" t="s">
        <v>374</v>
      </c>
      <c r="B14" s="134" t="s">
        <v>168</v>
      </c>
      <c r="C14" s="168">
        <v>32050</v>
      </c>
      <c r="D14" s="32">
        <v>35537</v>
      </c>
      <c r="E14" s="32">
        <v>39549</v>
      </c>
      <c r="F14" s="47">
        <v>35712</v>
      </c>
    </row>
    <row r="15" spans="1:6" x14ac:dyDescent="0.2">
      <c r="A15" s="169" t="s">
        <v>38</v>
      </c>
      <c r="B15" s="134" t="s">
        <v>168</v>
      </c>
      <c r="C15" s="146">
        <v>79548</v>
      </c>
      <c r="D15" s="131">
        <v>78731</v>
      </c>
      <c r="E15" s="131">
        <v>79354</v>
      </c>
      <c r="F15" s="47">
        <v>79211</v>
      </c>
    </row>
    <row r="16" spans="1:6" x14ac:dyDescent="0.2">
      <c r="A16" s="169" t="s">
        <v>39</v>
      </c>
      <c r="B16" s="134" t="s">
        <v>168</v>
      </c>
      <c r="C16" s="146">
        <v>8420</v>
      </c>
      <c r="D16" s="131">
        <v>8465</v>
      </c>
      <c r="E16" s="131">
        <v>8516</v>
      </c>
      <c r="F16" s="47">
        <v>8467</v>
      </c>
    </row>
    <row r="17" spans="1:6" ht="12" customHeight="1" x14ac:dyDescent="0.2">
      <c r="A17" s="169" t="s">
        <v>239</v>
      </c>
      <c r="B17" s="134" t="s">
        <v>168</v>
      </c>
      <c r="C17" s="146">
        <v>87440</v>
      </c>
      <c r="D17" s="131">
        <v>90344</v>
      </c>
      <c r="E17" s="131">
        <v>95402</v>
      </c>
      <c r="F17" s="47">
        <v>91062</v>
      </c>
    </row>
    <row r="18" spans="1:6" x14ac:dyDescent="0.2">
      <c r="A18" s="169" t="s">
        <v>330</v>
      </c>
      <c r="B18" s="134" t="s">
        <v>168</v>
      </c>
      <c r="C18" s="146">
        <v>28766</v>
      </c>
      <c r="D18" s="131">
        <v>29346</v>
      </c>
      <c r="E18" s="131">
        <v>30309</v>
      </c>
      <c r="F18" s="47">
        <v>29473.7</v>
      </c>
    </row>
    <row r="19" spans="1:6" x14ac:dyDescent="0.2">
      <c r="A19" s="169" t="s">
        <v>40</v>
      </c>
      <c r="B19" s="134" t="s">
        <v>168</v>
      </c>
      <c r="C19" s="146">
        <v>13532</v>
      </c>
      <c r="D19" s="131">
        <v>13531</v>
      </c>
      <c r="E19" s="131">
        <v>13480</v>
      </c>
      <c r="F19" s="47">
        <v>13514.3</v>
      </c>
    </row>
    <row r="20" spans="1:6" x14ac:dyDescent="0.2">
      <c r="A20" s="169" t="s">
        <v>43</v>
      </c>
      <c r="B20" s="134" t="s">
        <v>168</v>
      </c>
      <c r="C20" s="146">
        <v>10682</v>
      </c>
      <c r="D20" s="131">
        <v>10621</v>
      </c>
      <c r="E20" s="131">
        <v>10642</v>
      </c>
      <c r="F20" s="47">
        <v>10648.3</v>
      </c>
    </row>
    <row r="21" spans="1:6" x14ac:dyDescent="0.2">
      <c r="A21" s="169" t="s">
        <v>257</v>
      </c>
      <c r="B21" s="134" t="s">
        <v>168</v>
      </c>
      <c r="C21" s="146">
        <v>104911</v>
      </c>
      <c r="D21" s="131">
        <v>112822</v>
      </c>
      <c r="E21" s="131">
        <v>116575</v>
      </c>
      <c r="F21" s="47">
        <v>111436</v>
      </c>
    </row>
    <row r="22" spans="1:6" x14ac:dyDescent="0.2">
      <c r="A22" s="169" t="s">
        <v>45</v>
      </c>
      <c r="B22" s="134" t="s">
        <v>168</v>
      </c>
      <c r="C22" s="146">
        <v>8910</v>
      </c>
      <c r="D22" s="131">
        <v>8771</v>
      </c>
      <c r="E22" s="131">
        <v>8794</v>
      </c>
      <c r="F22" s="47">
        <v>8825</v>
      </c>
    </row>
    <row r="23" spans="1:6" x14ac:dyDescent="0.2">
      <c r="A23" s="169" t="s">
        <v>47</v>
      </c>
      <c r="B23" s="134" t="s">
        <v>168</v>
      </c>
      <c r="C23" s="146">
        <v>14260</v>
      </c>
      <c r="D23" s="131">
        <v>14392</v>
      </c>
      <c r="E23" s="131">
        <v>15092</v>
      </c>
      <c r="F23" s="47">
        <v>14581.3</v>
      </c>
    </row>
    <row r="24" spans="1:6" x14ac:dyDescent="0.2">
      <c r="A24" s="169" t="s">
        <v>48</v>
      </c>
      <c r="B24" s="134" t="s">
        <v>168</v>
      </c>
      <c r="C24" s="146">
        <v>71393</v>
      </c>
      <c r="D24" s="131">
        <v>72088</v>
      </c>
      <c r="E24" s="131">
        <v>72752</v>
      </c>
      <c r="F24" s="47">
        <v>72077.7</v>
      </c>
    </row>
    <row r="25" spans="1:6" x14ac:dyDescent="0.2">
      <c r="A25" s="169" t="s">
        <v>49</v>
      </c>
      <c r="B25" s="134" t="s">
        <v>168</v>
      </c>
      <c r="C25" s="146">
        <v>8053</v>
      </c>
      <c r="D25" s="131">
        <v>7616</v>
      </c>
      <c r="E25" s="131">
        <v>7525</v>
      </c>
      <c r="F25" s="47">
        <v>7731.3</v>
      </c>
    </row>
    <row r="26" spans="1:6" x14ac:dyDescent="0.2">
      <c r="A26" s="169" t="s">
        <v>51</v>
      </c>
      <c r="B26" s="134" t="s">
        <v>261</v>
      </c>
      <c r="C26" s="148">
        <v>71772</v>
      </c>
      <c r="D26" s="131">
        <v>71279</v>
      </c>
      <c r="E26" s="131">
        <v>70443</v>
      </c>
      <c r="F26" s="47">
        <v>71164.7</v>
      </c>
    </row>
    <row r="27" spans="1:6" x14ac:dyDescent="0.2">
      <c r="A27" s="169" t="s">
        <v>52</v>
      </c>
      <c r="B27" s="134" t="s">
        <v>261</v>
      </c>
      <c r="C27" s="131">
        <v>1122</v>
      </c>
      <c r="D27" s="131">
        <v>1121</v>
      </c>
      <c r="E27" s="131">
        <v>1122</v>
      </c>
      <c r="F27" s="47">
        <v>1121.7</v>
      </c>
    </row>
    <row r="28" spans="1:6" x14ac:dyDescent="0.2">
      <c r="A28" s="169" t="s">
        <v>54</v>
      </c>
      <c r="B28" s="134" t="s">
        <v>261</v>
      </c>
      <c r="C28" s="131">
        <v>13848</v>
      </c>
      <c r="D28" s="131">
        <v>13727</v>
      </c>
      <c r="E28" s="131">
        <v>13683</v>
      </c>
      <c r="F28" s="47">
        <v>13752.7</v>
      </c>
    </row>
    <row r="29" spans="1:6" x14ac:dyDescent="0.2">
      <c r="A29" s="169" t="s">
        <v>57</v>
      </c>
      <c r="B29" s="134" t="s">
        <v>261</v>
      </c>
      <c r="C29" s="131">
        <v>13644</v>
      </c>
      <c r="D29" s="131">
        <v>13659</v>
      </c>
      <c r="E29" s="131">
        <v>13593</v>
      </c>
      <c r="F29" s="47">
        <v>13632</v>
      </c>
    </row>
    <row r="30" spans="1:6" x14ac:dyDescent="0.2">
      <c r="A30" s="169" t="s">
        <v>58</v>
      </c>
      <c r="B30" s="134" t="s">
        <v>261</v>
      </c>
      <c r="C30" s="131">
        <v>22155</v>
      </c>
      <c r="D30" s="131">
        <v>22322</v>
      </c>
      <c r="E30" s="131">
        <v>22547</v>
      </c>
      <c r="F30" s="47">
        <v>22341.3</v>
      </c>
    </row>
    <row r="31" spans="1:6" x14ac:dyDescent="0.2">
      <c r="A31" s="169" t="s">
        <v>59</v>
      </c>
      <c r="B31" s="134" t="s">
        <v>261</v>
      </c>
      <c r="C31" s="131">
        <v>17463</v>
      </c>
      <c r="D31" s="131">
        <v>17303</v>
      </c>
      <c r="E31" s="131">
        <v>17174</v>
      </c>
      <c r="F31" s="47">
        <v>17313.3</v>
      </c>
    </row>
    <row r="32" spans="1:6" x14ac:dyDescent="0.2">
      <c r="A32" s="169" t="s">
        <v>61</v>
      </c>
      <c r="B32" s="134" t="s">
        <v>261</v>
      </c>
      <c r="C32" s="131">
        <v>9718</v>
      </c>
      <c r="D32" s="131">
        <v>9672</v>
      </c>
      <c r="E32" s="131">
        <v>9604</v>
      </c>
      <c r="F32" s="47">
        <v>9664.7000000000007</v>
      </c>
    </row>
    <row r="33" spans="1:6" x14ac:dyDescent="0.2">
      <c r="A33" s="169" t="s">
        <v>63</v>
      </c>
      <c r="B33" s="134" t="s">
        <v>170</v>
      </c>
      <c r="C33" s="131">
        <v>9684</v>
      </c>
      <c r="D33" s="131">
        <v>9553</v>
      </c>
      <c r="E33" s="131">
        <v>9398</v>
      </c>
      <c r="F33" s="47">
        <v>9545</v>
      </c>
    </row>
    <row r="34" spans="1:6" x14ac:dyDescent="0.2">
      <c r="A34" s="169" t="s">
        <v>64</v>
      </c>
      <c r="B34" s="134" t="s">
        <v>170</v>
      </c>
      <c r="C34" s="131">
        <v>49186</v>
      </c>
      <c r="D34" s="131">
        <v>48987</v>
      </c>
      <c r="E34" s="131">
        <v>48537</v>
      </c>
      <c r="F34" s="47">
        <v>48903.3</v>
      </c>
    </row>
    <row r="35" spans="1:6" x14ac:dyDescent="0.2">
      <c r="A35" s="169" t="s">
        <v>72</v>
      </c>
      <c r="B35" s="134" t="s">
        <v>171</v>
      </c>
      <c r="C35" s="131">
        <v>2980</v>
      </c>
      <c r="D35" s="131">
        <v>2893</v>
      </c>
      <c r="E35" s="131">
        <v>2842</v>
      </c>
      <c r="F35" s="47">
        <v>2905</v>
      </c>
    </row>
    <row r="36" spans="1:6" x14ac:dyDescent="0.2">
      <c r="A36" s="169" t="s">
        <v>74</v>
      </c>
      <c r="B36" s="134" t="s">
        <v>171</v>
      </c>
      <c r="C36" s="131">
        <v>50346</v>
      </c>
      <c r="D36" s="131">
        <v>49631</v>
      </c>
      <c r="E36" s="131">
        <v>49235</v>
      </c>
      <c r="F36" s="47">
        <v>49737.3</v>
      </c>
    </row>
    <row r="37" spans="1:6" x14ac:dyDescent="0.2">
      <c r="A37" s="169" t="s">
        <v>78</v>
      </c>
      <c r="B37" s="134" t="s">
        <v>172</v>
      </c>
      <c r="C37" s="131">
        <v>28128</v>
      </c>
      <c r="D37" s="131">
        <v>28039</v>
      </c>
      <c r="E37" s="131">
        <v>28148</v>
      </c>
      <c r="F37" s="47">
        <v>28105</v>
      </c>
    </row>
    <row r="38" spans="1:6" x14ac:dyDescent="0.2">
      <c r="A38" s="169" t="s">
        <v>79</v>
      </c>
      <c r="B38" s="134" t="s">
        <v>172</v>
      </c>
      <c r="C38" s="131">
        <v>13063</v>
      </c>
      <c r="D38" s="131">
        <v>13143</v>
      </c>
      <c r="E38" s="131">
        <v>13168</v>
      </c>
      <c r="F38" s="47">
        <v>13124.7</v>
      </c>
    </row>
    <row r="39" spans="1:6" x14ac:dyDescent="0.2">
      <c r="A39" s="169" t="s">
        <v>80</v>
      </c>
      <c r="B39" s="134" t="s">
        <v>172</v>
      </c>
      <c r="C39" s="131">
        <v>6704</v>
      </c>
      <c r="D39" s="131">
        <v>6666</v>
      </c>
      <c r="E39" s="131">
        <v>6652</v>
      </c>
      <c r="F39" s="47">
        <v>6674</v>
      </c>
    </row>
    <row r="40" spans="1:6" x14ac:dyDescent="0.2">
      <c r="A40" s="169" t="s">
        <v>81</v>
      </c>
      <c r="B40" s="134" t="s">
        <v>172</v>
      </c>
      <c r="C40" s="131">
        <v>25402</v>
      </c>
      <c r="D40" s="131">
        <v>25258</v>
      </c>
      <c r="E40" s="131">
        <v>25290</v>
      </c>
      <c r="F40" s="47">
        <v>25316.7</v>
      </c>
    </row>
    <row r="41" spans="1:6" x14ac:dyDescent="0.2">
      <c r="A41" s="169" t="s">
        <v>82</v>
      </c>
      <c r="B41" s="134" t="s">
        <v>172</v>
      </c>
      <c r="C41" s="131">
        <v>3754</v>
      </c>
      <c r="D41" s="131">
        <v>3725</v>
      </c>
      <c r="E41" s="131">
        <v>3730</v>
      </c>
      <c r="F41" s="47">
        <v>3736.3</v>
      </c>
    </row>
    <row r="42" spans="1:6" x14ac:dyDescent="0.2">
      <c r="A42" s="169" t="s">
        <v>83</v>
      </c>
      <c r="B42" s="134" t="s">
        <v>172</v>
      </c>
      <c r="C42" s="131">
        <v>5952</v>
      </c>
      <c r="D42" s="131">
        <v>5876</v>
      </c>
      <c r="E42" s="131">
        <v>5822</v>
      </c>
      <c r="F42" s="47">
        <v>5883.3</v>
      </c>
    </row>
    <row r="43" spans="1:6" x14ac:dyDescent="0.2">
      <c r="A43" s="169" t="s">
        <v>211</v>
      </c>
      <c r="B43" s="134" t="s">
        <v>172</v>
      </c>
      <c r="C43" s="131">
        <v>4283</v>
      </c>
      <c r="D43" s="131">
        <v>4353</v>
      </c>
      <c r="E43" s="131">
        <v>4496</v>
      </c>
      <c r="F43" s="47">
        <v>4377.3</v>
      </c>
    </row>
    <row r="44" spans="1:6" x14ac:dyDescent="0.2">
      <c r="A44" s="169" t="s">
        <v>86</v>
      </c>
      <c r="B44" s="134" t="s">
        <v>172</v>
      </c>
      <c r="C44" s="131">
        <v>13918</v>
      </c>
      <c r="D44" s="131">
        <v>13850</v>
      </c>
      <c r="E44" s="131">
        <v>13872</v>
      </c>
      <c r="F44" s="47">
        <v>13880</v>
      </c>
    </row>
    <row r="45" spans="1:6" x14ac:dyDescent="0.2">
      <c r="A45" s="169" t="s">
        <v>89</v>
      </c>
      <c r="B45" s="134" t="s">
        <v>173</v>
      </c>
      <c r="C45" s="131">
        <v>19208</v>
      </c>
      <c r="D45" s="131">
        <v>18967</v>
      </c>
      <c r="E45" s="131">
        <v>18917</v>
      </c>
      <c r="F45" s="47">
        <v>19030.7</v>
      </c>
    </row>
    <row r="46" spans="1:6" x14ac:dyDescent="0.2">
      <c r="A46" s="169" t="s">
        <v>90</v>
      </c>
      <c r="B46" s="134" t="s">
        <v>173</v>
      </c>
      <c r="C46" s="131">
        <v>922</v>
      </c>
      <c r="D46" s="131">
        <v>904</v>
      </c>
      <c r="E46" s="131">
        <v>917</v>
      </c>
      <c r="F46" s="47">
        <v>914.3</v>
      </c>
    </row>
    <row r="47" spans="1:6" x14ac:dyDescent="0.2">
      <c r="A47" s="169" t="s">
        <v>252</v>
      </c>
      <c r="B47" s="134" t="s">
        <v>174</v>
      </c>
      <c r="C47" s="131">
        <v>16832</v>
      </c>
      <c r="D47" s="131">
        <v>18642</v>
      </c>
      <c r="E47" s="131">
        <v>20443</v>
      </c>
      <c r="F47" s="47">
        <v>18639</v>
      </c>
    </row>
    <row r="48" spans="1:6" x14ac:dyDescent="0.2">
      <c r="A48" s="169" t="s">
        <v>92</v>
      </c>
      <c r="B48" s="134" t="s">
        <v>174</v>
      </c>
      <c r="C48" s="131">
        <v>2484</v>
      </c>
      <c r="D48" s="131">
        <v>2524</v>
      </c>
      <c r="E48" s="131">
        <v>2516</v>
      </c>
      <c r="F48" s="47">
        <v>2508</v>
      </c>
    </row>
    <row r="49" spans="1:6" x14ac:dyDescent="0.2">
      <c r="A49" s="169" t="s">
        <v>253</v>
      </c>
      <c r="B49" s="134" t="s">
        <v>174</v>
      </c>
      <c r="C49" s="131">
        <v>11212</v>
      </c>
      <c r="D49" s="131">
        <v>12736</v>
      </c>
      <c r="E49" s="131">
        <v>13511</v>
      </c>
      <c r="F49" s="47">
        <v>12486.3</v>
      </c>
    </row>
    <row r="50" spans="1:6" x14ac:dyDescent="0.2">
      <c r="A50" s="169" t="s">
        <v>98</v>
      </c>
      <c r="B50" s="134" t="s">
        <v>174</v>
      </c>
      <c r="C50" s="131">
        <v>6232</v>
      </c>
      <c r="D50" s="131">
        <v>6334</v>
      </c>
      <c r="E50" s="131">
        <v>6382</v>
      </c>
      <c r="F50" s="47">
        <v>6316</v>
      </c>
    </row>
    <row r="51" spans="1:6" x14ac:dyDescent="0.2">
      <c r="A51" s="169" t="s">
        <v>109</v>
      </c>
      <c r="B51" s="134" t="s">
        <v>175</v>
      </c>
      <c r="C51" s="131">
        <v>38127</v>
      </c>
      <c r="D51" s="131">
        <v>37600</v>
      </c>
      <c r="E51" s="131">
        <v>37029</v>
      </c>
      <c r="F51" s="47">
        <v>37585.300000000003</v>
      </c>
    </row>
    <row r="52" spans="1:6" x14ac:dyDescent="0.2">
      <c r="A52" s="169" t="s">
        <v>116</v>
      </c>
      <c r="B52" s="134" t="s">
        <v>175</v>
      </c>
      <c r="C52" s="131">
        <v>5406</v>
      </c>
      <c r="D52" s="131">
        <v>5337</v>
      </c>
      <c r="E52" s="131">
        <v>5256</v>
      </c>
      <c r="F52" s="47">
        <v>5333</v>
      </c>
    </row>
    <row r="53" spans="1:6" x14ac:dyDescent="0.2">
      <c r="A53" s="169" t="s">
        <v>119</v>
      </c>
      <c r="B53" s="134" t="s">
        <v>176</v>
      </c>
      <c r="C53" s="131">
        <v>2660</v>
      </c>
      <c r="D53" s="131">
        <v>2624</v>
      </c>
      <c r="E53" s="131">
        <v>2637</v>
      </c>
      <c r="F53" s="47">
        <v>2640.3</v>
      </c>
    </row>
    <row r="54" spans="1:6" x14ac:dyDescent="0.2">
      <c r="A54" s="169" t="s">
        <v>121</v>
      </c>
      <c r="B54" s="134" t="s">
        <v>176</v>
      </c>
      <c r="C54" s="131">
        <v>2668</v>
      </c>
      <c r="D54" s="131">
        <v>2613</v>
      </c>
      <c r="E54" s="131">
        <v>2607</v>
      </c>
      <c r="F54" s="47">
        <v>2629.3</v>
      </c>
    </row>
    <row r="55" spans="1:6" x14ac:dyDescent="0.2">
      <c r="A55" s="169" t="s">
        <v>122</v>
      </c>
      <c r="B55" s="134" t="s">
        <v>176</v>
      </c>
      <c r="C55" s="131">
        <v>2506</v>
      </c>
      <c r="D55" s="131">
        <v>2473</v>
      </c>
      <c r="E55" s="131">
        <v>2445</v>
      </c>
      <c r="F55" s="47">
        <v>2474.6999999999998</v>
      </c>
    </row>
    <row r="56" spans="1:6" x14ac:dyDescent="0.2">
      <c r="A56" s="169" t="s">
        <v>123</v>
      </c>
      <c r="B56" s="134" t="s">
        <v>176</v>
      </c>
      <c r="C56" s="131">
        <v>16133</v>
      </c>
      <c r="D56" s="131">
        <v>15861</v>
      </c>
      <c r="E56" s="131">
        <v>15655</v>
      </c>
      <c r="F56" s="47">
        <v>15883</v>
      </c>
    </row>
    <row r="57" spans="1:6" x14ac:dyDescent="0.2">
      <c r="A57" s="169" t="s">
        <v>127</v>
      </c>
      <c r="B57" s="134" t="s">
        <v>177</v>
      </c>
      <c r="C57" s="131">
        <v>3916</v>
      </c>
      <c r="D57" s="131">
        <v>3866</v>
      </c>
      <c r="E57" s="131">
        <v>3828</v>
      </c>
      <c r="F57" s="47">
        <v>3870</v>
      </c>
    </row>
    <row r="58" spans="1:6" x14ac:dyDescent="0.2">
      <c r="A58" s="169" t="s">
        <v>133</v>
      </c>
      <c r="B58" s="134" t="s">
        <v>177</v>
      </c>
      <c r="C58" s="131">
        <v>18821</v>
      </c>
      <c r="D58" s="131">
        <v>18529</v>
      </c>
      <c r="E58" s="131">
        <v>18217</v>
      </c>
      <c r="F58" s="47">
        <v>18522.3</v>
      </c>
    </row>
    <row r="59" spans="1:6" x14ac:dyDescent="0.2">
      <c r="A59" s="169" t="s">
        <v>142</v>
      </c>
      <c r="B59" s="134" t="s">
        <v>178</v>
      </c>
      <c r="C59" s="131">
        <v>35258</v>
      </c>
      <c r="D59" s="131">
        <v>34648</v>
      </c>
      <c r="E59" s="131">
        <v>34127</v>
      </c>
      <c r="F59" s="47">
        <v>34677.699999999997</v>
      </c>
    </row>
    <row r="60" spans="1:6" x14ac:dyDescent="0.2">
      <c r="A60" s="169" t="s">
        <v>150</v>
      </c>
      <c r="B60" s="134" t="s">
        <v>179</v>
      </c>
      <c r="C60" s="131">
        <v>56597</v>
      </c>
      <c r="D60" s="131">
        <v>56131</v>
      </c>
      <c r="E60" s="131">
        <v>55952</v>
      </c>
      <c r="F60" s="47">
        <v>56226.7</v>
      </c>
    </row>
    <row r="61" spans="1:6" x14ac:dyDescent="0.2">
      <c r="A61" s="169" t="s">
        <v>153</v>
      </c>
      <c r="B61" s="134" t="s">
        <v>260</v>
      </c>
      <c r="C61" s="131">
        <v>4507</v>
      </c>
      <c r="D61" s="131">
        <v>4382</v>
      </c>
      <c r="E61" s="131">
        <v>4369</v>
      </c>
      <c r="F61" s="47">
        <v>4419.3</v>
      </c>
    </row>
    <row r="62" spans="1:6" x14ac:dyDescent="0.2">
      <c r="A62" s="169" t="s">
        <v>155</v>
      </c>
      <c r="B62" s="134" t="s">
        <v>260</v>
      </c>
      <c r="C62" s="131">
        <v>8833</v>
      </c>
      <c r="D62" s="131">
        <v>8622</v>
      </c>
      <c r="E62" s="131">
        <v>8592</v>
      </c>
      <c r="F62" s="47">
        <v>8682.2999999999993</v>
      </c>
    </row>
    <row r="63" spans="1:6" x14ac:dyDescent="0.2">
      <c r="A63" s="169" t="s">
        <v>122</v>
      </c>
      <c r="B63" s="134" t="s">
        <v>260</v>
      </c>
      <c r="C63" s="131">
        <v>22949</v>
      </c>
      <c r="D63" s="131">
        <v>22455</v>
      </c>
      <c r="E63" s="131">
        <v>22282</v>
      </c>
      <c r="F63" s="47">
        <v>22562</v>
      </c>
    </row>
    <row r="64" spans="1:6" x14ac:dyDescent="0.2">
      <c r="A64" s="169" t="s">
        <v>157</v>
      </c>
      <c r="B64" s="134" t="s">
        <v>260</v>
      </c>
      <c r="C64" s="131">
        <v>3060</v>
      </c>
      <c r="D64" s="131">
        <v>2992</v>
      </c>
      <c r="E64" s="131">
        <v>2979</v>
      </c>
      <c r="F64" s="47">
        <v>3010.3</v>
      </c>
    </row>
    <row r="65" spans="1:6" x14ac:dyDescent="0.2">
      <c r="A65" s="73" t="s">
        <v>375</v>
      </c>
      <c r="B65" s="51" t="s">
        <v>260</v>
      </c>
      <c r="C65" s="131">
        <v>27029</v>
      </c>
      <c r="D65" s="32">
        <v>26781</v>
      </c>
      <c r="E65" s="32">
        <v>26778</v>
      </c>
      <c r="F65" s="47">
        <v>26862.7</v>
      </c>
    </row>
    <row r="66" spans="1:6" x14ac:dyDescent="0.2">
      <c r="A66" s="169" t="s">
        <v>158</v>
      </c>
      <c r="B66" s="134" t="s">
        <v>260</v>
      </c>
      <c r="C66" s="131">
        <v>36726</v>
      </c>
      <c r="D66" s="131">
        <v>35739</v>
      </c>
      <c r="E66" s="131">
        <v>35282</v>
      </c>
      <c r="F66" s="47">
        <v>35915.699999999997</v>
      </c>
    </row>
    <row r="67" spans="1:6" x14ac:dyDescent="0.2">
      <c r="A67" s="169" t="s">
        <v>160</v>
      </c>
      <c r="B67" s="134" t="s">
        <v>260</v>
      </c>
      <c r="C67" s="131">
        <v>11490</v>
      </c>
      <c r="D67" s="131">
        <v>11267</v>
      </c>
      <c r="E67" s="131">
        <v>11191</v>
      </c>
      <c r="F67" s="47">
        <v>11316</v>
      </c>
    </row>
    <row r="68" spans="1:6" x14ac:dyDescent="0.2">
      <c r="A68" s="169" t="s">
        <v>251</v>
      </c>
      <c r="B68" s="134" t="s">
        <v>260</v>
      </c>
      <c r="C68" s="131">
        <v>6083</v>
      </c>
      <c r="D68" s="131">
        <v>6036</v>
      </c>
      <c r="E68" s="131">
        <v>6416</v>
      </c>
      <c r="F68" s="47">
        <v>6178.3</v>
      </c>
    </row>
    <row r="69" spans="1:6" x14ac:dyDescent="0.2">
      <c r="A69" s="111" t="s">
        <v>161</v>
      </c>
      <c r="B69" s="134" t="s">
        <v>260</v>
      </c>
      <c r="C69" s="131">
        <v>4979</v>
      </c>
      <c r="D69" s="131">
        <v>4913</v>
      </c>
      <c r="E69" s="131">
        <v>4885</v>
      </c>
      <c r="F69" s="47">
        <v>4925.7</v>
      </c>
    </row>
    <row r="70" spans="1:6" x14ac:dyDescent="0.2">
      <c r="A70" s="45" t="s">
        <v>215</v>
      </c>
      <c r="B70" s="52"/>
      <c r="C70" s="13">
        <v>1307291</v>
      </c>
      <c r="D70" s="13">
        <v>1316836</v>
      </c>
      <c r="E70" s="13">
        <v>1330056</v>
      </c>
      <c r="F70" s="47">
        <v>1318060.7000000002</v>
      </c>
    </row>
  </sheetData>
  <autoFilter ref="A6:F70"/>
  <mergeCells count="3">
    <mergeCell ref="A1:F1"/>
    <mergeCell ref="A3:A5"/>
    <mergeCell ref="B3:B5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5"/>
  <sheetViews>
    <sheetView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AD61" sqref="AD61"/>
    </sheetView>
  </sheetViews>
  <sheetFormatPr defaultRowHeight="12.75" x14ac:dyDescent="0.2"/>
  <cols>
    <col min="1" max="1" width="24.28515625" customWidth="1"/>
    <col min="2" max="2" width="12.85546875" customWidth="1"/>
    <col min="3" max="3" width="11.5703125" customWidth="1"/>
    <col min="4" max="4" width="12.7109375" customWidth="1"/>
    <col min="5" max="5" width="12.85546875" customWidth="1"/>
    <col min="6" max="6" width="11.28515625" customWidth="1"/>
    <col min="7" max="7" width="11.7109375" customWidth="1"/>
    <col min="8" max="8" width="12.5703125" customWidth="1"/>
  </cols>
  <sheetData>
    <row r="1" spans="1:8" ht="24.6" customHeight="1" x14ac:dyDescent="0.2">
      <c r="A1" s="498" t="s">
        <v>439</v>
      </c>
      <c r="B1" s="498"/>
      <c r="C1" s="498"/>
      <c r="D1" s="498"/>
      <c r="E1" s="498"/>
      <c r="F1" s="498"/>
      <c r="G1" s="498"/>
      <c r="H1" s="498"/>
    </row>
    <row r="2" spans="1:8" x14ac:dyDescent="0.2">
      <c r="A2" s="153"/>
      <c r="B2" s="153"/>
      <c r="C2" s="153"/>
      <c r="D2" s="153"/>
      <c r="E2" s="153"/>
      <c r="F2" s="153"/>
      <c r="G2" s="153"/>
      <c r="H2" s="153"/>
    </row>
    <row r="3" spans="1:8" ht="78" customHeight="1" x14ac:dyDescent="0.2">
      <c r="A3" s="499" t="s">
        <v>4</v>
      </c>
      <c r="B3" s="184" t="s">
        <v>326</v>
      </c>
      <c r="C3" s="460" t="s">
        <v>366</v>
      </c>
      <c r="D3" s="461"/>
      <c r="E3" s="462"/>
      <c r="F3" s="501" t="s">
        <v>6</v>
      </c>
      <c r="G3" s="501"/>
      <c r="H3" s="501"/>
    </row>
    <row r="4" spans="1:8" ht="21.6" customHeight="1" x14ac:dyDescent="0.2">
      <c r="A4" s="500"/>
      <c r="B4" s="183" t="s">
        <v>436</v>
      </c>
      <c r="C4" s="154">
        <v>2026</v>
      </c>
      <c r="D4" s="154">
        <v>2027</v>
      </c>
      <c r="E4" s="154">
        <v>2028</v>
      </c>
      <c r="F4" s="502">
        <v>2026</v>
      </c>
      <c r="G4" s="502">
        <v>2027</v>
      </c>
      <c r="H4" s="502">
        <v>2028</v>
      </c>
    </row>
    <row r="5" spans="1:8" x14ac:dyDescent="0.2">
      <c r="A5" s="459"/>
      <c r="B5" s="183" t="s">
        <v>2</v>
      </c>
      <c r="C5" s="155" t="s">
        <v>3</v>
      </c>
      <c r="D5" s="155" t="s">
        <v>3</v>
      </c>
      <c r="E5" s="155" t="s">
        <v>3</v>
      </c>
      <c r="F5" s="503"/>
      <c r="G5" s="503"/>
      <c r="H5" s="503"/>
    </row>
    <row r="6" spans="1:8" ht="22.5" x14ac:dyDescent="0.2">
      <c r="A6" s="152">
        <v>1</v>
      </c>
      <c r="B6" s="152">
        <v>2</v>
      </c>
      <c r="C6" s="152">
        <v>3</v>
      </c>
      <c r="D6" s="152">
        <v>4</v>
      </c>
      <c r="E6" s="152">
        <v>5</v>
      </c>
      <c r="F6" s="237" t="s">
        <v>361</v>
      </c>
      <c r="G6" s="237" t="s">
        <v>362</v>
      </c>
      <c r="H6" s="237" t="s">
        <v>363</v>
      </c>
    </row>
    <row r="7" spans="1:8" x14ac:dyDescent="0.2">
      <c r="A7" s="2" t="s">
        <v>165</v>
      </c>
      <c r="B7" s="14">
        <v>50655.7</v>
      </c>
      <c r="C7" s="156">
        <v>551452.19999999995</v>
      </c>
      <c r="D7" s="156">
        <v>596077.19999999995</v>
      </c>
      <c r="E7" s="156">
        <v>636402.6</v>
      </c>
      <c r="F7" s="189">
        <v>0.60121174614917272</v>
      </c>
      <c r="G7" s="189">
        <v>0.60222452796052228</v>
      </c>
      <c r="H7" s="189">
        <v>0.60330200438478099</v>
      </c>
    </row>
    <row r="8" spans="1:8" x14ac:dyDescent="0.2">
      <c r="A8" s="2" t="s">
        <v>166</v>
      </c>
      <c r="B8" s="14">
        <v>50279.7</v>
      </c>
      <c r="C8" s="156">
        <v>532501.9</v>
      </c>
      <c r="D8" s="156">
        <v>573592</v>
      </c>
      <c r="E8" s="156">
        <v>610230</v>
      </c>
      <c r="F8" s="189">
        <v>0.58489295244721529</v>
      </c>
      <c r="G8" s="189">
        <v>0.58384109218561386</v>
      </c>
      <c r="H8" s="189">
        <v>0.58281674472522504</v>
      </c>
    </row>
    <row r="9" spans="1:8" x14ac:dyDescent="0.2">
      <c r="A9" s="2" t="s">
        <v>167</v>
      </c>
      <c r="B9" s="14">
        <v>78747.3</v>
      </c>
      <c r="C9" s="156">
        <v>1078987.2</v>
      </c>
      <c r="D9" s="156">
        <v>1167262.3999999999</v>
      </c>
      <c r="E9" s="156">
        <v>1247225.3</v>
      </c>
      <c r="F9" s="189">
        <v>0.75670834790776176</v>
      </c>
      <c r="G9" s="189">
        <v>0.75860739995611137</v>
      </c>
      <c r="H9" s="189">
        <v>0.76057208902822748</v>
      </c>
    </row>
    <row r="10" spans="1:8" x14ac:dyDescent="0.2">
      <c r="A10" s="2" t="s">
        <v>168</v>
      </c>
      <c r="B10" s="14">
        <v>571476.69999999995</v>
      </c>
      <c r="C10" s="156">
        <v>12186960.699999999</v>
      </c>
      <c r="D10" s="156">
        <v>13131725.300000001</v>
      </c>
      <c r="E10" s="156">
        <v>13971878.300000001</v>
      </c>
      <c r="F10" s="189">
        <v>1.1777274211863071</v>
      </c>
      <c r="G10" s="189">
        <v>1.1760005143671244</v>
      </c>
      <c r="H10" s="189">
        <v>1.1740522089150871</v>
      </c>
    </row>
    <row r="11" spans="1:8" x14ac:dyDescent="0.2">
      <c r="A11" s="2" t="s">
        <v>261</v>
      </c>
      <c r="B11" s="14">
        <v>194667.3</v>
      </c>
      <c r="C11" s="156">
        <v>3302779.2</v>
      </c>
      <c r="D11" s="156">
        <v>3566461</v>
      </c>
      <c r="E11" s="156">
        <v>3803848.3</v>
      </c>
      <c r="F11" s="189">
        <v>0.93698888696616589</v>
      </c>
      <c r="G11" s="189">
        <v>0.93762402019057023</v>
      </c>
      <c r="H11" s="189">
        <v>0.93834237099559059</v>
      </c>
    </row>
    <row r="12" spans="1:8" x14ac:dyDescent="0.2">
      <c r="A12" s="2" t="s">
        <v>170</v>
      </c>
      <c r="B12" s="14">
        <v>85676.7</v>
      </c>
      <c r="C12" s="156">
        <v>2408762.7000000002</v>
      </c>
      <c r="D12" s="156">
        <v>2610936.5</v>
      </c>
      <c r="E12" s="156">
        <v>2795433.6</v>
      </c>
      <c r="F12" s="189">
        <v>1.5526701059418051</v>
      </c>
      <c r="G12" s="189">
        <v>1.5596165309580849</v>
      </c>
      <c r="H12" s="189">
        <v>1.5668145449805984</v>
      </c>
    </row>
    <row r="13" spans="1:8" x14ac:dyDescent="0.2">
      <c r="A13" s="2" t="s">
        <v>171</v>
      </c>
      <c r="B13" s="14">
        <v>59102.3</v>
      </c>
      <c r="C13" s="156">
        <v>980622.2</v>
      </c>
      <c r="D13" s="156">
        <v>1062492</v>
      </c>
      <c r="E13" s="156">
        <v>1137244.7</v>
      </c>
      <c r="F13" s="189">
        <v>0.91631594387640125</v>
      </c>
      <c r="G13" s="189">
        <v>0.92003751733549555</v>
      </c>
      <c r="H13" s="189">
        <v>0.92401853649741295</v>
      </c>
    </row>
    <row r="14" spans="1:8" x14ac:dyDescent="0.2">
      <c r="A14" s="2" t="s">
        <v>172</v>
      </c>
      <c r="B14" s="14">
        <v>108386</v>
      </c>
      <c r="C14" s="156">
        <v>1773579.5</v>
      </c>
      <c r="D14" s="156">
        <v>1910075.7</v>
      </c>
      <c r="E14" s="156">
        <v>2032990.4</v>
      </c>
      <c r="F14" s="189">
        <v>0.90370227572240502</v>
      </c>
      <c r="G14" s="189">
        <v>0.90190675843851764</v>
      </c>
      <c r="H14" s="189">
        <v>0.90072721111972165</v>
      </c>
    </row>
    <row r="15" spans="1:8" x14ac:dyDescent="0.2">
      <c r="A15" s="2" t="s">
        <v>173</v>
      </c>
      <c r="B15" s="14">
        <v>27245.7</v>
      </c>
      <c r="C15" s="156">
        <v>283919.59999999998</v>
      </c>
      <c r="D15" s="156">
        <v>306365.8</v>
      </c>
      <c r="E15" s="156">
        <v>326580.59999999998</v>
      </c>
      <c r="F15" s="189">
        <v>0.57549997440049538</v>
      </c>
      <c r="G15" s="189">
        <v>0.5754751346170015</v>
      </c>
      <c r="H15" s="189">
        <v>0.57560367271023005</v>
      </c>
    </row>
    <row r="16" spans="1:8" x14ac:dyDescent="0.2">
      <c r="A16" s="2" t="s">
        <v>174</v>
      </c>
      <c r="B16" s="14">
        <v>90010.3</v>
      </c>
      <c r="C16" s="156">
        <v>2728097.6</v>
      </c>
      <c r="D16" s="156">
        <v>2945818.7</v>
      </c>
      <c r="E16" s="156">
        <v>3141034.5</v>
      </c>
      <c r="F16" s="189">
        <v>1.6738463855021399</v>
      </c>
      <c r="G16" s="189">
        <v>1.6749353795467561</v>
      </c>
      <c r="H16" s="189">
        <v>1.6757593122221441</v>
      </c>
    </row>
    <row r="17" spans="1:8" x14ac:dyDescent="0.2">
      <c r="A17" s="2" t="s">
        <v>175</v>
      </c>
      <c r="B17" s="14">
        <v>74376.3</v>
      </c>
      <c r="C17" s="156">
        <v>732466</v>
      </c>
      <c r="D17" s="156">
        <v>790385.2</v>
      </c>
      <c r="E17" s="156">
        <v>842483.19999999995</v>
      </c>
      <c r="F17" s="189">
        <v>0.54387713980911967</v>
      </c>
      <c r="G17" s="189">
        <v>0.5438617057508609</v>
      </c>
      <c r="H17" s="189">
        <v>0.54394855040680923</v>
      </c>
    </row>
    <row r="18" spans="1:8" x14ac:dyDescent="0.2">
      <c r="A18" s="2" t="s">
        <v>176</v>
      </c>
      <c r="B18" s="14">
        <v>25131.7</v>
      </c>
      <c r="C18" s="156">
        <v>284359</v>
      </c>
      <c r="D18" s="156">
        <v>306785.8</v>
      </c>
      <c r="E18" s="156">
        <v>326913.90000000002</v>
      </c>
      <c r="F18" s="189">
        <v>0.62487480743755663</v>
      </c>
      <c r="G18" s="189">
        <v>0.62473758964950388</v>
      </c>
      <c r="H18" s="189">
        <v>0.62465851425939289</v>
      </c>
    </row>
    <row r="19" spans="1:8" x14ac:dyDescent="0.2">
      <c r="A19" s="2" t="s">
        <v>177</v>
      </c>
      <c r="B19" s="14">
        <v>56724</v>
      </c>
      <c r="C19" s="156">
        <v>951762.5</v>
      </c>
      <c r="D19" s="156">
        <v>1025336.9</v>
      </c>
      <c r="E19" s="156">
        <v>1090909.2</v>
      </c>
      <c r="F19" s="189">
        <v>0.92663701746289462</v>
      </c>
      <c r="G19" s="189">
        <v>0.92509000659526441</v>
      </c>
      <c r="H19" s="189">
        <v>0.92353402420300446</v>
      </c>
    </row>
    <row r="20" spans="1:8" x14ac:dyDescent="0.2">
      <c r="A20" s="2" t="s">
        <v>178</v>
      </c>
      <c r="B20" s="14">
        <v>44439.3</v>
      </c>
      <c r="C20" s="156">
        <v>477570.7</v>
      </c>
      <c r="D20" s="156">
        <v>514372.3</v>
      </c>
      <c r="E20" s="156">
        <v>547161.59999999998</v>
      </c>
      <c r="F20" s="189">
        <v>0.59349678285210328</v>
      </c>
      <c r="G20" s="189">
        <v>0.59237212537638551</v>
      </c>
      <c r="H20" s="189">
        <v>0.59126142470639831</v>
      </c>
    </row>
    <row r="21" spans="1:8" x14ac:dyDescent="0.2">
      <c r="A21" s="2" t="s">
        <v>179</v>
      </c>
      <c r="B21" s="14">
        <v>65881.3</v>
      </c>
      <c r="C21" s="156">
        <v>896079.5</v>
      </c>
      <c r="D21" s="156">
        <v>968596.1</v>
      </c>
      <c r="E21" s="156">
        <v>1034214.3</v>
      </c>
      <c r="F21" s="189">
        <v>0.75115971087692335</v>
      </c>
      <c r="G21" s="189">
        <v>0.75242775387837391</v>
      </c>
      <c r="H21" s="189">
        <v>0.75384059732300812</v>
      </c>
    </row>
    <row r="22" spans="1:8" x14ac:dyDescent="0.2">
      <c r="A22" s="2" t="s">
        <v>260</v>
      </c>
      <c r="B22" s="14">
        <v>131247.70000000001</v>
      </c>
      <c r="C22" s="156">
        <v>1866766.4</v>
      </c>
      <c r="D22" s="156">
        <v>2015535.6</v>
      </c>
      <c r="E22" s="156">
        <v>2149171.4</v>
      </c>
      <c r="F22" s="189">
        <v>0.78549998010932642</v>
      </c>
      <c r="G22" s="189">
        <v>0.78592847244789366</v>
      </c>
      <c r="H22" s="189">
        <v>0.78634022989673991</v>
      </c>
    </row>
    <row r="23" spans="1:8" ht="19.149999999999999" customHeight="1" x14ac:dyDescent="0.2">
      <c r="A23" s="42" t="s">
        <v>164</v>
      </c>
      <c r="B23" s="156">
        <v>1714048</v>
      </c>
      <c r="C23" s="156">
        <v>31036666.899999999</v>
      </c>
      <c r="D23" s="156">
        <v>33491818.5</v>
      </c>
      <c r="E23" s="156">
        <v>35693721.899999999</v>
      </c>
      <c r="F23" s="189">
        <v>1</v>
      </c>
      <c r="G23" s="189">
        <v>1</v>
      </c>
      <c r="H23" s="189">
        <v>1</v>
      </c>
    </row>
    <row r="24" spans="1:8" x14ac:dyDescent="0.2">
      <c r="H24" s="325"/>
    </row>
    <row r="25" spans="1:8" x14ac:dyDescent="0.2">
      <c r="H25" s="325"/>
    </row>
  </sheetData>
  <mergeCells count="7">
    <mergeCell ref="A1:H1"/>
    <mergeCell ref="A3:A5"/>
    <mergeCell ref="C3:E3"/>
    <mergeCell ref="F3:H3"/>
    <mergeCell ref="G4:G5"/>
    <mergeCell ref="H4:H5"/>
    <mergeCell ref="F4:F5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9"/>
  <sheetViews>
    <sheetView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A10" sqref="A10:XFD10"/>
    </sheetView>
  </sheetViews>
  <sheetFormatPr defaultRowHeight="12.75" x14ac:dyDescent="0.2"/>
  <cols>
    <col min="1" max="1" width="24.28515625" customWidth="1"/>
    <col min="2" max="2" width="12.85546875" customWidth="1"/>
    <col min="3" max="3" width="11.5703125" customWidth="1"/>
    <col min="4" max="4" width="12.7109375" customWidth="1"/>
    <col min="5" max="5" width="12.85546875" customWidth="1"/>
    <col min="6" max="6" width="11.28515625" customWidth="1"/>
    <col min="7" max="7" width="11.7109375" customWidth="1"/>
    <col min="8" max="8" width="12.5703125" customWidth="1"/>
  </cols>
  <sheetData>
    <row r="1" spans="1:8" ht="24.6" customHeight="1" x14ac:dyDescent="0.2">
      <c r="A1" s="498" t="s">
        <v>440</v>
      </c>
      <c r="B1" s="498"/>
      <c r="C1" s="498"/>
      <c r="D1" s="498"/>
      <c r="E1" s="498"/>
      <c r="F1" s="498"/>
      <c r="G1" s="498"/>
      <c r="H1" s="498"/>
    </row>
    <row r="2" spans="1:8" x14ac:dyDescent="0.2">
      <c r="A2" s="248"/>
      <c r="B2" s="248"/>
      <c r="C2" s="248"/>
      <c r="D2" s="248"/>
      <c r="E2" s="248"/>
      <c r="F2" s="248"/>
      <c r="G2" s="248"/>
      <c r="H2" s="248"/>
    </row>
    <row r="3" spans="1:8" ht="78" customHeight="1" x14ac:dyDescent="0.2">
      <c r="A3" s="499" t="s">
        <v>4</v>
      </c>
      <c r="B3" s="247" t="s">
        <v>326</v>
      </c>
      <c r="C3" s="460" t="s">
        <v>387</v>
      </c>
      <c r="D3" s="461"/>
      <c r="E3" s="462"/>
      <c r="F3" s="501" t="s">
        <v>6</v>
      </c>
      <c r="G3" s="501"/>
      <c r="H3" s="501"/>
    </row>
    <row r="4" spans="1:8" ht="21.6" customHeight="1" x14ac:dyDescent="0.2">
      <c r="A4" s="500"/>
      <c r="B4" s="245" t="s">
        <v>436</v>
      </c>
      <c r="C4" s="154">
        <v>2026</v>
      </c>
      <c r="D4" s="154">
        <v>2027</v>
      </c>
      <c r="E4" s="154">
        <v>2028</v>
      </c>
      <c r="F4" s="502">
        <v>2026</v>
      </c>
      <c r="G4" s="502">
        <v>2027</v>
      </c>
      <c r="H4" s="502">
        <v>2028</v>
      </c>
    </row>
    <row r="5" spans="1:8" x14ac:dyDescent="0.2">
      <c r="A5" s="459"/>
      <c r="B5" s="245" t="s">
        <v>2</v>
      </c>
      <c r="C5" s="249" t="s">
        <v>3</v>
      </c>
      <c r="D5" s="249" t="s">
        <v>3</v>
      </c>
      <c r="E5" s="249" t="s">
        <v>3</v>
      </c>
      <c r="F5" s="503"/>
      <c r="G5" s="503"/>
      <c r="H5" s="503"/>
    </row>
    <row r="6" spans="1:8" ht="20.45" customHeight="1" x14ac:dyDescent="0.2">
      <c r="A6" s="246">
        <v>1</v>
      </c>
      <c r="B6" s="246">
        <v>2</v>
      </c>
      <c r="C6" s="246">
        <v>3</v>
      </c>
      <c r="D6" s="246">
        <v>4</v>
      </c>
      <c r="E6" s="246">
        <v>5</v>
      </c>
      <c r="F6" s="244" t="s">
        <v>361</v>
      </c>
      <c r="G6" s="244" t="s">
        <v>362</v>
      </c>
      <c r="H6" s="244" t="s">
        <v>363</v>
      </c>
    </row>
    <row r="7" spans="1:8" x14ac:dyDescent="0.2">
      <c r="A7" s="149" t="s">
        <v>358</v>
      </c>
      <c r="B7" s="13">
        <v>261845</v>
      </c>
      <c r="C7" s="156">
        <v>7605314.9000000004</v>
      </c>
      <c r="D7" s="156">
        <v>8115898.5</v>
      </c>
      <c r="E7" s="156">
        <v>8647403.5999999996</v>
      </c>
      <c r="F7" s="189">
        <v>0.92612734873843527</v>
      </c>
      <c r="G7" s="189">
        <v>0.92567218777422411</v>
      </c>
      <c r="H7" s="189">
        <v>0.92510064348197985</v>
      </c>
    </row>
    <row r="8" spans="1:8" x14ac:dyDescent="0.2">
      <c r="A8" s="2" t="s">
        <v>180</v>
      </c>
      <c r="B8" s="13">
        <v>63776.3</v>
      </c>
      <c r="C8" s="156">
        <v>2606784</v>
      </c>
      <c r="D8" s="156">
        <v>2787149.2</v>
      </c>
      <c r="E8" s="156">
        <v>2976855.1</v>
      </c>
      <c r="F8" s="189">
        <v>1.3032973748803927</v>
      </c>
      <c r="G8" s="189">
        <v>1.3051661195813851</v>
      </c>
      <c r="H8" s="189">
        <v>1.3075126968397508</v>
      </c>
    </row>
    <row r="9" spans="1:8" ht="18.600000000000001" customHeight="1" x14ac:dyDescent="0.2">
      <c r="A9" s="42" t="s">
        <v>164</v>
      </c>
      <c r="B9" s="157">
        <v>325621.3</v>
      </c>
      <c r="C9" s="156">
        <v>10212098.9</v>
      </c>
      <c r="D9" s="156">
        <v>10903047.699999999</v>
      </c>
      <c r="E9" s="156">
        <v>11624258.699999999</v>
      </c>
      <c r="F9" s="189">
        <v>1</v>
      </c>
      <c r="G9" s="189">
        <v>1</v>
      </c>
      <c r="H9" s="189">
        <v>1</v>
      </c>
    </row>
  </sheetData>
  <mergeCells count="7">
    <mergeCell ref="A1:H1"/>
    <mergeCell ref="A3:A5"/>
    <mergeCell ref="C3:E3"/>
    <mergeCell ref="F3:H3"/>
    <mergeCell ref="G4:G5"/>
    <mergeCell ref="H4:H5"/>
    <mergeCell ref="F4:F5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>
    <pageSetUpPr fitToPage="1"/>
  </sheetPr>
  <dimension ref="A1:Q33"/>
  <sheetViews>
    <sheetView zoomScaleNormal="100" workbookViewId="0">
      <pane xSplit="2" ySplit="6" topLeftCell="C29" activePane="bottomRight" state="frozen"/>
      <selection activeCell="R14" sqref="R14"/>
      <selection pane="topRight" activeCell="R14" sqref="R14"/>
      <selection pane="bottomLeft" activeCell="R14" sqref="R14"/>
      <selection pane="bottomRight" activeCell="J22" sqref="J7:J22"/>
    </sheetView>
  </sheetViews>
  <sheetFormatPr defaultColWidth="9.140625" defaultRowHeight="11.25" x14ac:dyDescent="0.2"/>
  <cols>
    <col min="1" max="1" width="3.28515625" style="80" customWidth="1"/>
    <col min="2" max="2" width="21.7109375" style="80" customWidth="1"/>
    <col min="3" max="3" width="11.7109375" style="80" customWidth="1"/>
    <col min="4" max="4" width="12.28515625" style="80" customWidth="1"/>
    <col min="5" max="5" width="6.5703125" style="80" customWidth="1"/>
    <col min="6" max="6" width="8.140625" style="80" customWidth="1"/>
    <col min="7" max="7" width="11.85546875" style="80" customWidth="1"/>
    <col min="8" max="8" width="12.7109375" style="80" customWidth="1"/>
    <col min="9" max="9" width="12.85546875" style="80" customWidth="1"/>
    <col min="10" max="10" width="14.28515625" style="80" customWidth="1"/>
    <col min="11" max="11" width="15.85546875" style="80" customWidth="1"/>
    <col min="12" max="12" width="8.42578125" style="80" customWidth="1"/>
    <col min="13" max="13" width="9.28515625" style="80" customWidth="1"/>
    <col min="14" max="14" width="12.28515625" style="80" customWidth="1"/>
    <col min="15" max="15" width="13.140625" style="80" customWidth="1"/>
    <col min="16" max="16" width="10.7109375" style="80" customWidth="1"/>
    <col min="17" max="17" width="15.140625" style="80" customWidth="1"/>
    <col min="18" max="16384" width="9.140625" style="80"/>
  </cols>
  <sheetData>
    <row r="1" spans="1:17" ht="17.25" customHeight="1" x14ac:dyDescent="0.2">
      <c r="A1" s="507" t="s">
        <v>370</v>
      </c>
      <c r="B1" s="507"/>
      <c r="C1" s="507"/>
      <c r="D1" s="507"/>
      <c r="E1" s="507"/>
      <c r="F1" s="507"/>
      <c r="G1" s="507"/>
      <c r="H1" s="507"/>
      <c r="I1" s="507"/>
      <c r="J1" s="507"/>
      <c r="K1" s="507"/>
      <c r="L1" s="507"/>
      <c r="M1" s="507"/>
      <c r="N1" s="507"/>
      <c r="O1" s="507"/>
      <c r="P1" s="507"/>
      <c r="Q1" s="507"/>
    </row>
    <row r="2" spans="1:17" ht="13.5" customHeight="1" x14ac:dyDescent="0.2">
      <c r="A2" s="507" t="s">
        <v>334</v>
      </c>
      <c r="B2" s="507"/>
      <c r="C2" s="507"/>
      <c r="D2" s="507"/>
      <c r="E2" s="507"/>
      <c r="F2" s="507"/>
      <c r="G2" s="507"/>
      <c r="H2" s="507"/>
      <c r="I2" s="507"/>
      <c r="J2" s="507"/>
      <c r="K2" s="507"/>
      <c r="L2" s="507"/>
      <c r="M2" s="507"/>
      <c r="N2" s="507"/>
      <c r="O2" s="507"/>
      <c r="P2" s="507"/>
      <c r="Q2" s="507"/>
    </row>
    <row r="3" spans="1:17" ht="12" customHeight="1" x14ac:dyDescent="0.2">
      <c r="A3" s="99"/>
      <c r="B3" s="99"/>
      <c r="C3" s="99"/>
      <c r="D3" s="99"/>
      <c r="E3" s="99"/>
      <c r="F3" s="99"/>
      <c r="G3" s="171"/>
      <c r="H3" s="99"/>
      <c r="I3" s="99"/>
      <c r="J3" s="99"/>
      <c r="K3" s="173"/>
      <c r="L3" s="99"/>
      <c r="M3" s="71"/>
      <c r="N3" s="179"/>
      <c r="O3" s="179"/>
      <c r="P3" s="179"/>
      <c r="Q3" s="179"/>
    </row>
    <row r="4" spans="1:17" ht="147.6" customHeight="1" x14ac:dyDescent="0.2">
      <c r="A4" s="508" t="s">
        <v>0</v>
      </c>
      <c r="B4" s="508" t="s">
        <v>4</v>
      </c>
      <c r="C4" s="510" t="s">
        <v>273</v>
      </c>
      <c r="D4" s="508" t="s">
        <v>272</v>
      </c>
      <c r="E4" s="504" t="s">
        <v>298</v>
      </c>
      <c r="F4" s="504"/>
      <c r="G4" s="504" t="s">
        <v>450</v>
      </c>
      <c r="H4" s="504"/>
      <c r="I4" s="504"/>
      <c r="J4" s="104" t="s">
        <v>227</v>
      </c>
      <c r="K4" s="128" t="s">
        <v>313</v>
      </c>
      <c r="L4" s="512" t="s">
        <v>314</v>
      </c>
      <c r="M4" s="513"/>
      <c r="N4" s="187" t="s">
        <v>442</v>
      </c>
      <c r="O4" s="185" t="s">
        <v>443</v>
      </c>
      <c r="P4" s="180" t="s">
        <v>324</v>
      </c>
      <c r="Q4" s="206" t="s">
        <v>325</v>
      </c>
    </row>
    <row r="5" spans="1:17" ht="96.6" customHeight="1" x14ac:dyDescent="0.2">
      <c r="A5" s="509"/>
      <c r="B5" s="509"/>
      <c r="C5" s="511"/>
      <c r="D5" s="509"/>
      <c r="E5" s="110" t="s">
        <v>278</v>
      </c>
      <c r="F5" s="110" t="s">
        <v>207</v>
      </c>
      <c r="G5" s="181" t="s">
        <v>318</v>
      </c>
      <c r="H5" s="104" t="s">
        <v>274</v>
      </c>
      <c r="I5" s="104" t="s">
        <v>390</v>
      </c>
      <c r="J5" s="104" t="s">
        <v>275</v>
      </c>
      <c r="K5" s="128" t="s">
        <v>315</v>
      </c>
      <c r="L5" s="128" t="s">
        <v>279</v>
      </c>
      <c r="M5" s="128" t="s">
        <v>207</v>
      </c>
      <c r="N5" s="186" t="s">
        <v>3</v>
      </c>
      <c r="O5" s="186" t="s">
        <v>3</v>
      </c>
      <c r="P5" s="198" t="s">
        <v>335</v>
      </c>
      <c r="Q5" s="180" t="s">
        <v>322</v>
      </c>
    </row>
    <row r="6" spans="1:17" s="182" customFormat="1" ht="24" x14ac:dyDescent="0.2">
      <c r="A6" s="172">
        <v>1</v>
      </c>
      <c r="B6" s="172">
        <v>2</v>
      </c>
      <c r="C6" s="178">
        <v>3</v>
      </c>
      <c r="D6" s="172">
        <v>4</v>
      </c>
      <c r="E6" s="172" t="s">
        <v>7</v>
      </c>
      <c r="F6" s="172">
        <v>6</v>
      </c>
      <c r="G6" s="172">
        <v>7</v>
      </c>
      <c r="H6" s="172">
        <v>8</v>
      </c>
      <c r="I6" s="172" t="s">
        <v>441</v>
      </c>
      <c r="J6" s="172">
        <v>10</v>
      </c>
      <c r="K6" s="172">
        <v>11</v>
      </c>
      <c r="L6" s="172">
        <v>12</v>
      </c>
      <c r="M6" s="172">
        <v>13</v>
      </c>
      <c r="N6" s="172">
        <v>14</v>
      </c>
      <c r="O6" s="172">
        <v>15</v>
      </c>
      <c r="P6" s="172" t="s">
        <v>316</v>
      </c>
      <c r="Q6" s="172">
        <v>17</v>
      </c>
    </row>
    <row r="7" spans="1:17" s="108" customFormat="1" ht="18" customHeight="1" x14ac:dyDescent="0.2">
      <c r="A7" s="169">
        <v>1</v>
      </c>
      <c r="B7" s="162" t="s">
        <v>165</v>
      </c>
      <c r="C7" s="175">
        <v>0.60121174614917272</v>
      </c>
      <c r="D7" s="175">
        <v>1.3149240618388871</v>
      </c>
      <c r="E7" s="175">
        <v>0.45722164769606066</v>
      </c>
      <c r="F7" s="176">
        <v>8464.1331628604166</v>
      </c>
      <c r="G7" s="59">
        <v>38856.400000000001</v>
      </c>
      <c r="H7" s="59">
        <v>515343.9</v>
      </c>
      <c r="I7" s="59">
        <v>554200.30000000005</v>
      </c>
      <c r="J7" s="257">
        <v>1316636.3</v>
      </c>
      <c r="K7" s="109">
        <v>1316636.3</v>
      </c>
      <c r="L7" s="175">
        <v>1.5250000391483232</v>
      </c>
      <c r="M7" s="176">
        <v>28230.954220477444</v>
      </c>
      <c r="N7" s="109">
        <v>629773.1</v>
      </c>
      <c r="O7" s="59">
        <v>692750.4</v>
      </c>
      <c r="P7" s="177">
        <v>209.1</v>
      </c>
      <c r="Q7" s="109">
        <v>692750.4</v>
      </c>
    </row>
    <row r="8" spans="1:17" s="108" customFormat="1" ht="12.75" x14ac:dyDescent="0.2">
      <c r="A8" s="169">
        <v>2</v>
      </c>
      <c r="B8" s="162" t="s">
        <v>166</v>
      </c>
      <c r="C8" s="175">
        <v>0.58489295244721529</v>
      </c>
      <c r="D8" s="175">
        <v>1.1270755178310647</v>
      </c>
      <c r="E8" s="175">
        <v>0.51894743803217258</v>
      </c>
      <c r="F8" s="176">
        <v>9606.8072064458538</v>
      </c>
      <c r="G8" s="59">
        <v>207832.2</v>
      </c>
      <c r="H8" s="59">
        <v>381836.5</v>
      </c>
      <c r="I8" s="59">
        <v>589668.69999999995</v>
      </c>
      <c r="J8" s="257">
        <v>1055412.1000000001</v>
      </c>
      <c r="K8" s="109">
        <v>1055412.1000000001</v>
      </c>
      <c r="L8" s="175">
        <v>1.5250000015974321</v>
      </c>
      <c r="M8" s="176">
        <v>28230.953525331566</v>
      </c>
      <c r="N8" s="109">
        <v>670078.1</v>
      </c>
      <c r="O8" s="59">
        <v>737085.9</v>
      </c>
      <c r="P8" s="177">
        <v>157.5</v>
      </c>
      <c r="Q8" s="109">
        <v>737085.9</v>
      </c>
    </row>
    <row r="9" spans="1:17" s="108" customFormat="1" ht="12.75" x14ac:dyDescent="0.2">
      <c r="A9" s="169">
        <v>3</v>
      </c>
      <c r="B9" s="162" t="s">
        <v>167</v>
      </c>
      <c r="C9" s="175">
        <v>0.75670834790776176</v>
      </c>
      <c r="D9" s="175">
        <v>1.0575079963695035</v>
      </c>
      <c r="E9" s="175">
        <v>0.71555803880972313</v>
      </c>
      <c r="F9" s="176">
        <v>13246.482437478258</v>
      </c>
      <c r="G9" s="59">
        <v>47712</v>
      </c>
      <c r="H9" s="59">
        <v>632287.4</v>
      </c>
      <c r="I9" s="59">
        <v>679999.4</v>
      </c>
      <c r="J9" s="257">
        <v>1247845.3</v>
      </c>
      <c r="K9" s="109">
        <v>1247845.3</v>
      </c>
      <c r="L9" s="175">
        <v>1.5249999967251004</v>
      </c>
      <c r="M9" s="176">
        <v>28230.953435134477</v>
      </c>
      <c r="N9" s="109">
        <v>772726.5</v>
      </c>
      <c r="O9" s="59">
        <v>849999.2</v>
      </c>
      <c r="P9" s="177">
        <v>161.5</v>
      </c>
      <c r="Q9" s="109">
        <v>849999.2</v>
      </c>
    </row>
    <row r="10" spans="1:17" s="108" customFormat="1" ht="12.75" x14ac:dyDescent="0.2">
      <c r="A10" s="169">
        <v>4</v>
      </c>
      <c r="B10" s="162" t="s">
        <v>168</v>
      </c>
      <c r="C10" s="175">
        <v>1.1777274211863071</v>
      </c>
      <c r="D10" s="175">
        <v>0.93574823689630948</v>
      </c>
      <c r="E10" s="175">
        <v>1.2585943256410446</v>
      </c>
      <c r="F10" s="176">
        <v>23299.224837507827</v>
      </c>
      <c r="G10" s="59">
        <v>90073.8</v>
      </c>
      <c r="H10" s="59">
        <v>1212210</v>
      </c>
      <c r="I10" s="59">
        <v>1302283.8</v>
      </c>
      <c r="J10" s="257">
        <v>2637282.9</v>
      </c>
      <c r="K10" s="109">
        <v>2637282.9</v>
      </c>
      <c r="L10" s="175">
        <v>1.5249999995330059</v>
      </c>
      <c r="M10" s="176">
        <v>28230.953487114712</v>
      </c>
      <c r="N10" s="109">
        <v>1479868</v>
      </c>
      <c r="O10" s="59">
        <v>1627854.8</v>
      </c>
      <c r="P10" s="236">
        <v>178.2</v>
      </c>
      <c r="Q10" s="235">
        <v>1627854.8</v>
      </c>
    </row>
    <row r="11" spans="1:17" s="108" customFormat="1" ht="12.75" x14ac:dyDescent="0.2">
      <c r="A11" s="169">
        <v>5</v>
      </c>
      <c r="B11" s="162" t="s">
        <v>261</v>
      </c>
      <c r="C11" s="175">
        <v>0.93698888696616589</v>
      </c>
      <c r="D11" s="175">
        <v>0.98319279498199386</v>
      </c>
      <c r="E11" s="175">
        <v>0.95300625853683751</v>
      </c>
      <c r="F11" s="176">
        <v>17642.1477809321</v>
      </c>
      <c r="G11" s="59">
        <v>51438.9</v>
      </c>
      <c r="H11" s="59">
        <v>689395.5</v>
      </c>
      <c r="I11" s="59">
        <v>740834.4</v>
      </c>
      <c r="J11" s="257">
        <v>2026649.6000000001</v>
      </c>
      <c r="K11" s="109">
        <v>2026649.6000000001</v>
      </c>
      <c r="L11" s="175">
        <v>1.5249999931717368</v>
      </c>
      <c r="M11" s="176">
        <v>28230.953369354254</v>
      </c>
      <c r="N11" s="109">
        <v>841857.3</v>
      </c>
      <c r="O11" s="59">
        <v>926043</v>
      </c>
      <c r="P11" s="177">
        <v>240.7</v>
      </c>
      <c r="Q11" s="109">
        <v>926043</v>
      </c>
    </row>
    <row r="12" spans="1:17" s="108" customFormat="1" ht="12.75" x14ac:dyDescent="0.2">
      <c r="A12" s="169">
        <v>6</v>
      </c>
      <c r="B12" s="162" t="s">
        <v>170</v>
      </c>
      <c r="C12" s="175">
        <v>1.5526701059418051</v>
      </c>
      <c r="D12" s="175">
        <v>1.0068442744112804</v>
      </c>
      <c r="E12" s="175">
        <v>1.5421154446646466</v>
      </c>
      <c r="F12" s="176">
        <v>28547.796330111803</v>
      </c>
      <c r="G12" s="59">
        <v>0</v>
      </c>
      <c r="H12" s="59">
        <v>0</v>
      </c>
      <c r="I12" s="59">
        <v>0</v>
      </c>
      <c r="J12" s="257">
        <v>0</v>
      </c>
      <c r="K12" s="109">
        <v>0</v>
      </c>
      <c r="L12" s="175">
        <v>1.5421154446646466</v>
      </c>
      <c r="M12" s="176">
        <v>28547.796330111803</v>
      </c>
      <c r="N12" s="109">
        <v>0</v>
      </c>
      <c r="O12" s="59">
        <v>0</v>
      </c>
      <c r="P12" s="177">
        <v>0</v>
      </c>
      <c r="Q12" s="109">
        <v>0</v>
      </c>
    </row>
    <row r="13" spans="1:17" s="108" customFormat="1" ht="12.75" x14ac:dyDescent="0.2">
      <c r="A13" s="169">
        <v>7</v>
      </c>
      <c r="B13" s="162" t="s">
        <v>171</v>
      </c>
      <c r="C13" s="175">
        <v>0.91631594387640125</v>
      </c>
      <c r="D13" s="175">
        <v>1.0725780650567573</v>
      </c>
      <c r="E13" s="175">
        <v>0.85431165686565924</v>
      </c>
      <c r="F13" s="176">
        <v>15815.103380891729</v>
      </c>
      <c r="G13" s="59">
        <v>295827</v>
      </c>
      <c r="H13" s="59">
        <v>0</v>
      </c>
      <c r="I13" s="59">
        <v>295827</v>
      </c>
      <c r="J13" s="257">
        <v>787063.5</v>
      </c>
      <c r="K13" s="109">
        <v>787063.5</v>
      </c>
      <c r="L13" s="175">
        <v>1.5250000281897251</v>
      </c>
      <c r="M13" s="176">
        <v>28230.954017610777</v>
      </c>
      <c r="N13" s="109">
        <v>336167</v>
      </c>
      <c r="O13" s="59">
        <v>369783.7</v>
      </c>
      <c r="P13" s="177">
        <v>234.1</v>
      </c>
      <c r="Q13" s="109">
        <v>369783.7</v>
      </c>
    </row>
    <row r="14" spans="1:17" s="108" customFormat="1" ht="12.75" x14ac:dyDescent="0.2">
      <c r="A14" s="169">
        <v>8</v>
      </c>
      <c r="B14" s="162" t="s">
        <v>172</v>
      </c>
      <c r="C14" s="175">
        <v>0.90370227572240502</v>
      </c>
      <c r="D14" s="175">
        <v>0.93129392096243024</v>
      </c>
      <c r="E14" s="175">
        <v>0.97037278498337975</v>
      </c>
      <c r="F14" s="176">
        <v>17963.638666502731</v>
      </c>
      <c r="G14" s="59">
        <v>578021.80000000005</v>
      </c>
      <c r="H14" s="59">
        <v>0</v>
      </c>
      <c r="I14" s="59">
        <v>578021.80000000005</v>
      </c>
      <c r="J14" s="257">
        <v>1036374.8</v>
      </c>
      <c r="K14" s="109">
        <v>1036374.8</v>
      </c>
      <c r="L14" s="175">
        <v>1.5250000105352575</v>
      </c>
      <c r="M14" s="176">
        <v>28230.953690789491</v>
      </c>
      <c r="N14" s="109">
        <v>656842.9</v>
      </c>
      <c r="O14" s="59">
        <v>722527.2</v>
      </c>
      <c r="P14" s="177">
        <v>157.80000000000001</v>
      </c>
      <c r="Q14" s="109">
        <v>722527.2</v>
      </c>
    </row>
    <row r="15" spans="1:17" s="108" customFormat="1" ht="12.75" x14ac:dyDescent="0.2">
      <c r="A15" s="169">
        <v>9</v>
      </c>
      <c r="B15" s="162" t="s">
        <v>173</v>
      </c>
      <c r="C15" s="175">
        <v>0.57549997440049538</v>
      </c>
      <c r="D15" s="175">
        <v>1.5314718314624416</v>
      </c>
      <c r="E15" s="175">
        <v>0.37578227857507229</v>
      </c>
      <c r="F15" s="176">
        <v>6956.5193645793443</v>
      </c>
      <c r="G15" s="59">
        <v>152570.29999999999</v>
      </c>
      <c r="H15" s="59">
        <v>257046.39999999999</v>
      </c>
      <c r="I15" s="59">
        <v>409616.69999999995</v>
      </c>
      <c r="J15" s="257">
        <v>887697.5</v>
      </c>
      <c r="K15" s="109">
        <v>887697.5</v>
      </c>
      <c r="L15" s="175">
        <v>1.5249999893004484</v>
      </c>
      <c r="M15" s="176">
        <v>28230.953297688575</v>
      </c>
      <c r="N15" s="109">
        <v>465473.5</v>
      </c>
      <c r="O15" s="59">
        <v>512020.9</v>
      </c>
      <c r="P15" s="177">
        <v>190.7</v>
      </c>
      <c r="Q15" s="109">
        <v>512020.9</v>
      </c>
    </row>
    <row r="16" spans="1:17" s="108" customFormat="1" ht="12.75" x14ac:dyDescent="0.2">
      <c r="A16" s="169">
        <v>10</v>
      </c>
      <c r="B16" s="162" t="s">
        <v>174</v>
      </c>
      <c r="C16" s="175">
        <v>1.6738463855021399</v>
      </c>
      <c r="D16" s="175">
        <v>1.0852468369119341</v>
      </c>
      <c r="E16" s="175">
        <v>1.5423646755470521</v>
      </c>
      <c r="F16" s="176">
        <v>28552.410117292722</v>
      </c>
      <c r="G16" s="59">
        <v>6737.8</v>
      </c>
      <c r="H16" s="59">
        <v>93347.199999999997</v>
      </c>
      <c r="I16" s="59">
        <v>100085</v>
      </c>
      <c r="J16" s="257">
        <v>0</v>
      </c>
      <c r="K16" s="109">
        <v>100085</v>
      </c>
      <c r="L16" s="175">
        <v>1.5977114801928636</v>
      </c>
      <c r="M16" s="176">
        <v>29576.995735715544</v>
      </c>
      <c r="N16" s="109">
        <v>113733</v>
      </c>
      <c r="O16" s="59">
        <v>125106.3</v>
      </c>
      <c r="P16" s="236">
        <v>88</v>
      </c>
      <c r="Q16" s="109">
        <v>100085</v>
      </c>
    </row>
    <row r="17" spans="1:17" s="108" customFormat="1" ht="12.75" x14ac:dyDescent="0.2">
      <c r="A17" s="169">
        <v>11</v>
      </c>
      <c r="B17" s="162" t="s">
        <v>175</v>
      </c>
      <c r="C17" s="175">
        <v>0.54387713980911967</v>
      </c>
      <c r="D17" s="175">
        <v>1.1032137240141195</v>
      </c>
      <c r="E17" s="175">
        <v>0.49299344992753086</v>
      </c>
      <c r="F17" s="176">
        <v>9126.3443663070739</v>
      </c>
      <c r="G17" s="59">
        <v>49184.4</v>
      </c>
      <c r="H17" s="59">
        <v>652559.4</v>
      </c>
      <c r="I17" s="59">
        <v>701743.8</v>
      </c>
      <c r="J17" s="257">
        <v>1567589.6</v>
      </c>
      <c r="K17" s="109">
        <v>1567589.6</v>
      </c>
      <c r="L17" s="175">
        <v>1.5249999793889033</v>
      </c>
      <c r="M17" s="176">
        <v>28230.953114205055</v>
      </c>
      <c r="N17" s="109">
        <v>797436.2</v>
      </c>
      <c r="O17" s="59">
        <v>877179.8</v>
      </c>
      <c r="P17" s="177">
        <v>196.6</v>
      </c>
      <c r="Q17" s="109">
        <v>877179.8</v>
      </c>
    </row>
    <row r="18" spans="1:17" s="108" customFormat="1" ht="12.75" x14ac:dyDescent="0.2">
      <c r="A18" s="169">
        <v>12</v>
      </c>
      <c r="B18" s="162" t="s">
        <v>176</v>
      </c>
      <c r="C18" s="175">
        <v>0.62487480743755663</v>
      </c>
      <c r="D18" s="175">
        <v>1.8010236484204483</v>
      </c>
      <c r="E18" s="175">
        <v>0.34695535951767792</v>
      </c>
      <c r="F18" s="176">
        <v>6422.8725374742107</v>
      </c>
      <c r="G18" s="59">
        <v>268823.7</v>
      </c>
      <c r="H18" s="59">
        <v>243524.9</v>
      </c>
      <c r="I18" s="59">
        <v>512348.6</v>
      </c>
      <c r="J18" s="257">
        <v>987094.5</v>
      </c>
      <c r="K18" s="109">
        <v>987094.5</v>
      </c>
      <c r="L18" s="175">
        <v>1.5249999975761892</v>
      </c>
      <c r="M18" s="176">
        <v>28230.953450889912</v>
      </c>
      <c r="N18" s="109">
        <v>582214.40000000002</v>
      </c>
      <c r="O18" s="59">
        <v>640435.80000000005</v>
      </c>
      <c r="P18" s="177">
        <v>169.5</v>
      </c>
      <c r="Q18" s="109">
        <v>640435.80000000005</v>
      </c>
    </row>
    <row r="19" spans="1:17" s="108" customFormat="1" ht="12.75" x14ac:dyDescent="0.2">
      <c r="A19" s="169">
        <v>13</v>
      </c>
      <c r="B19" s="162" t="s">
        <v>177</v>
      </c>
      <c r="C19" s="175">
        <v>0.92663701746289462</v>
      </c>
      <c r="D19" s="175">
        <v>1.1126962031127072</v>
      </c>
      <c r="E19" s="175">
        <v>0.83278527856092066</v>
      </c>
      <c r="F19" s="176">
        <v>15416.604899020775</v>
      </c>
      <c r="G19" s="59">
        <v>35713.5</v>
      </c>
      <c r="H19" s="59">
        <v>473594.9</v>
      </c>
      <c r="I19" s="59">
        <v>509308.4</v>
      </c>
      <c r="J19" s="257">
        <v>808797.9</v>
      </c>
      <c r="K19" s="109">
        <v>808797.9</v>
      </c>
      <c r="L19" s="175">
        <v>1.5250000419451804</v>
      </c>
      <c r="M19" s="176">
        <v>28230.954272253148</v>
      </c>
      <c r="N19" s="109">
        <v>602997.1</v>
      </c>
      <c r="O19" s="59">
        <v>663296.80000000005</v>
      </c>
      <c r="P19" s="177">
        <v>134.1</v>
      </c>
      <c r="Q19" s="109">
        <v>663296.80000000005</v>
      </c>
    </row>
    <row r="20" spans="1:17" s="108" customFormat="1" ht="12.75" x14ac:dyDescent="0.2">
      <c r="A20" s="169">
        <v>14</v>
      </c>
      <c r="B20" s="162" t="s">
        <v>178</v>
      </c>
      <c r="C20" s="175">
        <v>0.59349678285210328</v>
      </c>
      <c r="D20" s="175">
        <v>1.0938694527261095</v>
      </c>
      <c r="E20" s="175">
        <v>0.54256637423506793</v>
      </c>
      <c r="F20" s="176">
        <v>10044.04333074963</v>
      </c>
      <c r="G20" s="59">
        <v>95456.1</v>
      </c>
      <c r="H20" s="59">
        <v>300134.3</v>
      </c>
      <c r="I20" s="59">
        <v>395590.40000000002</v>
      </c>
      <c r="J20" s="257">
        <v>884080.1</v>
      </c>
      <c r="K20" s="109">
        <v>884080.1</v>
      </c>
      <c r="L20" s="175">
        <v>1.524999976477539</v>
      </c>
      <c r="M20" s="176">
        <v>28230.953060309577</v>
      </c>
      <c r="N20" s="109">
        <v>449534.5</v>
      </c>
      <c r="O20" s="59">
        <v>494488</v>
      </c>
      <c r="P20" s="177">
        <v>196.7</v>
      </c>
      <c r="Q20" s="109">
        <v>494488</v>
      </c>
    </row>
    <row r="21" spans="1:17" s="108" customFormat="1" ht="12.75" x14ac:dyDescent="0.2">
      <c r="A21" s="169">
        <v>15</v>
      </c>
      <c r="B21" s="162" t="s">
        <v>179</v>
      </c>
      <c r="C21" s="175">
        <v>0.75115971087692335</v>
      </c>
      <c r="D21" s="175">
        <v>1.2713203874326031</v>
      </c>
      <c r="E21" s="175">
        <v>0.59085004716542766</v>
      </c>
      <c r="F21" s="176">
        <v>10937.875543930913</v>
      </c>
      <c r="G21" s="59">
        <v>35093.5</v>
      </c>
      <c r="H21" s="59">
        <v>467615.9</v>
      </c>
      <c r="I21" s="59">
        <v>502709.4</v>
      </c>
      <c r="J21" s="257">
        <v>1448403.2</v>
      </c>
      <c r="K21" s="109">
        <v>1448403.2</v>
      </c>
      <c r="L21" s="175">
        <v>1.5250000099871159</v>
      </c>
      <c r="M21" s="176">
        <v>28230.953680642244</v>
      </c>
      <c r="N21" s="109">
        <v>571260.69999999995</v>
      </c>
      <c r="O21" s="59">
        <v>628386.80000000005</v>
      </c>
      <c r="P21" s="177">
        <v>253.5</v>
      </c>
      <c r="Q21" s="109">
        <v>628386.80000000005</v>
      </c>
    </row>
    <row r="22" spans="1:17" s="108" customFormat="1" ht="12.75" x14ac:dyDescent="0.2">
      <c r="A22" s="169">
        <v>16</v>
      </c>
      <c r="B22" s="162" t="s">
        <v>260</v>
      </c>
      <c r="C22" s="175">
        <v>0.78549998010932642</v>
      </c>
      <c r="D22" s="175">
        <v>0.91463460546904707</v>
      </c>
      <c r="E22" s="175">
        <v>0.85881288047974391</v>
      </c>
      <c r="F22" s="176">
        <v>15898.430485497131</v>
      </c>
      <c r="G22" s="59">
        <v>43827</v>
      </c>
      <c r="H22" s="59">
        <v>585057.1</v>
      </c>
      <c r="I22" s="59">
        <v>628884.1</v>
      </c>
      <c r="J22" s="257">
        <v>1480441.5</v>
      </c>
      <c r="K22" s="109">
        <v>1480441.5</v>
      </c>
      <c r="L22" s="175">
        <v>1.5249999782663162</v>
      </c>
      <c r="M22" s="176">
        <v>28230.953093423603</v>
      </c>
      <c r="N22" s="109">
        <v>714641</v>
      </c>
      <c r="O22" s="59">
        <v>786105.1</v>
      </c>
      <c r="P22" s="177">
        <v>207.2</v>
      </c>
      <c r="Q22" s="109">
        <v>786105.1</v>
      </c>
    </row>
    <row r="23" spans="1:17" ht="23.25" customHeight="1" x14ac:dyDescent="0.2">
      <c r="A23" s="516" t="s">
        <v>1</v>
      </c>
      <c r="B23" s="516"/>
      <c r="C23" s="175">
        <v>1</v>
      </c>
      <c r="D23" s="175">
        <v>1</v>
      </c>
      <c r="E23" s="175">
        <v>1</v>
      </c>
      <c r="F23" s="176">
        <v>18512.100652957211</v>
      </c>
      <c r="G23" s="107">
        <v>1997168.4000000001</v>
      </c>
      <c r="H23" s="342">
        <v>6503953.4000000004</v>
      </c>
      <c r="I23" s="342">
        <v>8501121.8000000007</v>
      </c>
      <c r="J23" s="342">
        <v>18171368.799999997</v>
      </c>
      <c r="K23" s="342">
        <v>18271453.800000001</v>
      </c>
      <c r="L23" s="175">
        <v>1.5758301779147517</v>
      </c>
      <c r="M23" s="176">
        <v>29171.926865525355</v>
      </c>
      <c r="N23" s="342">
        <v>9684603.3000000007</v>
      </c>
      <c r="O23" s="342">
        <v>10653063.700000001</v>
      </c>
      <c r="P23" s="177">
        <v>188.7</v>
      </c>
      <c r="Q23" s="342">
        <v>10628042.4</v>
      </c>
    </row>
    <row r="24" spans="1:17" s="85" customFormat="1" ht="23.45" customHeight="1" x14ac:dyDescent="0.2">
      <c r="A24" s="114"/>
      <c r="B24" s="114"/>
      <c r="C24" s="115"/>
      <c r="D24" s="115"/>
      <c r="E24" s="505" t="s">
        <v>244</v>
      </c>
      <c r="F24" s="506"/>
      <c r="G24" s="60">
        <v>2125280.5999999996</v>
      </c>
      <c r="H24" s="116"/>
      <c r="I24" s="117"/>
      <c r="J24" s="343"/>
      <c r="K24" s="352"/>
      <c r="L24" s="119"/>
      <c r="M24" s="116"/>
      <c r="N24" s="343"/>
      <c r="O24" s="343"/>
      <c r="P24" s="343"/>
      <c r="Q24" s="352"/>
    </row>
    <row r="25" spans="1:17" ht="29.25" hidden="1" customHeight="1" x14ac:dyDescent="0.2">
      <c r="A25" s="114"/>
      <c r="B25" s="120"/>
      <c r="C25" s="121" t="s">
        <v>198</v>
      </c>
      <c r="D25" s="50" t="s">
        <v>200</v>
      </c>
      <c r="E25" s="250" t="e">
        <f>(#REF!+E13)/(E8+E18)</f>
        <v>#REF!</v>
      </c>
      <c r="F25" s="250"/>
      <c r="G25" s="349"/>
      <c r="H25" s="306"/>
      <c r="I25" s="306"/>
      <c r="J25" s="305"/>
      <c r="K25" s="305"/>
      <c r="L25" s="306"/>
      <c r="M25" s="116"/>
      <c r="N25" s="306"/>
      <c r="O25" s="306"/>
      <c r="P25" s="305"/>
      <c r="Q25" s="305"/>
    </row>
    <row r="26" spans="1:17" ht="22.15" customHeight="1" x14ac:dyDescent="0.2">
      <c r="A26" s="114"/>
      <c r="B26" s="120"/>
      <c r="C26" s="305"/>
      <c r="D26" s="114"/>
      <c r="E26" s="520"/>
      <c r="F26" s="520"/>
      <c r="G26" s="125"/>
      <c r="H26" s="125"/>
      <c r="I26" s="125"/>
      <c r="J26" s="305"/>
      <c r="K26" s="353"/>
      <c r="L26" s="306"/>
      <c r="M26" s="85"/>
      <c r="N26" s="125"/>
      <c r="O26" s="306"/>
      <c r="P26" s="305"/>
      <c r="Q26" s="305"/>
    </row>
    <row r="27" spans="1:17" ht="27" customHeight="1" x14ac:dyDescent="0.2">
      <c r="A27" s="71"/>
      <c r="B27" s="123"/>
      <c r="C27" s="123"/>
      <c r="D27" s="71"/>
      <c r="E27" s="520"/>
      <c r="F27" s="520"/>
      <c r="G27" s="125"/>
      <c r="H27" s="125"/>
      <c r="I27" s="71"/>
      <c r="J27" s="71"/>
      <c r="K27" s="71"/>
      <c r="L27" s="71"/>
      <c r="M27" s="71"/>
      <c r="N27" s="165"/>
      <c r="O27" s="71"/>
      <c r="P27" s="71"/>
      <c r="Q27" s="71"/>
    </row>
    <row r="28" spans="1:17" ht="15" customHeight="1" x14ac:dyDescent="0.2">
      <c r="A28" s="71"/>
      <c r="B28" s="517" t="s">
        <v>368</v>
      </c>
      <c r="C28" s="518"/>
      <c r="D28" s="519"/>
      <c r="E28" s="514">
        <v>1714048</v>
      </c>
      <c r="F28" s="514"/>
      <c r="G28" s="190"/>
      <c r="H28" s="193"/>
      <c r="I28" s="138"/>
      <c r="J28" s="195"/>
      <c r="K28" s="71"/>
      <c r="L28" s="71"/>
      <c r="M28" s="71"/>
      <c r="N28" s="71"/>
      <c r="O28" s="71"/>
      <c r="P28" s="71"/>
      <c r="Q28" s="71"/>
    </row>
    <row r="29" spans="1:17" ht="15" customHeight="1" x14ac:dyDescent="0.2">
      <c r="A29" s="71"/>
      <c r="B29" s="418" t="s">
        <v>367</v>
      </c>
      <c r="C29" s="418"/>
      <c r="D29" s="418"/>
      <c r="E29" s="514">
        <v>31730629.100000001</v>
      </c>
      <c r="F29" s="514"/>
      <c r="G29" s="191"/>
      <c r="H29" s="343"/>
      <c r="I29" s="138"/>
      <c r="J29" s="195"/>
      <c r="K29" s="125"/>
      <c r="L29" s="71"/>
      <c r="M29" s="71"/>
      <c r="N29" s="118"/>
      <c r="O29" s="118"/>
      <c r="P29" s="125"/>
      <c r="Q29" s="125"/>
    </row>
    <row r="30" spans="1:17" ht="15" customHeight="1" x14ac:dyDescent="0.2">
      <c r="A30" s="71"/>
      <c r="B30" s="418" t="s">
        <v>238</v>
      </c>
      <c r="C30" s="418"/>
      <c r="D30" s="418"/>
      <c r="E30" s="515">
        <v>1.5249999999999999</v>
      </c>
      <c r="F30" s="515"/>
      <c r="G30" s="192"/>
      <c r="H30" s="354"/>
      <c r="I30" s="138"/>
      <c r="J30" s="116"/>
      <c r="K30" s="116"/>
      <c r="L30" s="71"/>
      <c r="M30" s="71"/>
      <c r="N30" s="126"/>
      <c r="O30" s="126"/>
      <c r="P30" s="116"/>
      <c r="Q30" s="116"/>
    </row>
    <row r="31" spans="1:17" ht="15" customHeight="1" x14ac:dyDescent="0.2">
      <c r="A31" s="71"/>
      <c r="B31" s="418" t="s">
        <v>276</v>
      </c>
      <c r="C31" s="418"/>
      <c r="D31" s="418"/>
      <c r="E31" s="514">
        <v>18271453.800000001</v>
      </c>
      <c r="F31" s="514"/>
      <c r="G31" s="191"/>
      <c r="H31" s="343"/>
      <c r="I31" s="138"/>
      <c r="J31" s="195"/>
      <c r="K31" s="116"/>
      <c r="L31" s="71"/>
      <c r="M31" s="71"/>
      <c r="N31" s="126"/>
      <c r="O31" s="126"/>
      <c r="P31" s="116"/>
      <c r="Q31" s="116"/>
    </row>
    <row r="32" spans="1:17" x14ac:dyDescent="0.2">
      <c r="G32" s="85"/>
      <c r="H32" s="85"/>
      <c r="I32" s="85"/>
      <c r="J32" s="85"/>
      <c r="K32" s="85"/>
      <c r="N32" s="85"/>
      <c r="O32" s="85"/>
      <c r="P32" s="85"/>
      <c r="Q32" s="85"/>
    </row>
    <row r="33" spans="8:10" x14ac:dyDescent="0.2">
      <c r="H33" s="97"/>
      <c r="I33" s="85"/>
      <c r="J33" s="85"/>
    </row>
  </sheetData>
  <dataConsolidate/>
  <mergeCells count="21">
    <mergeCell ref="E29:F29"/>
    <mergeCell ref="D4:D5"/>
    <mergeCell ref="B31:D31"/>
    <mergeCell ref="E31:F31"/>
    <mergeCell ref="E30:F30"/>
    <mergeCell ref="B30:D30"/>
    <mergeCell ref="A23:B23"/>
    <mergeCell ref="B29:D29"/>
    <mergeCell ref="B28:D28"/>
    <mergeCell ref="E28:F28"/>
    <mergeCell ref="E27:F27"/>
    <mergeCell ref="E26:F26"/>
    <mergeCell ref="G4:I4"/>
    <mergeCell ref="E24:F24"/>
    <mergeCell ref="E4:F4"/>
    <mergeCell ref="A1:Q1"/>
    <mergeCell ref="A2:Q2"/>
    <mergeCell ref="B4:B5"/>
    <mergeCell ref="C4:C5"/>
    <mergeCell ref="L4:M4"/>
    <mergeCell ref="A4:A5"/>
  </mergeCells>
  <phoneticPr fontId="0" type="noConversion"/>
  <printOptions horizontalCentered="1"/>
  <pageMargins left="0.27559055118110237" right="0.15748031496062992" top="1.1417322834645669" bottom="0.43307086614173229" header="0.94488188976377963" footer="0.23622047244094491"/>
  <pageSetup paperSize="9" scale="73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1"/>
  <sheetViews>
    <sheetView zoomScaleNormal="100" workbookViewId="0">
      <pane xSplit="2" ySplit="6" topLeftCell="C7" activePane="bottomRight" state="frozen"/>
      <selection activeCell="R14" sqref="R14"/>
      <selection pane="topRight" activeCell="R14" sqref="R14"/>
      <selection pane="bottomLeft" activeCell="R14" sqref="R14"/>
      <selection pane="bottomRight" activeCell="G18" sqref="G18"/>
    </sheetView>
  </sheetViews>
  <sheetFormatPr defaultColWidth="9.140625" defaultRowHeight="11.25" x14ac:dyDescent="0.2"/>
  <cols>
    <col min="1" max="1" width="3.28515625" style="80" customWidth="1"/>
    <col min="2" max="2" width="21.7109375" style="80" customWidth="1"/>
    <col min="3" max="3" width="11.7109375" style="80" customWidth="1"/>
    <col min="4" max="4" width="12.28515625" style="80" customWidth="1"/>
    <col min="5" max="5" width="6.5703125" style="80" customWidth="1"/>
    <col min="6" max="6" width="8.140625" style="80" customWidth="1"/>
    <col min="7" max="7" width="11.85546875" style="80" customWidth="1"/>
    <col min="8" max="8" width="12.7109375" style="80" customWidth="1"/>
    <col min="9" max="9" width="12.85546875" style="80" customWidth="1"/>
    <col min="10" max="10" width="14.28515625" style="80" customWidth="1"/>
    <col min="11" max="11" width="15.85546875" style="80" customWidth="1"/>
    <col min="12" max="12" width="8.42578125" style="80" customWidth="1"/>
    <col min="13" max="13" width="8" style="80" customWidth="1"/>
    <col min="14" max="14" width="12.28515625" style="80" customWidth="1"/>
    <col min="15" max="15" width="13.140625" style="80" customWidth="1"/>
    <col min="16" max="16" width="10.7109375" style="80" customWidth="1"/>
    <col min="17" max="17" width="17.42578125" style="80" customWidth="1"/>
    <col min="18" max="16384" width="9.140625" style="80"/>
  </cols>
  <sheetData>
    <row r="1" spans="1:17" ht="17.25" customHeight="1" x14ac:dyDescent="0.2">
      <c r="A1" s="507" t="s">
        <v>371</v>
      </c>
      <c r="B1" s="507"/>
      <c r="C1" s="507"/>
      <c r="D1" s="507"/>
      <c r="E1" s="507"/>
      <c r="F1" s="507"/>
      <c r="G1" s="507"/>
      <c r="H1" s="507"/>
      <c r="I1" s="507"/>
      <c r="J1" s="507"/>
      <c r="K1" s="507"/>
      <c r="L1" s="507"/>
      <c r="M1" s="507"/>
      <c r="N1" s="507"/>
      <c r="O1" s="507"/>
      <c r="P1" s="507"/>
      <c r="Q1" s="507"/>
    </row>
    <row r="2" spans="1:17" ht="13.5" customHeight="1" x14ac:dyDescent="0.2">
      <c r="A2" s="507" t="s">
        <v>391</v>
      </c>
      <c r="B2" s="507"/>
      <c r="C2" s="507"/>
      <c r="D2" s="507"/>
      <c r="E2" s="507"/>
      <c r="F2" s="507"/>
      <c r="G2" s="507"/>
      <c r="H2" s="507"/>
      <c r="I2" s="507"/>
      <c r="J2" s="507"/>
      <c r="K2" s="507"/>
      <c r="L2" s="507"/>
      <c r="M2" s="507"/>
      <c r="N2" s="507"/>
      <c r="O2" s="507"/>
      <c r="P2" s="507"/>
      <c r="Q2" s="507"/>
    </row>
    <row r="3" spans="1:17" ht="12" customHeight="1" x14ac:dyDescent="0.2">
      <c r="A3" s="238"/>
      <c r="B3" s="238"/>
      <c r="C3" s="238"/>
      <c r="D3" s="238"/>
      <c r="E3" s="238"/>
      <c r="F3" s="238"/>
      <c r="G3" s="238"/>
      <c r="H3" s="238"/>
      <c r="I3" s="238"/>
      <c r="J3" s="238"/>
      <c r="K3" s="238"/>
      <c r="L3" s="238"/>
      <c r="M3" s="71"/>
      <c r="N3" s="238"/>
      <c r="O3" s="238"/>
      <c r="P3" s="238"/>
      <c r="Q3" s="238"/>
    </row>
    <row r="4" spans="1:17" ht="147.6" customHeight="1" x14ac:dyDescent="0.2">
      <c r="A4" s="508" t="s">
        <v>0</v>
      </c>
      <c r="B4" s="508" t="s">
        <v>4</v>
      </c>
      <c r="C4" s="510" t="s">
        <v>273</v>
      </c>
      <c r="D4" s="508" t="s">
        <v>272</v>
      </c>
      <c r="E4" s="504" t="s">
        <v>298</v>
      </c>
      <c r="F4" s="504"/>
      <c r="G4" s="504" t="s">
        <v>452</v>
      </c>
      <c r="H4" s="504"/>
      <c r="I4" s="504"/>
      <c r="J4" s="243" t="s">
        <v>227</v>
      </c>
      <c r="K4" s="242" t="s">
        <v>313</v>
      </c>
      <c r="L4" s="512" t="s">
        <v>314</v>
      </c>
      <c r="M4" s="513"/>
      <c r="N4" s="243" t="s">
        <v>442</v>
      </c>
      <c r="O4" s="240" t="s">
        <v>443</v>
      </c>
      <c r="P4" s="242" t="s">
        <v>324</v>
      </c>
      <c r="Q4" s="242" t="s">
        <v>325</v>
      </c>
    </row>
    <row r="5" spans="1:17" ht="96.6" customHeight="1" x14ac:dyDescent="0.2">
      <c r="A5" s="509"/>
      <c r="B5" s="509"/>
      <c r="C5" s="511"/>
      <c r="D5" s="509"/>
      <c r="E5" s="239" t="s">
        <v>278</v>
      </c>
      <c r="F5" s="239" t="s">
        <v>207</v>
      </c>
      <c r="G5" s="243" t="s">
        <v>360</v>
      </c>
      <c r="H5" s="243" t="s">
        <v>274</v>
      </c>
      <c r="I5" s="243" t="s">
        <v>390</v>
      </c>
      <c r="J5" s="243" t="s">
        <v>275</v>
      </c>
      <c r="K5" s="242" t="s">
        <v>315</v>
      </c>
      <c r="L5" s="242" t="s">
        <v>279</v>
      </c>
      <c r="M5" s="242" t="s">
        <v>207</v>
      </c>
      <c r="N5" s="242" t="s">
        <v>3</v>
      </c>
      <c r="O5" s="242" t="s">
        <v>3</v>
      </c>
      <c r="P5" s="198" t="s">
        <v>335</v>
      </c>
      <c r="Q5" s="242" t="s">
        <v>322</v>
      </c>
    </row>
    <row r="6" spans="1:17" s="182" customFormat="1" ht="24" x14ac:dyDescent="0.2">
      <c r="A6" s="172">
        <v>1</v>
      </c>
      <c r="B6" s="172">
        <v>2</v>
      </c>
      <c r="C6" s="178">
        <v>3</v>
      </c>
      <c r="D6" s="172">
        <v>4</v>
      </c>
      <c r="E6" s="172" t="s">
        <v>7</v>
      </c>
      <c r="F6" s="172">
        <v>6</v>
      </c>
      <c r="G6" s="172">
        <v>7</v>
      </c>
      <c r="H6" s="172">
        <v>8</v>
      </c>
      <c r="I6" s="172">
        <v>9</v>
      </c>
      <c r="J6" s="172">
        <v>10</v>
      </c>
      <c r="K6" s="172">
        <v>11</v>
      </c>
      <c r="L6" s="172">
        <v>12</v>
      </c>
      <c r="M6" s="172">
        <v>13</v>
      </c>
      <c r="N6" s="172">
        <v>14</v>
      </c>
      <c r="O6" s="172">
        <v>15</v>
      </c>
      <c r="P6" s="172" t="s">
        <v>316</v>
      </c>
      <c r="Q6" s="172">
        <v>17</v>
      </c>
    </row>
    <row r="7" spans="1:17" s="108" customFormat="1" ht="12.75" x14ac:dyDescent="0.2">
      <c r="A7" s="169">
        <v>1</v>
      </c>
      <c r="B7" s="162" t="s">
        <v>358</v>
      </c>
      <c r="C7" s="175">
        <v>0.92612734873843527</v>
      </c>
      <c r="D7" s="175">
        <v>0.82888161367720259</v>
      </c>
      <c r="E7" s="175">
        <v>1.1173216216364328</v>
      </c>
      <c r="F7" s="176">
        <v>36133.146546678676</v>
      </c>
      <c r="G7" s="59">
        <v>813642.8</v>
      </c>
      <c r="H7" s="59">
        <v>1176128.6000000001</v>
      </c>
      <c r="I7" s="59">
        <v>1989771.4000000001</v>
      </c>
      <c r="J7" s="109">
        <v>2861422.9</v>
      </c>
      <c r="K7" s="109">
        <v>2861422.9</v>
      </c>
      <c r="L7" s="175">
        <v>1.5249999987930687</v>
      </c>
      <c r="M7" s="176">
        <v>49317.087732868407</v>
      </c>
      <c r="N7" s="109">
        <v>2331889.9</v>
      </c>
      <c r="O7" s="59">
        <v>2565078.9</v>
      </c>
      <c r="P7" s="177">
        <v>122.7</v>
      </c>
      <c r="Q7" s="304">
        <v>2565078.9</v>
      </c>
    </row>
    <row r="8" spans="1:17" s="108" customFormat="1" ht="12.75" x14ac:dyDescent="0.2">
      <c r="A8" s="169">
        <v>2</v>
      </c>
      <c r="B8" s="162" t="s">
        <v>180</v>
      </c>
      <c r="C8" s="175">
        <v>1.3032973748803927</v>
      </c>
      <c r="D8" s="175">
        <v>0.89495738117046331</v>
      </c>
      <c r="E8" s="175">
        <v>1.4562675299419119</v>
      </c>
      <c r="F8" s="176">
        <v>47094.34334000817</v>
      </c>
      <c r="G8" s="59">
        <v>9769.6</v>
      </c>
      <c r="H8" s="59">
        <v>128220.4</v>
      </c>
      <c r="I8" s="59">
        <v>137990</v>
      </c>
      <c r="J8" s="294">
        <v>126867.7</v>
      </c>
      <c r="K8" s="109">
        <v>137990</v>
      </c>
      <c r="L8" s="112">
        <v>1.5310256481768652</v>
      </c>
      <c r="M8" s="176">
        <v>49511.951653880453</v>
      </c>
      <c r="N8" s="109">
        <v>164627.6</v>
      </c>
      <c r="O8" s="59">
        <v>181090.4</v>
      </c>
      <c r="P8" s="177">
        <v>83.8</v>
      </c>
      <c r="Q8" s="304">
        <v>137990</v>
      </c>
    </row>
    <row r="9" spans="1:17" ht="23.25" customHeight="1" x14ac:dyDescent="0.2">
      <c r="A9" s="516" t="s">
        <v>1</v>
      </c>
      <c r="B9" s="516"/>
      <c r="C9" s="175">
        <v>1</v>
      </c>
      <c r="D9" s="175">
        <v>1</v>
      </c>
      <c r="E9" s="112">
        <v>1</v>
      </c>
      <c r="F9" s="176">
        <v>32339.073948786521</v>
      </c>
      <c r="G9" s="241">
        <v>823412.4</v>
      </c>
      <c r="H9" s="342">
        <v>1304349</v>
      </c>
      <c r="I9" s="342">
        <v>2127761.4000000004</v>
      </c>
      <c r="J9" s="342">
        <v>2988290.6</v>
      </c>
      <c r="K9" s="342">
        <v>2999412.9</v>
      </c>
      <c r="L9" s="175">
        <v>1.2848366502453734</v>
      </c>
      <c r="M9" s="176">
        <v>41550.4274443963</v>
      </c>
      <c r="N9" s="342">
        <v>2496517.5</v>
      </c>
      <c r="O9" s="342">
        <v>2746169.3</v>
      </c>
      <c r="P9" s="177">
        <v>120.1</v>
      </c>
      <c r="Q9" s="241">
        <v>2703068.9</v>
      </c>
    </row>
    <row r="10" spans="1:17" s="85" customFormat="1" ht="23.45" customHeight="1" x14ac:dyDescent="0.2">
      <c r="A10" s="114"/>
      <c r="B10" s="114"/>
      <c r="C10" s="115"/>
      <c r="D10" s="115"/>
      <c r="E10" s="505" t="s">
        <v>244</v>
      </c>
      <c r="F10" s="506"/>
      <c r="G10" s="60">
        <v>531940.39999999991</v>
      </c>
      <c r="I10" s="117"/>
      <c r="J10" s="343"/>
      <c r="K10" s="199"/>
      <c r="L10" s="119"/>
      <c r="M10" s="116"/>
      <c r="N10" s="343"/>
      <c r="O10" s="343"/>
      <c r="P10" s="118"/>
      <c r="Q10" s="199"/>
    </row>
    <row r="11" spans="1:17" ht="29.25" hidden="1" customHeight="1" x14ac:dyDescent="0.2">
      <c r="A11" s="114"/>
      <c r="B11" s="120"/>
      <c r="C11" s="336" t="s">
        <v>198</v>
      </c>
      <c r="D11" s="337" t="s">
        <v>200</v>
      </c>
      <c r="E11" s="250" t="e">
        <f>(E8+#REF!)/(#REF!+#REF!)</f>
        <v>#REF!</v>
      </c>
      <c r="F11" s="250"/>
      <c r="G11" s="250"/>
      <c r="H11" s="355"/>
      <c r="I11" s="313"/>
      <c r="J11" s="174" t="s">
        <v>199</v>
      </c>
      <c r="K11" s="174"/>
      <c r="L11" s="313" t="e">
        <f>(L8+#REF!)/(#REF!+#REF!)</f>
        <v>#REF!</v>
      </c>
      <c r="M11" s="71"/>
      <c r="N11" s="313"/>
      <c r="O11" s="313"/>
      <c r="P11" s="121"/>
      <c r="Q11" s="174"/>
    </row>
    <row r="12" spans="1:17" ht="27" customHeight="1" x14ac:dyDescent="0.2">
      <c r="A12" s="71"/>
      <c r="B12" s="335"/>
      <c r="C12" s="335"/>
      <c r="D12" s="223"/>
      <c r="E12" s="520"/>
      <c r="F12" s="520"/>
      <c r="G12" s="125"/>
      <c r="H12" s="125"/>
      <c r="I12" s="71"/>
      <c r="J12" s="71"/>
      <c r="K12" s="353"/>
      <c r="L12" s="71"/>
      <c r="M12" s="71"/>
      <c r="N12" s="71"/>
      <c r="O12" s="71"/>
      <c r="P12" s="71"/>
      <c r="Q12" s="71"/>
    </row>
    <row r="13" spans="1:17" ht="15" customHeight="1" x14ac:dyDescent="0.2">
      <c r="A13" s="71"/>
      <c r="B13" s="517" t="s">
        <v>389</v>
      </c>
      <c r="C13" s="518"/>
      <c r="D13" s="519"/>
      <c r="E13" s="522">
        <v>325621.3</v>
      </c>
      <c r="F13" s="522"/>
      <c r="G13" s="193"/>
      <c r="H13" s="193"/>
      <c r="I13" s="339"/>
      <c r="J13" s="195"/>
      <c r="K13" s="71"/>
      <c r="L13" s="71"/>
      <c r="M13" s="71"/>
      <c r="N13" s="71"/>
      <c r="O13" s="71"/>
      <c r="P13" s="71"/>
      <c r="Q13" s="71"/>
    </row>
    <row r="14" spans="1:17" ht="15" customHeight="1" x14ac:dyDescent="0.2">
      <c r="A14" s="71"/>
      <c r="B14" s="418" t="s">
        <v>405</v>
      </c>
      <c r="C14" s="418"/>
      <c r="D14" s="418"/>
      <c r="E14" s="514">
        <v>10530291.300000001</v>
      </c>
      <c r="F14" s="514"/>
      <c r="G14" s="343"/>
      <c r="H14" s="193"/>
      <c r="I14" s="339"/>
      <c r="J14" s="188"/>
      <c r="K14" s="125"/>
      <c r="L14" s="71"/>
      <c r="M14" s="71"/>
      <c r="N14" s="118"/>
      <c r="O14" s="118"/>
      <c r="P14" s="125"/>
      <c r="Q14" s="125"/>
    </row>
    <row r="15" spans="1:17" ht="15" customHeight="1" x14ac:dyDescent="0.2">
      <c r="A15" s="71"/>
      <c r="B15" s="418" t="s">
        <v>238</v>
      </c>
      <c r="C15" s="418"/>
      <c r="D15" s="418"/>
      <c r="E15" s="515">
        <v>1.5249999999999999</v>
      </c>
      <c r="F15" s="515"/>
      <c r="G15" s="126"/>
      <c r="H15" s="193"/>
      <c r="I15" s="339"/>
      <c r="J15" s="170"/>
      <c r="K15" s="116"/>
      <c r="L15" s="71"/>
      <c r="M15" s="71"/>
      <c r="N15" s="126"/>
      <c r="O15" s="126"/>
      <c r="P15" s="116"/>
      <c r="Q15" s="116"/>
    </row>
    <row r="16" spans="1:17" ht="16.149999999999999" customHeight="1" x14ac:dyDescent="0.2">
      <c r="A16" s="71"/>
      <c r="B16" s="418" t="s">
        <v>276</v>
      </c>
      <c r="C16" s="418"/>
      <c r="D16" s="418"/>
      <c r="E16" s="514">
        <v>2999412.9</v>
      </c>
      <c r="F16" s="514"/>
      <c r="G16" s="343"/>
      <c r="H16" s="193"/>
      <c r="I16" s="339"/>
      <c r="J16" s="188"/>
      <c r="K16" s="116"/>
      <c r="L16" s="71"/>
      <c r="M16" s="71"/>
      <c r="N16" s="126"/>
      <c r="O16" s="126"/>
      <c r="P16" s="116"/>
      <c r="Q16" s="116"/>
    </row>
    <row r="17" spans="1:17" x14ac:dyDescent="0.2">
      <c r="G17" s="85"/>
      <c r="H17" s="85"/>
      <c r="I17" s="85"/>
      <c r="J17" s="85"/>
      <c r="K17" s="85"/>
      <c r="N17" s="85"/>
      <c r="O17" s="85"/>
      <c r="P17" s="85"/>
      <c r="Q17" s="85"/>
    </row>
    <row r="18" spans="1:17" ht="12.75" x14ac:dyDescent="0.2">
      <c r="A18" s="85"/>
      <c r="B18" s="85"/>
      <c r="C18" s="85"/>
      <c r="D18" s="85"/>
      <c r="E18" s="521"/>
      <c r="F18" s="521"/>
      <c r="G18" s="85"/>
    </row>
    <row r="19" spans="1:17" ht="12.75" x14ac:dyDescent="0.2">
      <c r="A19" s="85"/>
      <c r="B19" s="85"/>
      <c r="C19" s="85"/>
      <c r="D19" s="85"/>
      <c r="E19" s="521"/>
      <c r="F19" s="521"/>
      <c r="G19" s="85"/>
    </row>
    <row r="20" spans="1:17" ht="12.75" x14ac:dyDescent="0.2">
      <c r="A20" s="85"/>
      <c r="B20" s="85"/>
      <c r="C20" s="85"/>
      <c r="D20" s="85"/>
      <c r="E20" s="521"/>
      <c r="F20" s="521"/>
      <c r="G20" s="85"/>
    </row>
    <row r="21" spans="1:17" ht="12.75" x14ac:dyDescent="0.2">
      <c r="A21" s="85"/>
      <c r="B21" s="85"/>
      <c r="C21" s="85"/>
      <c r="D21" s="85"/>
      <c r="E21" s="521"/>
      <c r="F21" s="521"/>
      <c r="G21" s="160"/>
    </row>
  </sheetData>
  <dataConsolidate/>
  <mergeCells count="24">
    <mergeCell ref="A1:Q1"/>
    <mergeCell ref="A2:Q2"/>
    <mergeCell ref="A4:A5"/>
    <mergeCell ref="B4:B5"/>
    <mergeCell ref="C4:C5"/>
    <mergeCell ref="D4:D5"/>
    <mergeCell ref="E4:F4"/>
    <mergeCell ref="G4:I4"/>
    <mergeCell ref="L4:M4"/>
    <mergeCell ref="A9:B9"/>
    <mergeCell ref="E10:F10"/>
    <mergeCell ref="E12:F12"/>
    <mergeCell ref="B13:D13"/>
    <mergeCell ref="E13:F13"/>
    <mergeCell ref="E18:F18"/>
    <mergeCell ref="E19:F19"/>
    <mergeCell ref="E20:F20"/>
    <mergeCell ref="E21:F21"/>
    <mergeCell ref="B14:D14"/>
    <mergeCell ref="E14:F14"/>
    <mergeCell ref="B15:D15"/>
    <mergeCell ref="E15:F15"/>
    <mergeCell ref="B16:D16"/>
    <mergeCell ref="E16:F16"/>
  </mergeCells>
  <printOptions horizontalCentered="1"/>
  <pageMargins left="0.27559055118110237" right="0.15748031496062992" top="1.1417322834645669" bottom="0.43307086614173229" header="0.94488188976377963" footer="0.23622047244094491"/>
  <pageSetup paperSize="9" scale="72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33"/>
  <sheetViews>
    <sheetView zoomScaleNormal="100" workbookViewId="0">
      <pane xSplit="2" ySplit="6" topLeftCell="C23" activePane="bottomRight" state="frozen"/>
      <selection activeCell="R14" sqref="R14"/>
      <selection pane="topRight" activeCell="R14" sqref="R14"/>
      <selection pane="bottomLeft" activeCell="R14" sqref="R14"/>
      <selection pane="bottomRight" activeCell="AB64" sqref="AB64"/>
    </sheetView>
  </sheetViews>
  <sheetFormatPr defaultColWidth="9.140625" defaultRowHeight="11.25" x14ac:dyDescent="0.2"/>
  <cols>
    <col min="1" max="1" width="3.28515625" style="80" customWidth="1"/>
    <col min="2" max="2" width="21.7109375" style="80" customWidth="1"/>
    <col min="3" max="3" width="11.7109375" style="80" customWidth="1"/>
    <col min="4" max="4" width="12.28515625" style="80" customWidth="1"/>
    <col min="5" max="5" width="6.5703125" style="80" customWidth="1"/>
    <col min="6" max="6" width="8.140625" style="80" customWidth="1"/>
    <col min="7" max="7" width="11.85546875" style="80" customWidth="1"/>
    <col min="8" max="8" width="12.7109375" style="80" customWidth="1"/>
    <col min="9" max="9" width="12.85546875" style="80" customWidth="1"/>
    <col min="10" max="10" width="14.28515625" style="80" customWidth="1"/>
    <col min="11" max="11" width="15.85546875" style="80" customWidth="1"/>
    <col min="12" max="12" width="8.42578125" style="80" customWidth="1"/>
    <col min="13" max="13" width="9.28515625" style="80" customWidth="1"/>
    <col min="14" max="14" width="12.28515625" style="80" customWidth="1"/>
    <col min="15" max="15" width="13.140625" style="80" customWidth="1"/>
    <col min="16" max="16" width="10.7109375" style="80" customWidth="1"/>
    <col min="17" max="17" width="15.140625" style="80" customWidth="1"/>
    <col min="18" max="18" width="7.85546875" style="80" customWidth="1"/>
    <col min="19" max="19" width="8.28515625" style="80" customWidth="1"/>
    <col min="20" max="20" width="13.42578125" style="80" customWidth="1"/>
    <col min="21" max="21" width="12.28515625" style="80" customWidth="1"/>
    <col min="22" max="22" width="8.42578125" style="80" customWidth="1"/>
    <col min="23" max="16384" width="9.140625" style="80"/>
  </cols>
  <sheetData>
    <row r="1" spans="1:22" ht="17.25" customHeight="1" x14ac:dyDescent="0.2">
      <c r="A1" s="507" t="s">
        <v>370</v>
      </c>
      <c r="B1" s="507"/>
      <c r="C1" s="507"/>
      <c r="D1" s="507"/>
      <c r="E1" s="507"/>
      <c r="F1" s="507"/>
      <c r="G1" s="507"/>
      <c r="H1" s="507"/>
      <c r="I1" s="507"/>
      <c r="J1" s="507"/>
      <c r="K1" s="507"/>
      <c r="L1" s="507"/>
      <c r="M1" s="507"/>
      <c r="N1" s="507"/>
      <c r="O1" s="507"/>
      <c r="P1" s="507"/>
      <c r="Q1" s="507"/>
      <c r="R1" s="507"/>
      <c r="S1" s="507"/>
      <c r="T1" s="507"/>
      <c r="U1" s="507"/>
      <c r="V1" s="507"/>
    </row>
    <row r="2" spans="1:22" ht="13.5" customHeight="1" x14ac:dyDescent="0.2">
      <c r="A2" s="507" t="s">
        <v>392</v>
      </c>
      <c r="B2" s="507"/>
      <c r="C2" s="507"/>
      <c r="D2" s="507"/>
      <c r="E2" s="507"/>
      <c r="F2" s="507"/>
      <c r="G2" s="507"/>
      <c r="H2" s="507"/>
      <c r="I2" s="507"/>
      <c r="J2" s="507"/>
      <c r="K2" s="507"/>
      <c r="L2" s="507"/>
      <c r="M2" s="507"/>
      <c r="N2" s="507"/>
      <c r="O2" s="507"/>
      <c r="P2" s="507"/>
      <c r="Q2" s="507"/>
      <c r="R2" s="507"/>
      <c r="S2" s="507"/>
      <c r="T2" s="507"/>
      <c r="U2" s="507"/>
      <c r="V2" s="507"/>
    </row>
    <row r="3" spans="1:22" ht="12" customHeight="1" x14ac:dyDescent="0.2">
      <c r="A3" s="287"/>
      <c r="B3" s="287"/>
      <c r="C3" s="287"/>
      <c r="D3" s="287"/>
      <c r="E3" s="287"/>
      <c r="F3" s="287"/>
      <c r="G3" s="287"/>
      <c r="H3" s="287"/>
      <c r="I3" s="287"/>
      <c r="J3" s="287"/>
      <c r="K3" s="287"/>
      <c r="L3" s="287"/>
      <c r="M3" s="71"/>
      <c r="N3" s="287"/>
      <c r="O3" s="287"/>
      <c r="P3" s="287"/>
      <c r="Q3" s="287"/>
      <c r="R3" s="287"/>
      <c r="S3" s="71"/>
      <c r="T3" s="71"/>
      <c r="U3" s="71"/>
      <c r="V3" s="71"/>
    </row>
    <row r="4" spans="1:22" ht="147.6" customHeight="1" x14ac:dyDescent="0.2">
      <c r="A4" s="508" t="s">
        <v>0</v>
      </c>
      <c r="B4" s="508" t="s">
        <v>4</v>
      </c>
      <c r="C4" s="510" t="s">
        <v>273</v>
      </c>
      <c r="D4" s="508" t="s">
        <v>272</v>
      </c>
      <c r="E4" s="504" t="s">
        <v>298</v>
      </c>
      <c r="F4" s="504"/>
      <c r="G4" s="504" t="s">
        <v>451</v>
      </c>
      <c r="H4" s="504"/>
      <c r="I4" s="504"/>
      <c r="J4" s="293" t="s">
        <v>227</v>
      </c>
      <c r="K4" s="291" t="s">
        <v>313</v>
      </c>
      <c r="L4" s="512" t="s">
        <v>314</v>
      </c>
      <c r="M4" s="513"/>
      <c r="N4" s="293" t="s">
        <v>393</v>
      </c>
      <c r="O4" s="289" t="s">
        <v>394</v>
      </c>
      <c r="P4" s="291" t="s">
        <v>324</v>
      </c>
      <c r="Q4" s="291" t="s">
        <v>325</v>
      </c>
      <c r="R4" s="512" t="s">
        <v>323</v>
      </c>
      <c r="S4" s="513"/>
      <c r="T4" s="178" t="s">
        <v>388</v>
      </c>
      <c r="U4" s="525" t="s">
        <v>328</v>
      </c>
      <c r="V4" s="525"/>
    </row>
    <row r="5" spans="1:22" ht="96.6" customHeight="1" x14ac:dyDescent="0.2">
      <c r="A5" s="509"/>
      <c r="B5" s="509"/>
      <c r="C5" s="511"/>
      <c r="D5" s="509"/>
      <c r="E5" s="288" t="s">
        <v>278</v>
      </c>
      <c r="F5" s="288" t="s">
        <v>207</v>
      </c>
      <c r="G5" s="293" t="s">
        <v>318</v>
      </c>
      <c r="H5" s="293" t="s">
        <v>274</v>
      </c>
      <c r="I5" s="293" t="s">
        <v>444</v>
      </c>
      <c r="J5" s="293" t="s">
        <v>275</v>
      </c>
      <c r="K5" s="291" t="s">
        <v>315</v>
      </c>
      <c r="L5" s="291" t="s">
        <v>279</v>
      </c>
      <c r="M5" s="291" t="s">
        <v>207</v>
      </c>
      <c r="N5" s="291" t="s">
        <v>3</v>
      </c>
      <c r="O5" s="291" t="s">
        <v>3</v>
      </c>
      <c r="P5" s="286" t="s">
        <v>335</v>
      </c>
      <c r="Q5" s="291" t="s">
        <v>322</v>
      </c>
      <c r="R5" s="291" t="s">
        <v>279</v>
      </c>
      <c r="S5" s="291" t="s">
        <v>207</v>
      </c>
      <c r="T5" s="291" t="s">
        <v>3</v>
      </c>
      <c r="U5" s="291" t="s">
        <v>3</v>
      </c>
      <c r="V5" s="291" t="s">
        <v>207</v>
      </c>
    </row>
    <row r="6" spans="1:22" s="182" customFormat="1" ht="24" x14ac:dyDescent="0.2">
      <c r="A6" s="172">
        <v>1</v>
      </c>
      <c r="B6" s="172">
        <v>2</v>
      </c>
      <c r="C6" s="178">
        <v>3</v>
      </c>
      <c r="D6" s="172">
        <v>4</v>
      </c>
      <c r="E6" s="172" t="s">
        <v>7</v>
      </c>
      <c r="F6" s="172">
        <v>6</v>
      </c>
      <c r="G6" s="172">
        <v>7</v>
      </c>
      <c r="H6" s="172">
        <v>8</v>
      </c>
      <c r="I6" s="172">
        <v>9</v>
      </c>
      <c r="J6" s="172">
        <v>10</v>
      </c>
      <c r="K6" s="172">
        <v>11</v>
      </c>
      <c r="L6" s="172">
        <v>12</v>
      </c>
      <c r="M6" s="172">
        <v>13</v>
      </c>
      <c r="N6" s="172">
        <v>14</v>
      </c>
      <c r="O6" s="172">
        <v>15</v>
      </c>
      <c r="P6" s="172" t="s">
        <v>316</v>
      </c>
      <c r="Q6" s="172">
        <v>17</v>
      </c>
      <c r="R6" s="172">
        <v>18</v>
      </c>
      <c r="S6" s="172">
        <v>19</v>
      </c>
      <c r="T6" s="172">
        <v>20</v>
      </c>
      <c r="U6" s="172" t="s">
        <v>317</v>
      </c>
      <c r="V6" s="172">
        <v>22</v>
      </c>
    </row>
    <row r="7" spans="1:22" s="108" customFormat="1" ht="18" customHeight="1" x14ac:dyDescent="0.2">
      <c r="A7" s="169">
        <v>1</v>
      </c>
      <c r="B7" s="162" t="s">
        <v>165</v>
      </c>
      <c r="C7" s="175">
        <v>0.60222452796052228</v>
      </c>
      <c r="D7" s="175">
        <v>1.3149239125918821</v>
      </c>
      <c r="E7" s="175">
        <v>0.45799192044006654</v>
      </c>
      <c r="F7" s="176">
        <v>9225.12744364227</v>
      </c>
      <c r="G7" s="59">
        <v>36522.5</v>
      </c>
      <c r="H7" s="59">
        <v>573097.80000000005</v>
      </c>
      <c r="I7" s="59">
        <v>609620.30000000005</v>
      </c>
      <c r="J7" s="294">
        <v>1431565.5</v>
      </c>
      <c r="K7" s="294">
        <v>1431565.5</v>
      </c>
      <c r="L7" s="175">
        <v>1.5250000321643009</v>
      </c>
      <c r="M7" s="176">
        <v>30717.397011625304</v>
      </c>
      <c r="N7" s="294">
        <v>692750.4</v>
      </c>
      <c r="O7" s="59">
        <v>762025.4</v>
      </c>
      <c r="P7" s="177">
        <v>206.6</v>
      </c>
      <c r="Q7" s="294">
        <v>762025.4</v>
      </c>
      <c r="R7" s="112">
        <f>E7+Q7/'числ населения средняя'!E7*'числ населения средняя'!$E$23/$E$29/D7</f>
        <v>1.0259626372112547</v>
      </c>
      <c r="S7" s="176">
        <f>F7+Q7/'числ населения средняя'!E7/D7*1000</f>
        <v>20665.508840406932</v>
      </c>
      <c r="T7" s="59">
        <f>'ИНП_районы 3 налога'!D7</f>
        <v>596077.19999999995</v>
      </c>
      <c r="U7" s="59">
        <f>Q7+T7</f>
        <v>1358102.6</v>
      </c>
      <c r="V7" s="176">
        <f>U7/'числ населения средняя'!E7*1000</f>
        <v>26810.459632380956</v>
      </c>
    </row>
    <row r="8" spans="1:22" s="108" customFormat="1" ht="12.75" x14ac:dyDescent="0.2">
      <c r="A8" s="169">
        <v>2</v>
      </c>
      <c r="B8" s="162" t="s">
        <v>166</v>
      </c>
      <c r="C8" s="175">
        <v>0.58384109218561386</v>
      </c>
      <c r="D8" s="175">
        <v>1.1270759810449953</v>
      </c>
      <c r="E8" s="175">
        <v>0.51801396002094879</v>
      </c>
      <c r="F8" s="176">
        <v>10434.124676669744</v>
      </c>
      <c r="G8" s="59">
        <v>231402.2</v>
      </c>
      <c r="H8" s="59">
        <v>410474.3</v>
      </c>
      <c r="I8" s="59">
        <v>641876.5</v>
      </c>
      <c r="J8" s="294">
        <v>1149433.6000000001</v>
      </c>
      <c r="K8" s="294">
        <v>1149433.6000000001</v>
      </c>
      <c r="L8" s="175">
        <v>1.5250000181578223</v>
      </c>
      <c r="M8" s="176">
        <v>30717.396729499043</v>
      </c>
      <c r="N8" s="294">
        <v>737085.9</v>
      </c>
      <c r="O8" s="59">
        <v>810794.5</v>
      </c>
      <c r="P8" s="177">
        <v>155.9</v>
      </c>
      <c r="Q8" s="294">
        <v>810794.5</v>
      </c>
      <c r="R8" s="112">
        <f>E8+Q8/'числ населения средняя'!E8*'числ населения средняя'!$E$23/$E$29/D8</f>
        <v>1.2283279420674602</v>
      </c>
      <c r="S8" s="176">
        <f>F8+Q8/'числ населения средняя'!E8/D8*1000</f>
        <v>24741.66312207251</v>
      </c>
      <c r="T8" s="59">
        <f>'ИНП_районы 3 налога'!D8</f>
        <v>573592</v>
      </c>
      <c r="U8" s="59">
        <f t="shared" ref="U8:U22" si="0">Q8+T8</f>
        <v>1384386.5</v>
      </c>
      <c r="V8" s="176">
        <f>U8/'числ населения средняя'!E8*1000</f>
        <v>27533.706446140292</v>
      </c>
    </row>
    <row r="9" spans="1:22" s="108" customFormat="1" ht="12.75" x14ac:dyDescent="0.2">
      <c r="A9" s="169">
        <v>3</v>
      </c>
      <c r="B9" s="162" t="s">
        <v>167</v>
      </c>
      <c r="C9" s="175">
        <v>0.75860739995611137</v>
      </c>
      <c r="D9" s="175">
        <v>1.0575079983657862</v>
      </c>
      <c r="E9" s="175">
        <v>0.71735381777577178</v>
      </c>
      <c r="F9" s="176">
        <v>14449.33872371844</v>
      </c>
      <c r="G9" s="59">
        <v>44975.3</v>
      </c>
      <c r="H9" s="59">
        <v>703024</v>
      </c>
      <c r="I9" s="59">
        <v>747999.3</v>
      </c>
      <c r="J9" s="294">
        <v>1354737.1</v>
      </c>
      <c r="K9" s="294">
        <v>1354737.1</v>
      </c>
      <c r="L9" s="175">
        <v>1.524999979304801</v>
      </c>
      <c r="M9" s="176">
        <v>30717.395946899931</v>
      </c>
      <c r="N9" s="294">
        <v>849999.2</v>
      </c>
      <c r="O9" s="59">
        <v>934999.1</v>
      </c>
      <c r="P9" s="177">
        <v>159.4</v>
      </c>
      <c r="Q9" s="294">
        <v>934999.1</v>
      </c>
      <c r="R9" s="112">
        <f>E9+Q9/'числ населения средняя'!E9*'числ населения средняя'!$E$23/$E$29/D9</f>
        <v>1.274767085743481</v>
      </c>
      <c r="S9" s="176">
        <f>F9+Q9/'числ населения средняя'!E9/D9*1000</f>
        <v>25677.066127377195</v>
      </c>
      <c r="T9" s="59">
        <f>'ИНП_районы 3 налога'!D9</f>
        <v>1167262.3999999999</v>
      </c>
      <c r="U9" s="59">
        <f t="shared" si="0"/>
        <v>2102261.5</v>
      </c>
      <c r="V9" s="176">
        <f>U9/'числ населения средняя'!E9*1000</f>
        <v>26696.299428678823</v>
      </c>
    </row>
    <row r="10" spans="1:22" s="108" customFormat="1" ht="12.75" x14ac:dyDescent="0.2">
      <c r="A10" s="169">
        <v>4</v>
      </c>
      <c r="B10" s="162" t="s">
        <v>168</v>
      </c>
      <c r="C10" s="175">
        <v>1.1760005143671244</v>
      </c>
      <c r="D10" s="175">
        <v>0.93574802393803524</v>
      </c>
      <c r="E10" s="175">
        <v>1.2567491293414674</v>
      </c>
      <c r="F10" s="176">
        <v>25314.138449694907</v>
      </c>
      <c r="G10" s="59">
        <v>84850.7</v>
      </c>
      <c r="H10" s="59">
        <v>1347661.5</v>
      </c>
      <c r="I10" s="59">
        <v>1432512.2</v>
      </c>
      <c r="J10" s="294">
        <v>2889436.4</v>
      </c>
      <c r="K10" s="294">
        <v>2889436.4</v>
      </c>
      <c r="L10" s="175">
        <v>1.5249999965563203</v>
      </c>
      <c r="M10" s="176">
        <v>30717.396294389604</v>
      </c>
      <c r="N10" s="294">
        <v>1627854.8</v>
      </c>
      <c r="O10" s="59">
        <v>1790640.3</v>
      </c>
      <c r="P10" s="236">
        <v>177.5</v>
      </c>
      <c r="Q10" s="290">
        <v>1790640.3</v>
      </c>
      <c r="R10" s="112">
        <f>E10+Q10/'числ населения средняя'!E10*'числ населения средняя'!$E$23/$E$29/D10</f>
        <v>1.4229894429697114</v>
      </c>
      <c r="S10" s="176">
        <f>F10+Q10/'числ населения средняя'!E10/D10*1000</f>
        <v>28662.64310894315</v>
      </c>
      <c r="T10" s="59">
        <f>'ИНП_районы 3 налога'!D10</f>
        <v>13131725.300000001</v>
      </c>
      <c r="U10" s="59">
        <f t="shared" si="0"/>
        <v>14922365.600000001</v>
      </c>
      <c r="V10" s="176">
        <f>U10/'числ населения средняя'!E10*1000</f>
        <v>26111.940521809553</v>
      </c>
    </row>
    <row r="11" spans="1:22" s="108" customFormat="1" ht="12.75" x14ac:dyDescent="0.2">
      <c r="A11" s="169">
        <v>5</v>
      </c>
      <c r="B11" s="162" t="s">
        <v>261</v>
      </c>
      <c r="C11" s="175">
        <v>0.93762402019057023</v>
      </c>
      <c r="D11" s="175">
        <v>0.98319268404420535</v>
      </c>
      <c r="E11" s="175">
        <v>0.95365235666095916</v>
      </c>
      <c r="F11" s="176">
        <v>19208.995037890414</v>
      </c>
      <c r="G11" s="59">
        <v>48632.5</v>
      </c>
      <c r="H11" s="59">
        <v>766285.3</v>
      </c>
      <c r="I11" s="59">
        <v>814917.8</v>
      </c>
      <c r="J11" s="294">
        <v>2202655.7999999998</v>
      </c>
      <c r="K11" s="294">
        <v>2202655.7999999998</v>
      </c>
      <c r="L11" s="175">
        <v>1.5249999934446419</v>
      </c>
      <c r="M11" s="176">
        <v>30717.396231712442</v>
      </c>
      <c r="N11" s="294">
        <v>926043</v>
      </c>
      <c r="O11" s="59">
        <v>1018647.3</v>
      </c>
      <c r="P11" s="177">
        <v>237.9</v>
      </c>
      <c r="Q11" s="294">
        <v>1018647.3</v>
      </c>
      <c r="R11" s="112">
        <f>E11+Q11/'числ населения средняя'!E11*'числ населения средняя'!$E$23/$E$29/D11</f>
        <v>1.2178796261104479</v>
      </c>
      <c r="S11" s="176">
        <f>F11+Q11/'числ населения средняя'!E11/D11*1000</f>
        <v>24531.207343328053</v>
      </c>
      <c r="T11" s="59">
        <f>'ИНП_районы 3 налога'!D11</f>
        <v>3566461</v>
      </c>
      <c r="U11" s="59">
        <f t="shared" si="0"/>
        <v>4585108.3</v>
      </c>
      <c r="V11" s="176">
        <f>U11/'числ населения средняя'!E11*1000</f>
        <v>23553.561897658208</v>
      </c>
    </row>
    <row r="12" spans="1:22" s="108" customFormat="1" ht="12.75" x14ac:dyDescent="0.2">
      <c r="A12" s="169">
        <v>6</v>
      </c>
      <c r="B12" s="162" t="s">
        <v>170</v>
      </c>
      <c r="C12" s="175">
        <v>1.5596165309580849</v>
      </c>
      <c r="D12" s="175">
        <v>1.0068439466874206</v>
      </c>
      <c r="E12" s="175">
        <v>1.5490151538272843</v>
      </c>
      <c r="F12" s="176">
        <v>31201.122920376543</v>
      </c>
      <c r="G12" s="59">
        <v>0</v>
      </c>
      <c r="H12" s="59">
        <v>0</v>
      </c>
      <c r="I12" s="59">
        <v>0</v>
      </c>
      <c r="J12" s="294">
        <v>0</v>
      </c>
      <c r="K12" s="294">
        <v>0</v>
      </c>
      <c r="L12" s="175">
        <v>1.5490151538272843</v>
      </c>
      <c r="M12" s="176">
        <v>31201.122920376543</v>
      </c>
      <c r="N12" s="294">
        <v>0</v>
      </c>
      <c r="O12" s="59">
        <v>0</v>
      </c>
      <c r="P12" s="177">
        <v>0</v>
      </c>
      <c r="Q12" s="294">
        <v>0</v>
      </c>
      <c r="R12" s="112">
        <f>E12+Q12/'числ населения средняя'!E12*'числ населения средняя'!$E$23/$E$29/D12</f>
        <v>1.5490151538272843</v>
      </c>
      <c r="S12" s="176">
        <f>F12+Q12/'числ населения средняя'!E12/D12*1000</f>
        <v>31201.122920376543</v>
      </c>
      <c r="T12" s="59">
        <f>'ИНП_районы 3 налога'!D12</f>
        <v>2610936.5</v>
      </c>
      <c r="U12" s="59">
        <f t="shared" si="0"/>
        <v>2610936.5</v>
      </c>
      <c r="V12" s="176">
        <f>U12/'числ населения средняя'!E12*1000</f>
        <v>30474.288808976071</v>
      </c>
    </row>
    <row r="13" spans="1:22" s="108" customFormat="1" ht="12.75" x14ac:dyDescent="0.2">
      <c r="A13" s="169">
        <v>7</v>
      </c>
      <c r="B13" s="162" t="s">
        <v>171</v>
      </c>
      <c r="C13" s="175">
        <v>0.92003751733549555</v>
      </c>
      <c r="D13" s="175">
        <v>1.072577781941553</v>
      </c>
      <c r="E13" s="175">
        <v>0.85778162929132007</v>
      </c>
      <c r="F13" s="176">
        <v>17277.913639664439</v>
      </c>
      <c r="G13" s="59">
        <v>325409.7</v>
      </c>
      <c r="H13" s="59">
        <v>0</v>
      </c>
      <c r="I13" s="59">
        <v>325409.7</v>
      </c>
      <c r="J13" s="294">
        <v>851953.2</v>
      </c>
      <c r="K13" s="294">
        <v>851953.2</v>
      </c>
      <c r="L13" s="175">
        <v>1.5250000102018859</v>
      </c>
      <c r="M13" s="176">
        <v>30717.396569246157</v>
      </c>
      <c r="N13" s="294">
        <v>369783.7</v>
      </c>
      <c r="O13" s="59">
        <v>406762.1</v>
      </c>
      <c r="P13" s="177">
        <v>230.4</v>
      </c>
      <c r="Q13" s="294">
        <v>406762.1</v>
      </c>
      <c r="R13" s="112">
        <f>E13+Q13/'числ населения средняя'!E13*'числ населения средняя'!$E$23/$E$29/D13</f>
        <v>1.176342730743585</v>
      </c>
      <c r="S13" s="176">
        <f>F13+Q13/'числ населения средняя'!E13/D13*1000</f>
        <v>23694.548144178079</v>
      </c>
      <c r="T13" s="59">
        <f>'ИНП_районы 3 налога'!D13</f>
        <v>1062492</v>
      </c>
      <c r="U13" s="59">
        <f t="shared" si="0"/>
        <v>1469254.1</v>
      </c>
      <c r="V13" s="176">
        <f>U13/'числ населения средняя'!E13*1000</f>
        <v>24859.508005610609</v>
      </c>
    </row>
    <row r="14" spans="1:22" s="108" customFormat="1" ht="12.75" x14ac:dyDescent="0.2">
      <c r="A14" s="169">
        <v>8</v>
      </c>
      <c r="B14" s="162" t="s">
        <v>172</v>
      </c>
      <c r="C14" s="175">
        <v>0.90190675843851764</v>
      </c>
      <c r="D14" s="175">
        <v>0.93129382018709617</v>
      </c>
      <c r="E14" s="175">
        <v>0.96844490845791864</v>
      </c>
      <c r="F14" s="176">
        <v>19506.954825941932</v>
      </c>
      <c r="G14" s="59">
        <v>635823.9</v>
      </c>
      <c r="H14" s="59">
        <v>0</v>
      </c>
      <c r="I14" s="59">
        <v>635823.9</v>
      </c>
      <c r="J14" s="294">
        <v>1131573.1000000001</v>
      </c>
      <c r="K14" s="294">
        <v>1131573.1000000001</v>
      </c>
      <c r="L14" s="175">
        <v>1.5249999828147884</v>
      </c>
      <c r="M14" s="176">
        <v>30717.396017600036</v>
      </c>
      <c r="N14" s="294">
        <v>722527.2</v>
      </c>
      <c r="O14" s="59">
        <v>794779.9</v>
      </c>
      <c r="P14" s="177">
        <v>156.6</v>
      </c>
      <c r="Q14" s="294">
        <v>794779.9</v>
      </c>
      <c r="R14" s="112">
        <f>E14+Q14/'числ населения средняя'!E14*'числ населения средняя'!$E$23/$E$29/D14</f>
        <v>1.3593509721862325</v>
      </c>
      <c r="S14" s="176">
        <f>F14+Q14/'числ населения средняя'!E14/D14*1000</f>
        <v>27380.801711540316</v>
      </c>
      <c r="T14" s="59">
        <f>'ИНП_районы 3 налога'!D14</f>
        <v>1910075.7</v>
      </c>
      <c r="U14" s="59">
        <f t="shared" si="0"/>
        <v>2704855.6</v>
      </c>
      <c r="V14" s="176">
        <f>U14/'числ населения средняя'!E14*1000</f>
        <v>24955.765504769988</v>
      </c>
    </row>
    <row r="15" spans="1:22" s="108" customFormat="1" ht="12.75" x14ac:dyDescent="0.2">
      <c r="A15" s="169">
        <v>9</v>
      </c>
      <c r="B15" s="162" t="s">
        <v>173</v>
      </c>
      <c r="C15" s="175">
        <v>0.5754751346170015</v>
      </c>
      <c r="D15" s="175">
        <v>1.5314715069751124</v>
      </c>
      <c r="E15" s="175">
        <v>0.37576613864246933</v>
      </c>
      <c r="F15" s="176">
        <v>7568.8901119725306</v>
      </c>
      <c r="G15" s="59">
        <v>176823.7</v>
      </c>
      <c r="H15" s="59">
        <v>273754.7</v>
      </c>
      <c r="I15" s="59">
        <v>450578.4</v>
      </c>
      <c r="J15" s="294">
        <v>965894.9</v>
      </c>
      <c r="K15" s="294">
        <v>965894.9</v>
      </c>
      <c r="L15" s="175">
        <v>1.5250000258280763</v>
      </c>
      <c r="M15" s="176">
        <v>30717.396883997553</v>
      </c>
      <c r="N15" s="294">
        <v>512020.9</v>
      </c>
      <c r="O15" s="59">
        <v>563223</v>
      </c>
      <c r="P15" s="177">
        <v>188.6</v>
      </c>
      <c r="Q15" s="294">
        <v>563223</v>
      </c>
      <c r="R15" s="112">
        <f>E15+Q15/'числ населения средняя'!E15*'числ населения средняя'!$E$23/$E$29/D15</f>
        <v>1.0458959401791987</v>
      </c>
      <c r="S15" s="176">
        <f>F15+Q15/'числ населения средняя'!E15/D15*1000</f>
        <v>21067.016491623413</v>
      </c>
      <c r="T15" s="59">
        <f>'ИНП_районы 3 налога'!D15</f>
        <v>306365.8</v>
      </c>
      <c r="U15" s="59">
        <f t="shared" si="0"/>
        <v>869588.8</v>
      </c>
      <c r="V15" s="176">
        <f>U15/'числ населения средняя'!E15*1000</f>
        <v>31916.55196966861</v>
      </c>
    </row>
    <row r="16" spans="1:22" s="108" customFormat="1" ht="12.75" x14ac:dyDescent="0.2">
      <c r="A16" s="169">
        <v>10</v>
      </c>
      <c r="B16" s="162" t="s">
        <v>174</v>
      </c>
      <c r="C16" s="175">
        <v>1.6749353795467561</v>
      </c>
      <c r="D16" s="175">
        <v>1.0852467557226002</v>
      </c>
      <c r="E16" s="175">
        <v>1.5433682438714298</v>
      </c>
      <c r="F16" s="176">
        <v>31087.379726052339</v>
      </c>
      <c r="G16" s="59">
        <v>4680.3</v>
      </c>
      <c r="H16" s="59">
        <v>78211.899999999994</v>
      </c>
      <c r="I16" s="59">
        <v>82892.2</v>
      </c>
      <c r="J16" s="294">
        <v>0</v>
      </c>
      <c r="K16" s="342">
        <v>82892.2</v>
      </c>
      <c r="L16" s="175">
        <v>1.5854969773196976</v>
      </c>
      <c r="M16" s="176">
        <v>31935.960056303738</v>
      </c>
      <c r="N16" s="294">
        <v>100085</v>
      </c>
      <c r="O16" s="59">
        <v>110093.5</v>
      </c>
      <c r="P16" s="177">
        <v>82.8</v>
      </c>
      <c r="Q16" s="294">
        <v>82892.3</v>
      </c>
      <c r="R16" s="112">
        <f>E16+Q16/'числ населения средняя'!E16*'числ населения средняя'!$E$23/$E$29/D16</f>
        <v>1.585497028143217</v>
      </c>
      <c r="S16" s="176">
        <f>F16+Q16/'числ населения средняя'!E16/D16*1000</f>
        <v>31935.961080019279</v>
      </c>
      <c r="T16" s="59">
        <f>'ИНП_районы 3 налога'!D16</f>
        <v>2945818.7</v>
      </c>
      <c r="U16" s="59">
        <f t="shared" si="0"/>
        <v>3028711</v>
      </c>
      <c r="V16" s="176">
        <f>U16/'числ населения средняя'!E16*1000</f>
        <v>33648.493561292424</v>
      </c>
    </row>
    <row r="17" spans="1:22" s="108" customFormat="1" ht="12.75" x14ac:dyDescent="0.2">
      <c r="A17" s="169">
        <v>11</v>
      </c>
      <c r="B17" s="162" t="s">
        <v>175</v>
      </c>
      <c r="C17" s="175">
        <v>0.5438617057508609</v>
      </c>
      <c r="D17" s="175">
        <v>1.1032135453199481</v>
      </c>
      <c r="E17" s="175">
        <v>0.49297953968932917</v>
      </c>
      <c r="F17" s="176">
        <v>9929.8674884315878</v>
      </c>
      <c r="G17" s="59">
        <v>46345.599999999999</v>
      </c>
      <c r="H17" s="59">
        <v>725572.6</v>
      </c>
      <c r="I17" s="59">
        <v>771918.2</v>
      </c>
      <c r="J17" s="294">
        <v>1705677.9</v>
      </c>
      <c r="K17" s="294">
        <v>1705677.9</v>
      </c>
      <c r="L17" s="175">
        <v>1.5250000042116061</v>
      </c>
      <c r="M17" s="176">
        <v>30717.396448586613</v>
      </c>
      <c r="N17" s="294">
        <v>877179.8</v>
      </c>
      <c r="O17" s="59">
        <v>964897.8</v>
      </c>
      <c r="P17" s="177">
        <v>194.5</v>
      </c>
      <c r="Q17" s="294">
        <v>964897.8</v>
      </c>
      <c r="R17" s="112">
        <f>E17+Q17/'числ населения средняя'!E17*'числ населения средняя'!$E$23/$E$29/D17</f>
        <v>1.0767909825019042</v>
      </c>
      <c r="S17" s="176">
        <f>F17+Q17/'числ населения средняя'!E17/D17*1000</f>
        <v>21689.321580608004</v>
      </c>
      <c r="T17" s="59">
        <f>'ИНП_районы 3 налога'!D17</f>
        <v>790385.2</v>
      </c>
      <c r="U17" s="59">
        <f t="shared" si="0"/>
        <v>1755283</v>
      </c>
      <c r="V17" s="176">
        <f>U17/'числ населения средняя'!E17*1000</f>
        <v>23600.031192732094</v>
      </c>
    </row>
    <row r="18" spans="1:22" s="108" customFormat="1" ht="12.75" x14ac:dyDescent="0.2">
      <c r="A18" s="169">
        <v>12</v>
      </c>
      <c r="B18" s="162" t="s">
        <v>176</v>
      </c>
      <c r="C18" s="175">
        <v>0.62473758964950388</v>
      </c>
      <c r="D18" s="175">
        <v>1.8010232573708977</v>
      </c>
      <c r="E18" s="175">
        <v>0.34687924605786874</v>
      </c>
      <c r="F18" s="176">
        <v>6987.0342895211434</v>
      </c>
      <c r="G18" s="59">
        <v>304228.90000000002</v>
      </c>
      <c r="H18" s="59">
        <v>259354.6</v>
      </c>
      <c r="I18" s="59">
        <v>563583.5</v>
      </c>
      <c r="J18" s="294">
        <v>1074102.1000000001</v>
      </c>
      <c r="K18" s="294">
        <v>1074102.1000000001</v>
      </c>
      <c r="L18" s="175">
        <v>1.5250000354870792</v>
      </c>
      <c r="M18" s="176">
        <v>30717.39707855455</v>
      </c>
      <c r="N18" s="294">
        <v>640435.80000000005</v>
      </c>
      <c r="O18" s="59">
        <v>704479.4</v>
      </c>
      <c r="P18" s="177">
        <v>167.7</v>
      </c>
      <c r="Q18" s="294">
        <v>704479.4</v>
      </c>
      <c r="R18" s="112">
        <f>E18+Q18/'числ населения средняя'!E18*'числ населения средняя'!$E$23/$E$29/D18</f>
        <v>1.1195821640249934</v>
      </c>
      <c r="S18" s="176">
        <f>F18+Q18/'числ населения средняя'!E18/D18*1000</f>
        <v>22551.245307636254</v>
      </c>
      <c r="T18" s="59">
        <f>'ИНП_районы 3 налога'!D18</f>
        <v>306785.8</v>
      </c>
      <c r="U18" s="59">
        <f t="shared" si="0"/>
        <v>1011265.2</v>
      </c>
      <c r="V18" s="176">
        <f>U18/'числ населения средняя'!E18*1000</f>
        <v>40238.630892458525</v>
      </c>
    </row>
    <row r="19" spans="1:22" s="108" customFormat="1" ht="12.75" x14ac:dyDescent="0.2">
      <c r="A19" s="169">
        <v>13</v>
      </c>
      <c r="B19" s="162" t="s">
        <v>177</v>
      </c>
      <c r="C19" s="175">
        <v>0.92509000659526441</v>
      </c>
      <c r="D19" s="175">
        <v>1.1126961105833892</v>
      </c>
      <c r="E19" s="175">
        <v>0.83139502133267773</v>
      </c>
      <c r="F19" s="176">
        <v>16746.419937788629</v>
      </c>
      <c r="G19" s="59">
        <v>32327.599999999999</v>
      </c>
      <c r="H19" s="59">
        <v>505462.8</v>
      </c>
      <c r="I19" s="59">
        <v>537790.4</v>
      </c>
      <c r="J19" s="294">
        <v>881800.2</v>
      </c>
      <c r="K19" s="294">
        <v>881800.2</v>
      </c>
      <c r="L19" s="175">
        <v>1.5250000236674943</v>
      </c>
      <c r="M19" s="176">
        <v>30717.396840477912</v>
      </c>
      <c r="N19" s="294">
        <v>663296.80000000005</v>
      </c>
      <c r="O19" s="59">
        <v>729626.5</v>
      </c>
      <c r="P19" s="177">
        <v>132.9</v>
      </c>
      <c r="Q19" s="294">
        <v>729626.5</v>
      </c>
      <c r="R19" s="112">
        <f>E19+Q19/'числ населения средняя'!E19*'числ населения средняя'!$E$23/$E$29/D19</f>
        <v>1.4053034761459609</v>
      </c>
      <c r="S19" s="176">
        <f>F19+Q19/'числ населения средняя'!E19/D19*1000</f>
        <v>28306.402549597995</v>
      </c>
      <c r="T19" s="59">
        <f>'ИНП_районы 3 налога'!D19</f>
        <v>1025336.9</v>
      </c>
      <c r="U19" s="59">
        <f t="shared" si="0"/>
        <v>1754963.4</v>
      </c>
      <c r="V19" s="176">
        <f>U19/'числ населения средняя'!E19*1000</f>
        <v>30938.639729215149</v>
      </c>
    </row>
    <row r="20" spans="1:22" s="108" customFormat="1" ht="12.75" x14ac:dyDescent="0.2">
      <c r="A20" s="169">
        <v>14</v>
      </c>
      <c r="B20" s="162" t="s">
        <v>178</v>
      </c>
      <c r="C20" s="175">
        <v>0.59237212537638551</v>
      </c>
      <c r="D20" s="175">
        <v>1.0938693131890536</v>
      </c>
      <c r="E20" s="175">
        <v>0.54153829733955228</v>
      </c>
      <c r="F20" s="176">
        <v>10907.964934774789</v>
      </c>
      <c r="G20" s="59">
        <v>124931.1</v>
      </c>
      <c r="H20" s="59">
        <v>310218.3</v>
      </c>
      <c r="I20" s="59">
        <v>435149.4</v>
      </c>
      <c r="J20" s="294">
        <v>962952</v>
      </c>
      <c r="K20" s="294">
        <v>962952</v>
      </c>
      <c r="L20" s="175">
        <v>1.5249999558193461</v>
      </c>
      <c r="M20" s="176">
        <v>30717.395473842858</v>
      </c>
      <c r="N20" s="294">
        <v>494488</v>
      </c>
      <c r="O20" s="59">
        <v>543936.80000000005</v>
      </c>
      <c r="P20" s="177">
        <v>194.7</v>
      </c>
      <c r="Q20" s="294">
        <v>543936.80000000005</v>
      </c>
      <c r="R20" s="112">
        <f>E20+Q20/'числ населения средняя'!E20*'числ населения средняя'!$E$23/$E$29/D20</f>
        <v>1.0970602625425863</v>
      </c>
      <c r="S20" s="176">
        <f>F20+Q20/'числ населения средняя'!E20/D20*1000</f>
        <v>22097.596668488372</v>
      </c>
      <c r="T20" s="59">
        <f>'ИНП_районы 3 налога'!D20</f>
        <v>514372.3</v>
      </c>
      <c r="U20" s="59">
        <f t="shared" si="0"/>
        <v>1058309.1000000001</v>
      </c>
      <c r="V20" s="176">
        <f>U20/'числ населения средняя'!E20*1000</f>
        <v>23814.711302833304</v>
      </c>
    </row>
    <row r="21" spans="1:22" s="108" customFormat="1" ht="12.75" x14ac:dyDescent="0.2">
      <c r="A21" s="169">
        <v>15</v>
      </c>
      <c r="B21" s="162" t="s">
        <v>179</v>
      </c>
      <c r="C21" s="175">
        <v>0.75242775387837391</v>
      </c>
      <c r="D21" s="175">
        <v>1.271320275953713</v>
      </c>
      <c r="E21" s="175">
        <v>0.59184752112438488</v>
      </c>
      <c r="F21" s="176">
        <v>11921.321241497089</v>
      </c>
      <c r="G21" s="59">
        <v>33264.5</v>
      </c>
      <c r="H21" s="59">
        <v>519715.9</v>
      </c>
      <c r="I21" s="59">
        <v>552980.4</v>
      </c>
      <c r="J21" s="294">
        <v>1574288.4</v>
      </c>
      <c r="K21" s="294">
        <v>1574288.4</v>
      </c>
      <c r="L21" s="175">
        <v>1.5249999775019869</v>
      </c>
      <c r="M21" s="176">
        <v>30717.395910586645</v>
      </c>
      <c r="N21" s="294">
        <v>628386.80000000005</v>
      </c>
      <c r="O21" s="59">
        <v>691225.5</v>
      </c>
      <c r="P21" s="177">
        <v>250.5</v>
      </c>
      <c r="Q21" s="294">
        <v>691225.5</v>
      </c>
      <c r="R21" s="112">
        <f>E21+Q21/'числ населения средняя'!E21*'числ населения средняя'!$E$23/$E$29/D21</f>
        <v>1.0015683659428034</v>
      </c>
      <c r="S21" s="176">
        <f>F21+Q21/'числ населения средняя'!E21/D21*1000</f>
        <v>20174.14588987712</v>
      </c>
      <c r="T21" s="59">
        <f>'ИНП_районы 3 налога'!D21</f>
        <v>968596.1</v>
      </c>
      <c r="U21" s="59">
        <f t="shared" si="0"/>
        <v>1659821.6</v>
      </c>
      <c r="V21" s="176">
        <f>U21/'числ населения средняя'!E21*1000</f>
        <v>25194.123370364578</v>
      </c>
    </row>
    <row r="22" spans="1:22" s="108" customFormat="1" ht="12.75" x14ac:dyDescent="0.2">
      <c r="A22" s="169">
        <v>16</v>
      </c>
      <c r="B22" s="162" t="s">
        <v>260</v>
      </c>
      <c r="C22" s="175">
        <v>0.78592847244789366</v>
      </c>
      <c r="D22" s="175">
        <v>0.9146343473827383</v>
      </c>
      <c r="E22" s="350">
        <v>0.85928160766852735</v>
      </c>
      <c r="F22" s="351">
        <v>17308.127036615082</v>
      </c>
      <c r="G22" s="59">
        <v>41577.800000000003</v>
      </c>
      <c r="H22" s="59">
        <v>650194.69999999995</v>
      </c>
      <c r="I22" s="59">
        <v>691772.5</v>
      </c>
      <c r="J22" s="294">
        <v>1609697.7</v>
      </c>
      <c r="K22" s="294">
        <v>1609697.7</v>
      </c>
      <c r="L22" s="175">
        <v>1.5250000027573667</v>
      </c>
      <c r="M22" s="176">
        <v>30717.396419294513</v>
      </c>
      <c r="N22" s="294">
        <v>786105.1</v>
      </c>
      <c r="O22" s="59">
        <v>864715.6</v>
      </c>
      <c r="P22" s="177">
        <v>204.8</v>
      </c>
      <c r="Q22" s="294">
        <v>864715.6</v>
      </c>
      <c r="R22" s="112">
        <f>E22+Q22/'числ населения средняя'!E22*'числ населения средняя'!$E$23/$E$29/D22</f>
        <v>1.2168997377312607</v>
      </c>
      <c r="S22" s="176">
        <f>F22+Q22/'числ населения средняя'!E22/D22*1000</f>
        <v>24511.469887763637</v>
      </c>
      <c r="T22" s="59">
        <f>'ИНП_районы 3 налога'!D22</f>
        <v>2015535.6</v>
      </c>
      <c r="U22" s="59">
        <f t="shared" si="0"/>
        <v>2880251.2</v>
      </c>
      <c r="V22" s="176">
        <f>U22/'числ населения средняя'!E22*1000</f>
        <v>21945.155610345933</v>
      </c>
    </row>
    <row r="23" spans="1:22" ht="23.25" customHeight="1" x14ac:dyDescent="0.2">
      <c r="A23" s="516" t="s">
        <v>1</v>
      </c>
      <c r="B23" s="516"/>
      <c r="C23" s="175">
        <v>1</v>
      </c>
      <c r="D23" s="356">
        <v>1</v>
      </c>
      <c r="E23" s="112">
        <v>1</v>
      </c>
      <c r="F23" s="176">
        <v>20142.554992625643</v>
      </c>
      <c r="G23" s="290">
        <v>2171796.3000000003</v>
      </c>
      <c r="H23" s="342">
        <v>7123028.4000000004</v>
      </c>
      <c r="I23" s="342">
        <v>9294824.7000000011</v>
      </c>
      <c r="J23" s="342">
        <v>19785767.899999995</v>
      </c>
      <c r="K23" s="342">
        <v>19868660.099999994</v>
      </c>
      <c r="L23" s="175">
        <v>1.5754810701012145</v>
      </c>
      <c r="M23" s="176">
        <v>31734.214094354415</v>
      </c>
      <c r="N23" s="342">
        <v>10628042.4</v>
      </c>
      <c r="O23" s="342">
        <v>11690846.699999999</v>
      </c>
      <c r="P23" s="177">
        <v>186.9</v>
      </c>
      <c r="Q23" s="342">
        <v>11663645.5</v>
      </c>
      <c r="R23" s="112">
        <f>E23+Q23/'числ населения средняя'!E23*'числ населения средняя'!$E$23/$E$29/D23</f>
        <v>1.3378288802485085</v>
      </c>
      <c r="S23" s="176">
        <f>F23+Q23/'числ населения средняя'!E23/D23*1000</f>
        <v>26947.291791128369</v>
      </c>
      <c r="T23" s="342">
        <f>SUM(T7:T22)</f>
        <v>33491818.5</v>
      </c>
      <c r="U23" s="342">
        <f>SUM(U7:U22)</f>
        <v>45155464.000000015</v>
      </c>
      <c r="V23" s="176">
        <f>U23/'числ населения средняя'!E23*1000</f>
        <v>26344.340415204249</v>
      </c>
    </row>
    <row r="24" spans="1:22" s="85" customFormat="1" ht="23.45" customHeight="1" x14ac:dyDescent="0.2">
      <c r="A24" s="114"/>
      <c r="B24" s="114"/>
      <c r="C24" s="115"/>
      <c r="D24" s="115"/>
      <c r="E24" s="523" t="s">
        <v>244</v>
      </c>
      <c r="F24" s="524"/>
      <c r="G24" s="60">
        <v>2323706.2999999989</v>
      </c>
      <c r="H24" s="116"/>
      <c r="I24" s="117"/>
      <c r="J24" s="343"/>
      <c r="K24" s="314"/>
      <c r="L24" s="308"/>
      <c r="N24" s="84"/>
      <c r="O24" s="84"/>
      <c r="P24" s="84"/>
      <c r="Q24" s="314"/>
      <c r="R24" s="308"/>
      <c r="T24" s="84"/>
      <c r="U24" s="116"/>
      <c r="V24" s="116"/>
    </row>
    <row r="25" spans="1:22" ht="29.25" hidden="1" customHeight="1" x14ac:dyDescent="0.2">
      <c r="A25" s="114"/>
      <c r="B25" s="120"/>
      <c r="C25" s="121" t="s">
        <v>198</v>
      </c>
      <c r="D25" s="292" t="s">
        <v>200</v>
      </c>
      <c r="E25" s="250" t="e">
        <f>(#REF!+E13)/(E8+E18)</f>
        <v>#REF!</v>
      </c>
      <c r="F25" s="250"/>
      <c r="G25" s="250"/>
      <c r="H25" s="355"/>
      <c r="I25" s="355"/>
      <c r="J25" s="174" t="s">
        <v>199</v>
      </c>
      <c r="K25" s="174"/>
      <c r="L25" s="313" t="e">
        <f>(#REF!+L13)/(L8+L18)</f>
        <v>#REF!</v>
      </c>
      <c r="M25" s="71"/>
      <c r="N25" s="355"/>
      <c r="O25" s="313"/>
      <c r="P25" s="174"/>
      <c r="Q25" s="174"/>
      <c r="R25" s="313" t="e">
        <f>(#REF!+R13)/(R8+R18)</f>
        <v>#REF!</v>
      </c>
      <c r="S25" s="71"/>
      <c r="T25" s="71"/>
      <c r="U25" s="71"/>
      <c r="V25" s="71"/>
    </row>
    <row r="26" spans="1:22" ht="22.15" customHeight="1" x14ac:dyDescent="0.2">
      <c r="A26" s="114"/>
      <c r="B26" s="120"/>
      <c r="C26" s="305"/>
      <c r="D26" s="114"/>
      <c r="E26" s="520"/>
      <c r="F26" s="520"/>
      <c r="G26" s="125"/>
      <c r="H26" s="125"/>
      <c r="I26" s="165"/>
      <c r="J26" s="305"/>
      <c r="K26" s="353"/>
      <c r="L26" s="306"/>
      <c r="M26" s="85"/>
      <c r="N26" s="125"/>
      <c r="O26" s="306"/>
      <c r="P26" s="305"/>
      <c r="Q26" s="305"/>
      <c r="R26" s="306"/>
      <c r="S26" s="71"/>
      <c r="T26" s="71"/>
      <c r="U26" s="71"/>
      <c r="V26" s="71"/>
    </row>
    <row r="27" spans="1:22" ht="27" customHeight="1" x14ac:dyDescent="0.2">
      <c r="A27" s="71"/>
      <c r="B27" s="123"/>
      <c r="C27" s="123"/>
      <c r="D27" s="71"/>
      <c r="E27" s="520"/>
      <c r="F27" s="520"/>
      <c r="G27" s="125"/>
      <c r="H27" s="125"/>
      <c r="I27" s="125"/>
      <c r="J27" s="71"/>
      <c r="K27" s="71"/>
      <c r="L27" s="71"/>
      <c r="M27" s="116"/>
      <c r="N27" s="125"/>
      <c r="O27" s="71"/>
      <c r="P27" s="71"/>
      <c r="Q27" s="71"/>
      <c r="R27" s="71"/>
      <c r="S27" s="71"/>
      <c r="T27" s="71"/>
      <c r="U27" s="71"/>
      <c r="V27" s="71"/>
    </row>
    <row r="28" spans="1:22" ht="15" customHeight="1" x14ac:dyDescent="0.2">
      <c r="A28" s="71"/>
      <c r="B28" s="517" t="s">
        <v>368</v>
      </c>
      <c r="C28" s="518"/>
      <c r="D28" s="519"/>
      <c r="E28" s="514">
        <f>'числ населения средняя'!E23</f>
        <v>1714048</v>
      </c>
      <c r="F28" s="514"/>
      <c r="G28" s="190"/>
      <c r="H28" s="190"/>
      <c r="I28" s="312"/>
      <c r="J28" s="188"/>
      <c r="K28" s="71"/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</row>
    <row r="29" spans="1:22" ht="15" customHeight="1" x14ac:dyDescent="0.2">
      <c r="A29" s="71"/>
      <c r="B29" s="418" t="s">
        <v>367</v>
      </c>
      <c r="C29" s="418"/>
      <c r="D29" s="418"/>
      <c r="E29" s="514">
        <v>34525306.100000001</v>
      </c>
      <c r="F29" s="514"/>
      <c r="G29" s="191"/>
      <c r="H29" s="191"/>
      <c r="I29" s="310"/>
      <c r="J29" s="188"/>
      <c r="K29" s="125"/>
      <c r="L29" s="71"/>
      <c r="M29" s="71"/>
      <c r="N29" s="118"/>
      <c r="O29" s="118"/>
      <c r="P29" s="125"/>
      <c r="Q29" s="125"/>
      <c r="R29" s="71"/>
      <c r="S29" s="71"/>
      <c r="T29" s="71"/>
      <c r="U29" s="71"/>
      <c r="V29" s="71"/>
    </row>
    <row r="30" spans="1:22" ht="15" customHeight="1" x14ac:dyDescent="0.2">
      <c r="A30" s="71"/>
      <c r="B30" s="418" t="s">
        <v>238</v>
      </c>
      <c r="C30" s="418"/>
      <c r="D30" s="418"/>
      <c r="E30" s="515">
        <v>1.5249999999999999</v>
      </c>
      <c r="F30" s="515"/>
      <c r="G30" s="192"/>
      <c r="H30" s="311"/>
      <c r="I30" s="312"/>
      <c r="J30" s="170"/>
      <c r="K30" s="116"/>
      <c r="L30" s="71"/>
      <c r="M30" s="71"/>
      <c r="N30" s="126"/>
      <c r="O30" s="126"/>
      <c r="P30" s="116"/>
      <c r="Q30" s="116"/>
      <c r="R30" s="71"/>
      <c r="S30" s="71"/>
      <c r="T30" s="71"/>
      <c r="U30" s="71"/>
      <c r="V30" s="71"/>
    </row>
    <row r="31" spans="1:22" ht="15" customHeight="1" x14ac:dyDescent="0.2">
      <c r="A31" s="71"/>
      <c r="B31" s="418" t="s">
        <v>276</v>
      </c>
      <c r="C31" s="418"/>
      <c r="D31" s="418"/>
      <c r="E31" s="514">
        <v>19868660.099999994</v>
      </c>
      <c r="F31" s="514"/>
      <c r="G31" s="191"/>
      <c r="H31" s="191"/>
      <c r="I31" s="310"/>
      <c r="J31" s="188"/>
      <c r="K31" s="116"/>
      <c r="L31" s="71"/>
      <c r="M31" s="71"/>
      <c r="N31" s="126"/>
      <c r="O31" s="126"/>
      <c r="P31" s="116"/>
      <c r="Q31" s="116"/>
      <c r="R31" s="71"/>
      <c r="S31" s="71"/>
      <c r="T31" s="71"/>
      <c r="U31" s="71"/>
      <c r="V31" s="71"/>
    </row>
    <row r="32" spans="1:22" x14ac:dyDescent="0.2">
      <c r="G32" s="85"/>
      <c r="H32" s="223"/>
      <c r="I32" s="223"/>
      <c r="J32" s="223"/>
      <c r="K32" s="85"/>
      <c r="N32" s="85"/>
      <c r="O32" s="85"/>
      <c r="P32" s="85"/>
      <c r="Q32" s="85"/>
    </row>
    <row r="33" spans="8:10" x14ac:dyDescent="0.2">
      <c r="H33" s="309"/>
      <c r="I33" s="108"/>
      <c r="J33" s="108"/>
    </row>
  </sheetData>
  <dataConsolidate/>
  <mergeCells count="23">
    <mergeCell ref="A23:B23"/>
    <mergeCell ref="E24:F24"/>
    <mergeCell ref="E26:F26"/>
    <mergeCell ref="A1:V1"/>
    <mergeCell ref="A2:V2"/>
    <mergeCell ref="A4:A5"/>
    <mergeCell ref="B4:B5"/>
    <mergeCell ref="C4:C5"/>
    <mergeCell ref="D4:D5"/>
    <mergeCell ref="E4:F4"/>
    <mergeCell ref="G4:I4"/>
    <mergeCell ref="L4:M4"/>
    <mergeCell ref="R4:S4"/>
    <mergeCell ref="U4:V4"/>
    <mergeCell ref="B31:D31"/>
    <mergeCell ref="E31:F31"/>
    <mergeCell ref="E27:F27"/>
    <mergeCell ref="B29:D29"/>
    <mergeCell ref="E29:F29"/>
    <mergeCell ref="B30:D30"/>
    <mergeCell ref="E30:F30"/>
    <mergeCell ref="B28:D28"/>
    <mergeCell ref="E28:F28"/>
  </mergeCells>
  <printOptions horizontalCentered="1"/>
  <pageMargins left="0.27559055118110237" right="0.15748031496062992" top="1.1417322834645669" bottom="0.43307086614173229" header="0.94488188976377963" footer="0.23622047244094491"/>
  <pageSetup paperSize="9" scale="58" orientation="landscape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7"/>
  <sheetViews>
    <sheetView zoomScaleNormal="100" workbookViewId="0">
      <pane xSplit="2" ySplit="6" topLeftCell="C7" activePane="bottomRight" state="frozen"/>
      <selection activeCell="R14" sqref="R14"/>
      <selection pane="topRight" activeCell="R14" sqref="R14"/>
      <selection pane="bottomLeft" activeCell="R14" sqref="R14"/>
      <selection pane="bottomRight" activeCell="E16" sqref="E16:F16"/>
    </sheetView>
  </sheetViews>
  <sheetFormatPr defaultColWidth="9.140625" defaultRowHeight="11.25" x14ac:dyDescent="0.2"/>
  <cols>
    <col min="1" max="1" width="3.28515625" style="80" customWidth="1"/>
    <col min="2" max="2" width="21.7109375" style="80" customWidth="1"/>
    <col min="3" max="3" width="11.7109375" style="80" customWidth="1"/>
    <col min="4" max="4" width="12.28515625" style="80" customWidth="1"/>
    <col min="5" max="5" width="6.5703125" style="80" customWidth="1"/>
    <col min="6" max="6" width="8.140625" style="80" customWidth="1"/>
    <col min="7" max="7" width="11.85546875" style="80" customWidth="1"/>
    <col min="8" max="8" width="12.7109375" style="80" customWidth="1"/>
    <col min="9" max="9" width="12.85546875" style="80" customWidth="1"/>
    <col min="10" max="10" width="14.28515625" style="80" customWidth="1"/>
    <col min="11" max="11" width="15.85546875" style="80" customWidth="1"/>
    <col min="12" max="12" width="8.42578125" style="80" customWidth="1"/>
    <col min="13" max="13" width="8" style="80" customWidth="1"/>
    <col min="14" max="14" width="12.28515625" style="80" customWidth="1"/>
    <col min="15" max="15" width="13.140625" style="80" customWidth="1"/>
    <col min="16" max="16" width="10.7109375" style="80" customWidth="1"/>
    <col min="17" max="17" width="17.42578125" style="80" customWidth="1"/>
    <col min="18" max="16384" width="9.140625" style="80"/>
  </cols>
  <sheetData>
    <row r="1" spans="1:17" ht="17.25" customHeight="1" x14ac:dyDescent="0.2">
      <c r="A1" s="507" t="s">
        <v>371</v>
      </c>
      <c r="B1" s="507"/>
      <c r="C1" s="507"/>
      <c r="D1" s="507"/>
      <c r="E1" s="507"/>
      <c r="F1" s="507"/>
      <c r="G1" s="507"/>
      <c r="H1" s="507"/>
      <c r="I1" s="507"/>
      <c r="J1" s="507"/>
      <c r="K1" s="507"/>
      <c r="L1" s="507"/>
      <c r="M1" s="507"/>
      <c r="N1" s="507"/>
      <c r="O1" s="507"/>
      <c r="P1" s="507"/>
      <c r="Q1" s="507"/>
    </row>
    <row r="2" spans="1:17" ht="13.5" customHeight="1" x14ac:dyDescent="0.2">
      <c r="A2" s="507" t="s">
        <v>396</v>
      </c>
      <c r="B2" s="507"/>
      <c r="C2" s="507"/>
      <c r="D2" s="507"/>
      <c r="E2" s="507"/>
      <c r="F2" s="507"/>
      <c r="G2" s="507"/>
      <c r="H2" s="507"/>
      <c r="I2" s="507"/>
      <c r="J2" s="507"/>
      <c r="K2" s="507"/>
      <c r="L2" s="507"/>
      <c r="M2" s="507"/>
      <c r="N2" s="507"/>
      <c r="O2" s="507"/>
      <c r="P2" s="507"/>
      <c r="Q2" s="507"/>
    </row>
    <row r="3" spans="1:17" ht="12" customHeight="1" x14ac:dyDescent="0.2">
      <c r="A3" s="302"/>
      <c r="B3" s="302"/>
      <c r="C3" s="302"/>
      <c r="D3" s="302"/>
      <c r="E3" s="302"/>
      <c r="F3" s="302"/>
      <c r="G3" s="302"/>
      <c r="H3" s="302"/>
      <c r="I3" s="302"/>
      <c r="J3" s="302"/>
      <c r="K3" s="302"/>
      <c r="L3" s="302"/>
      <c r="M3" s="71"/>
      <c r="N3" s="302"/>
      <c r="O3" s="302"/>
      <c r="P3" s="302"/>
      <c r="Q3" s="302"/>
    </row>
    <row r="4" spans="1:17" ht="147.6" customHeight="1" x14ac:dyDescent="0.2">
      <c r="A4" s="508" t="s">
        <v>0</v>
      </c>
      <c r="B4" s="508" t="s">
        <v>4</v>
      </c>
      <c r="C4" s="510" t="s">
        <v>273</v>
      </c>
      <c r="D4" s="508" t="s">
        <v>272</v>
      </c>
      <c r="E4" s="504" t="s">
        <v>298</v>
      </c>
      <c r="F4" s="504"/>
      <c r="G4" s="504" t="s">
        <v>452</v>
      </c>
      <c r="H4" s="504"/>
      <c r="I4" s="504"/>
      <c r="J4" s="300" t="s">
        <v>227</v>
      </c>
      <c r="K4" s="298" t="s">
        <v>313</v>
      </c>
      <c r="L4" s="512" t="s">
        <v>314</v>
      </c>
      <c r="M4" s="513"/>
      <c r="N4" s="300" t="s">
        <v>393</v>
      </c>
      <c r="O4" s="303" t="s">
        <v>394</v>
      </c>
      <c r="P4" s="298" t="s">
        <v>324</v>
      </c>
      <c r="Q4" s="298" t="s">
        <v>325</v>
      </c>
    </row>
    <row r="5" spans="1:17" ht="96.6" customHeight="1" x14ac:dyDescent="0.2">
      <c r="A5" s="509"/>
      <c r="B5" s="509"/>
      <c r="C5" s="511"/>
      <c r="D5" s="509"/>
      <c r="E5" s="301" t="s">
        <v>278</v>
      </c>
      <c r="F5" s="301" t="s">
        <v>207</v>
      </c>
      <c r="G5" s="300" t="s">
        <v>360</v>
      </c>
      <c r="H5" s="300" t="s">
        <v>274</v>
      </c>
      <c r="I5" s="300" t="s">
        <v>444</v>
      </c>
      <c r="J5" s="300" t="s">
        <v>275</v>
      </c>
      <c r="K5" s="298" t="s">
        <v>315</v>
      </c>
      <c r="L5" s="298" t="s">
        <v>279</v>
      </c>
      <c r="M5" s="298" t="s">
        <v>207</v>
      </c>
      <c r="N5" s="298" t="s">
        <v>3</v>
      </c>
      <c r="O5" s="298" t="s">
        <v>3</v>
      </c>
      <c r="P5" s="295" t="s">
        <v>335</v>
      </c>
      <c r="Q5" s="298" t="s">
        <v>322</v>
      </c>
    </row>
    <row r="6" spans="1:17" s="182" customFormat="1" ht="24" x14ac:dyDescent="0.2">
      <c r="A6" s="172">
        <v>1</v>
      </c>
      <c r="B6" s="172">
        <v>2</v>
      </c>
      <c r="C6" s="178">
        <v>3</v>
      </c>
      <c r="D6" s="172">
        <v>4</v>
      </c>
      <c r="E6" s="172" t="s">
        <v>7</v>
      </c>
      <c r="F6" s="172">
        <v>6</v>
      </c>
      <c r="G6" s="172">
        <v>7</v>
      </c>
      <c r="H6" s="172">
        <v>8</v>
      </c>
      <c r="I6" s="172">
        <v>9</v>
      </c>
      <c r="J6" s="172">
        <v>10</v>
      </c>
      <c r="K6" s="172">
        <v>11</v>
      </c>
      <c r="L6" s="172">
        <v>12</v>
      </c>
      <c r="M6" s="172">
        <v>13</v>
      </c>
      <c r="N6" s="172">
        <v>14</v>
      </c>
      <c r="O6" s="172">
        <v>15</v>
      </c>
      <c r="P6" s="172" t="s">
        <v>316</v>
      </c>
      <c r="Q6" s="172">
        <v>17</v>
      </c>
    </row>
    <row r="7" spans="1:17" s="108" customFormat="1" ht="12.75" x14ac:dyDescent="0.2">
      <c r="A7" s="169">
        <v>1</v>
      </c>
      <c r="B7" s="162" t="s">
        <v>358</v>
      </c>
      <c r="C7" s="175">
        <v>0.92567218777422411</v>
      </c>
      <c r="D7" s="175">
        <v>0.82888262488378739</v>
      </c>
      <c r="E7" s="175">
        <v>1.1167711325882925</v>
      </c>
      <c r="F7" s="176">
        <v>38703.151769655517</v>
      </c>
      <c r="G7" s="59">
        <v>832030.4</v>
      </c>
      <c r="H7" s="59">
        <v>1288556.7</v>
      </c>
      <c r="I7" s="59">
        <v>2120587.1</v>
      </c>
      <c r="J7" s="304">
        <v>3070599.6</v>
      </c>
      <c r="K7" s="304">
        <v>3070599.6</v>
      </c>
      <c r="L7" s="175">
        <v>1.5250000018195056</v>
      </c>
      <c r="M7" s="176">
        <v>52850.852602495012</v>
      </c>
      <c r="N7" s="304">
        <v>2565078.9</v>
      </c>
      <c r="O7" s="59">
        <v>2821586.8</v>
      </c>
      <c r="P7" s="177">
        <v>119.70780314009055</v>
      </c>
      <c r="Q7" s="304">
        <v>2821586.8</v>
      </c>
    </row>
    <row r="8" spans="1:17" s="108" customFormat="1" ht="12.75" x14ac:dyDescent="0.2">
      <c r="A8" s="169">
        <v>2</v>
      </c>
      <c r="B8" s="162" t="s">
        <v>180</v>
      </c>
      <c r="C8" s="175">
        <v>1.3051661195813851</v>
      </c>
      <c r="D8" s="175">
        <v>0.89495754264097993</v>
      </c>
      <c r="E8" s="175">
        <v>1.4583553491598025</v>
      </c>
      <c r="F8" s="176">
        <v>50541.195743308126</v>
      </c>
      <c r="G8" s="59">
        <v>8671.7000000000007</v>
      </c>
      <c r="H8" s="59">
        <v>137055.9</v>
      </c>
      <c r="I8" s="59">
        <v>145727.6</v>
      </c>
      <c r="J8" s="304">
        <v>131828.5</v>
      </c>
      <c r="K8" s="304">
        <v>145727.6</v>
      </c>
      <c r="L8" s="175">
        <v>1.5320265767106482</v>
      </c>
      <c r="M8" s="176">
        <v>53094.367667038692</v>
      </c>
      <c r="N8" s="304">
        <v>137990</v>
      </c>
      <c r="O8" s="59">
        <v>151789</v>
      </c>
      <c r="P8" s="177">
        <v>105.60736285238062</v>
      </c>
      <c r="Q8" s="304">
        <v>145727.6</v>
      </c>
    </row>
    <row r="9" spans="1:17" ht="23.25" customHeight="1" x14ac:dyDescent="0.2">
      <c r="A9" s="516" t="s">
        <v>1</v>
      </c>
      <c r="B9" s="516"/>
      <c r="C9" s="175">
        <v>1</v>
      </c>
      <c r="D9" s="175">
        <v>1</v>
      </c>
      <c r="E9" s="112">
        <v>1</v>
      </c>
      <c r="F9" s="176">
        <v>34656.296747172259</v>
      </c>
      <c r="G9" s="297">
        <v>840702.1</v>
      </c>
      <c r="H9" s="297">
        <v>1425612.5999999999</v>
      </c>
      <c r="I9" s="297">
        <v>2266314.7000000002</v>
      </c>
      <c r="J9" s="297">
        <v>3202428.1</v>
      </c>
      <c r="K9" s="297">
        <v>3216327.2</v>
      </c>
      <c r="L9" s="175">
        <v>1.2850133901903196</v>
      </c>
      <c r="M9" s="176">
        <v>44533.805374525567</v>
      </c>
      <c r="N9" s="297">
        <v>2703068.9</v>
      </c>
      <c r="O9" s="297">
        <v>2973375.8</v>
      </c>
      <c r="P9" s="177">
        <v>118.98798436103498</v>
      </c>
      <c r="Q9" s="297">
        <v>2967314.4</v>
      </c>
    </row>
    <row r="10" spans="1:17" s="85" customFormat="1" ht="23.45" customHeight="1" x14ac:dyDescent="0.2">
      <c r="A10" s="114"/>
      <c r="B10" s="114"/>
      <c r="C10" s="115"/>
      <c r="D10" s="115"/>
      <c r="E10" s="505" t="s">
        <v>244</v>
      </c>
      <c r="F10" s="506"/>
      <c r="G10" s="60">
        <v>566578.69999999972</v>
      </c>
      <c r="I10" s="117"/>
      <c r="J10" s="118"/>
      <c r="K10" s="357"/>
      <c r="L10" s="119"/>
      <c r="M10" s="116"/>
      <c r="N10" s="341"/>
      <c r="O10" s="118"/>
      <c r="P10" s="118"/>
      <c r="Q10" s="199"/>
    </row>
    <row r="11" spans="1:17" ht="29.25" hidden="1" customHeight="1" x14ac:dyDescent="0.2">
      <c r="A11" s="114"/>
      <c r="B11" s="120"/>
      <c r="C11" s="121" t="s">
        <v>198</v>
      </c>
      <c r="D11" s="299" t="s">
        <v>200</v>
      </c>
      <c r="E11" s="250" t="e">
        <f>(E8+#REF!)/(#REF!+#REF!)</f>
        <v>#REF!</v>
      </c>
      <c r="F11" s="250"/>
      <c r="G11" s="250"/>
      <c r="H11" s="250"/>
      <c r="I11" s="122"/>
      <c r="J11" s="121" t="s">
        <v>199</v>
      </c>
      <c r="K11" s="358"/>
      <c r="L11" s="122" t="e">
        <f>(L8+#REF!)/(#REF!+#REF!)</f>
        <v>#REF!</v>
      </c>
      <c r="M11" s="71"/>
      <c r="N11" s="313"/>
      <c r="O11" s="313"/>
      <c r="P11" s="121"/>
      <c r="Q11" s="174"/>
    </row>
    <row r="12" spans="1:17" ht="37.9" customHeight="1" x14ac:dyDescent="0.2">
      <c r="A12" s="71"/>
      <c r="B12" s="123"/>
      <c r="C12" s="123"/>
      <c r="E12" s="526"/>
      <c r="F12" s="526"/>
      <c r="G12" s="165"/>
      <c r="H12" s="165"/>
      <c r="I12" s="71"/>
      <c r="J12" s="71"/>
      <c r="K12" s="359"/>
      <c r="L12" s="71"/>
      <c r="M12" s="71"/>
      <c r="N12" s="71"/>
      <c r="O12" s="71"/>
      <c r="P12" s="71"/>
      <c r="Q12" s="71"/>
    </row>
    <row r="13" spans="1:17" ht="15" customHeight="1" x14ac:dyDescent="0.2">
      <c r="A13" s="71"/>
      <c r="B13" s="517" t="s">
        <v>389</v>
      </c>
      <c r="C13" s="518"/>
      <c r="D13" s="519"/>
      <c r="E13" s="514">
        <v>325621.3</v>
      </c>
      <c r="F13" s="514"/>
      <c r="G13" s="190"/>
      <c r="H13" s="193"/>
      <c r="I13" s="194"/>
      <c r="J13" s="195"/>
      <c r="K13" s="71"/>
      <c r="L13" s="71"/>
      <c r="M13" s="71"/>
      <c r="N13" s="71"/>
      <c r="O13" s="71"/>
      <c r="P13" s="71"/>
      <c r="Q13" s="71"/>
    </row>
    <row r="14" spans="1:17" ht="15" customHeight="1" x14ac:dyDescent="0.2">
      <c r="A14" s="71"/>
      <c r="B14" s="418" t="s">
        <v>405</v>
      </c>
      <c r="C14" s="418"/>
      <c r="D14" s="418"/>
      <c r="E14" s="527">
        <v>11284828.4</v>
      </c>
      <c r="F14" s="527"/>
      <c r="G14" s="191"/>
      <c r="H14" s="309"/>
      <c r="I14" s="310"/>
      <c r="J14" s="188"/>
      <c r="K14" s="125"/>
      <c r="L14" s="71"/>
      <c r="M14" s="71"/>
      <c r="N14" s="118"/>
      <c r="O14" s="118"/>
      <c r="P14" s="125"/>
      <c r="Q14" s="125"/>
    </row>
    <row r="15" spans="1:17" ht="15" customHeight="1" x14ac:dyDescent="0.2">
      <c r="A15" s="71"/>
      <c r="B15" s="418" t="s">
        <v>238</v>
      </c>
      <c r="C15" s="418"/>
      <c r="D15" s="418"/>
      <c r="E15" s="515">
        <v>1.5249999999999999</v>
      </c>
      <c r="F15" s="515"/>
      <c r="G15" s="192"/>
      <c r="H15" s="311"/>
      <c r="I15" s="312"/>
      <c r="J15" s="170"/>
      <c r="K15" s="116"/>
      <c r="L15" s="71"/>
      <c r="M15" s="71"/>
      <c r="N15" s="126"/>
      <c r="O15" s="126"/>
      <c r="P15" s="116"/>
      <c r="Q15" s="116"/>
    </row>
    <row r="16" spans="1:17" ht="16.149999999999999" customHeight="1" x14ac:dyDescent="0.2">
      <c r="A16" s="71"/>
      <c r="B16" s="418" t="s">
        <v>276</v>
      </c>
      <c r="C16" s="418"/>
      <c r="D16" s="418"/>
      <c r="E16" s="514">
        <v>3216327.2</v>
      </c>
      <c r="F16" s="514"/>
      <c r="H16" s="191"/>
      <c r="I16" s="310"/>
      <c r="J16" s="188"/>
      <c r="K16" s="116"/>
      <c r="L16" s="71"/>
      <c r="M16" s="71"/>
      <c r="N16" s="126"/>
      <c r="O16" s="126"/>
      <c r="P16" s="116"/>
      <c r="Q16" s="116"/>
    </row>
    <row r="17" spans="7:17" x14ac:dyDescent="0.2">
      <c r="G17" s="85"/>
      <c r="H17" s="85"/>
      <c r="I17" s="85"/>
      <c r="J17" s="85"/>
      <c r="K17" s="85"/>
      <c r="N17" s="85"/>
      <c r="O17" s="85"/>
      <c r="P17" s="85"/>
      <c r="Q17" s="85"/>
    </row>
  </sheetData>
  <dataConsolidate/>
  <mergeCells count="20">
    <mergeCell ref="B14:D14"/>
    <mergeCell ref="E14:F14"/>
    <mergeCell ref="B15:D15"/>
    <mergeCell ref="E15:F15"/>
    <mergeCell ref="B16:D16"/>
    <mergeCell ref="E16:F16"/>
    <mergeCell ref="A9:B9"/>
    <mergeCell ref="E10:F10"/>
    <mergeCell ref="E12:F12"/>
    <mergeCell ref="B13:D13"/>
    <mergeCell ref="E13:F13"/>
    <mergeCell ref="A1:Q1"/>
    <mergeCell ref="A2:Q2"/>
    <mergeCell ref="A4:A5"/>
    <mergeCell ref="B4:B5"/>
    <mergeCell ref="C4:C5"/>
    <mergeCell ref="D4:D5"/>
    <mergeCell ref="E4:F4"/>
    <mergeCell ref="G4:I4"/>
    <mergeCell ref="L4:M4"/>
  </mergeCells>
  <printOptions horizontalCentered="1"/>
  <pageMargins left="0.27559055118110237" right="0.15748031496062992" top="1.1417322834645669" bottom="0.43307086614173229" header="0.94488188976377963" footer="0.23622047244094491"/>
  <pageSetup paperSize="9" scale="72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2"/>
  <sheetViews>
    <sheetView zoomScaleNormal="100" workbookViewId="0">
      <pane xSplit="2" ySplit="6" topLeftCell="C30" activePane="bottomRight" state="frozen"/>
      <selection activeCell="R14" sqref="R14"/>
      <selection pane="topRight" activeCell="R14" sqref="R14"/>
      <selection pane="bottomLeft" activeCell="R14" sqref="R14"/>
      <selection pane="bottomRight" activeCell="H29" sqref="H29"/>
    </sheetView>
  </sheetViews>
  <sheetFormatPr defaultColWidth="9.140625" defaultRowHeight="11.25" x14ac:dyDescent="0.2"/>
  <cols>
    <col min="1" max="1" width="3.28515625" style="80" customWidth="1"/>
    <col min="2" max="2" width="21.7109375" style="80" customWidth="1"/>
    <col min="3" max="3" width="11.7109375" style="80" customWidth="1"/>
    <col min="4" max="4" width="12.28515625" style="80" customWidth="1"/>
    <col min="5" max="5" width="6.5703125" style="80" customWidth="1"/>
    <col min="6" max="6" width="8.140625" style="80" customWidth="1"/>
    <col min="7" max="7" width="14.28515625" style="80" customWidth="1"/>
    <col min="8" max="8" width="15.85546875" style="80" customWidth="1"/>
    <col min="9" max="9" width="8.42578125" style="80" customWidth="1"/>
    <col min="10" max="10" width="9.28515625" style="80" customWidth="1"/>
    <col min="11" max="11" width="12.28515625" style="80" customWidth="1"/>
    <col min="12" max="12" width="13.140625" style="80" customWidth="1"/>
    <col min="13" max="13" width="10.7109375" style="80" customWidth="1"/>
    <col min="14" max="14" width="15.140625" style="80" customWidth="1"/>
    <col min="15" max="16384" width="9.140625" style="80"/>
  </cols>
  <sheetData>
    <row r="1" spans="1:14" ht="17.25" customHeight="1" x14ac:dyDescent="0.2">
      <c r="A1" s="507" t="s">
        <v>370</v>
      </c>
      <c r="B1" s="507"/>
      <c r="C1" s="507"/>
      <c r="D1" s="507"/>
      <c r="E1" s="507"/>
      <c r="F1" s="507"/>
      <c r="G1" s="507"/>
      <c r="H1" s="507"/>
      <c r="I1" s="507"/>
      <c r="J1" s="507"/>
      <c r="K1" s="507"/>
      <c r="L1" s="507"/>
      <c r="M1" s="507"/>
      <c r="N1" s="507"/>
    </row>
    <row r="2" spans="1:14" ht="13.5" customHeight="1" x14ac:dyDescent="0.2">
      <c r="A2" s="507" t="s">
        <v>445</v>
      </c>
      <c r="B2" s="507"/>
      <c r="C2" s="507"/>
      <c r="D2" s="507"/>
      <c r="E2" s="507"/>
      <c r="F2" s="507"/>
      <c r="G2" s="507"/>
      <c r="H2" s="507"/>
      <c r="I2" s="507"/>
      <c r="J2" s="507"/>
      <c r="K2" s="507"/>
      <c r="L2" s="507"/>
      <c r="M2" s="507"/>
      <c r="N2" s="507"/>
    </row>
    <row r="3" spans="1:14" ht="12" customHeight="1" x14ac:dyDescent="0.2">
      <c r="A3" s="302"/>
      <c r="B3" s="302"/>
      <c r="C3" s="302"/>
      <c r="D3" s="302"/>
      <c r="E3" s="302"/>
      <c r="F3" s="302"/>
      <c r="G3" s="302"/>
      <c r="H3" s="302"/>
      <c r="I3" s="302"/>
      <c r="J3" s="71"/>
      <c r="K3" s="302"/>
      <c r="L3" s="302"/>
      <c r="M3" s="302"/>
      <c r="N3" s="302"/>
    </row>
    <row r="4" spans="1:14" ht="147.6" customHeight="1" x14ac:dyDescent="0.2">
      <c r="A4" s="508" t="s">
        <v>0</v>
      </c>
      <c r="B4" s="508" t="s">
        <v>4</v>
      </c>
      <c r="C4" s="510" t="s">
        <v>273</v>
      </c>
      <c r="D4" s="508" t="s">
        <v>272</v>
      </c>
      <c r="E4" s="528" t="s">
        <v>298</v>
      </c>
      <c r="F4" s="529"/>
      <c r="G4" s="300" t="s">
        <v>227</v>
      </c>
      <c r="H4" s="300" t="s">
        <v>201</v>
      </c>
      <c r="I4" s="512" t="s">
        <v>314</v>
      </c>
      <c r="J4" s="513"/>
      <c r="K4" s="300" t="s">
        <v>446</v>
      </c>
      <c r="L4" s="303" t="s">
        <v>447</v>
      </c>
      <c r="M4" s="298" t="s">
        <v>324</v>
      </c>
      <c r="N4" s="298" t="s">
        <v>325</v>
      </c>
    </row>
    <row r="5" spans="1:14" ht="96.6" customHeight="1" x14ac:dyDescent="0.2">
      <c r="A5" s="509"/>
      <c r="B5" s="509"/>
      <c r="C5" s="511"/>
      <c r="D5" s="509"/>
      <c r="E5" s="301" t="s">
        <v>278</v>
      </c>
      <c r="F5" s="301" t="s">
        <v>207</v>
      </c>
      <c r="G5" s="300" t="s">
        <v>275</v>
      </c>
      <c r="H5" s="300" t="s">
        <v>277</v>
      </c>
      <c r="I5" s="298" t="s">
        <v>279</v>
      </c>
      <c r="J5" s="298" t="s">
        <v>207</v>
      </c>
      <c r="K5" s="298" t="s">
        <v>3</v>
      </c>
      <c r="L5" s="298" t="s">
        <v>3</v>
      </c>
      <c r="M5" s="295" t="s">
        <v>335</v>
      </c>
      <c r="N5" s="298" t="s">
        <v>322</v>
      </c>
    </row>
    <row r="6" spans="1:14" s="182" customFormat="1" ht="24" x14ac:dyDescent="0.2">
      <c r="A6" s="172">
        <v>1</v>
      </c>
      <c r="B6" s="172">
        <v>2</v>
      </c>
      <c r="C6" s="178">
        <v>3</v>
      </c>
      <c r="D6" s="172">
        <v>4</v>
      </c>
      <c r="E6" s="172" t="s">
        <v>7</v>
      </c>
      <c r="F6" s="172">
        <v>6</v>
      </c>
      <c r="G6" s="172">
        <v>7</v>
      </c>
      <c r="H6" s="172">
        <v>8</v>
      </c>
      <c r="I6" s="172">
        <v>9</v>
      </c>
      <c r="J6" s="172">
        <v>10</v>
      </c>
      <c r="K6" s="172">
        <v>11</v>
      </c>
      <c r="L6" s="172">
        <v>12</v>
      </c>
      <c r="M6" s="172" t="s">
        <v>395</v>
      </c>
      <c r="N6" s="172">
        <v>14</v>
      </c>
    </row>
    <row r="7" spans="1:14" s="108" customFormat="1" ht="18" customHeight="1" x14ac:dyDescent="0.2">
      <c r="A7" s="169">
        <v>1</v>
      </c>
      <c r="B7" s="162" t="s">
        <v>165</v>
      </c>
      <c r="C7" s="175">
        <v>0.60330200438478099</v>
      </c>
      <c r="D7" s="175">
        <v>1.3149244226433336</v>
      </c>
      <c r="E7" s="175">
        <v>0.45881116358915136</v>
      </c>
      <c r="F7" s="176">
        <v>9762.882012138507</v>
      </c>
      <c r="G7" s="304">
        <v>1511149.1</v>
      </c>
      <c r="H7" s="304">
        <v>1511149.1</v>
      </c>
      <c r="I7" s="175">
        <v>1.5250000212666046</v>
      </c>
      <c r="J7" s="176">
        <v>32449.94119076533</v>
      </c>
      <c r="K7" s="304">
        <v>762025.4</v>
      </c>
      <c r="L7" s="59">
        <v>838227.9</v>
      </c>
      <c r="M7" s="177">
        <v>198.3</v>
      </c>
      <c r="N7" s="304">
        <v>838227.9</v>
      </c>
    </row>
    <row r="8" spans="1:14" s="108" customFormat="1" ht="12.75" x14ac:dyDescent="0.2">
      <c r="A8" s="169">
        <v>2</v>
      </c>
      <c r="B8" s="162" t="s">
        <v>166</v>
      </c>
      <c r="C8" s="175">
        <v>0.58281674472522504</v>
      </c>
      <c r="D8" s="175">
        <v>1.1270757869617469</v>
      </c>
      <c r="E8" s="175">
        <v>0.51710519511409392</v>
      </c>
      <c r="F8" s="176">
        <v>11003.300286484422</v>
      </c>
      <c r="G8" s="304">
        <v>1215360.3999999999</v>
      </c>
      <c r="H8" s="304">
        <v>1215360.3999999999</v>
      </c>
      <c r="I8" s="175">
        <v>1.5250000301765865</v>
      </c>
      <c r="J8" s="176">
        <v>32449.941380357712</v>
      </c>
      <c r="K8" s="304">
        <v>810794.5</v>
      </c>
      <c r="L8" s="59">
        <v>891874</v>
      </c>
      <c r="M8" s="177">
        <v>149.9</v>
      </c>
      <c r="N8" s="304">
        <v>891874</v>
      </c>
    </row>
    <row r="9" spans="1:14" s="108" customFormat="1" ht="12.75" x14ac:dyDescent="0.2">
      <c r="A9" s="169">
        <v>3</v>
      </c>
      <c r="B9" s="162" t="s">
        <v>167</v>
      </c>
      <c r="C9" s="175">
        <v>0.76057208902822748</v>
      </c>
      <c r="D9" s="175">
        <v>1.0575082064727346</v>
      </c>
      <c r="E9" s="175">
        <v>0.71921152419712886</v>
      </c>
      <c r="F9" s="176">
        <v>15303.850058004327</v>
      </c>
      <c r="G9" s="304">
        <v>1427856.4</v>
      </c>
      <c r="H9" s="304">
        <v>1427856.4</v>
      </c>
      <c r="I9" s="175">
        <v>1.5249999960481762</v>
      </c>
      <c r="J9" s="176">
        <v>32449.940654151229</v>
      </c>
      <c r="K9" s="304">
        <v>934999.1</v>
      </c>
      <c r="L9" s="59">
        <v>1028499</v>
      </c>
      <c r="M9" s="177">
        <v>152.69999999999999</v>
      </c>
      <c r="N9" s="304">
        <v>1028499</v>
      </c>
    </row>
    <row r="10" spans="1:14" s="108" customFormat="1" ht="12.75" x14ac:dyDescent="0.2">
      <c r="A10" s="169">
        <v>4</v>
      </c>
      <c r="B10" s="162" t="s">
        <v>168</v>
      </c>
      <c r="C10" s="175">
        <v>1.1740522089150871</v>
      </c>
      <c r="D10" s="175">
        <v>0.93574798576518448</v>
      </c>
      <c r="E10" s="175">
        <v>1.2546670970977676</v>
      </c>
      <c r="F10" s="176">
        <v>26697.621604618394</v>
      </c>
      <c r="G10" s="304">
        <v>3076099.7</v>
      </c>
      <c r="H10" s="304">
        <v>3076099.7</v>
      </c>
      <c r="I10" s="175">
        <v>1.525000003643554</v>
      </c>
      <c r="J10" s="176">
        <v>32449.940815770613</v>
      </c>
      <c r="K10" s="304">
        <v>1790640.3</v>
      </c>
      <c r="L10" s="59">
        <v>1969704.3</v>
      </c>
      <c r="M10" s="177">
        <v>171.8</v>
      </c>
      <c r="N10" s="297">
        <v>1969704.3</v>
      </c>
    </row>
    <row r="11" spans="1:14" s="108" customFormat="1" ht="12.75" x14ac:dyDescent="0.2">
      <c r="A11" s="169">
        <v>5</v>
      </c>
      <c r="B11" s="162" t="s">
        <v>261</v>
      </c>
      <c r="C11" s="175">
        <v>0.93834237099559059</v>
      </c>
      <c r="D11" s="175">
        <v>0.98319277909011971</v>
      </c>
      <c r="E11" s="175">
        <v>0.95438289514693631</v>
      </c>
      <c r="F11" s="176">
        <v>20307.979271546672</v>
      </c>
      <c r="G11" s="304">
        <v>2323916.6</v>
      </c>
      <c r="H11" s="304">
        <v>2323916.6</v>
      </c>
      <c r="I11" s="175">
        <v>1.5250000029950685</v>
      </c>
      <c r="J11" s="176">
        <v>32449.940801971712</v>
      </c>
      <c r="K11" s="304">
        <v>1018647.3</v>
      </c>
      <c r="L11" s="59">
        <v>1120512</v>
      </c>
      <c r="M11" s="177">
        <v>228.1</v>
      </c>
      <c r="N11" s="304">
        <v>1120512</v>
      </c>
    </row>
    <row r="12" spans="1:14" s="108" customFormat="1" ht="12.75" x14ac:dyDescent="0.2">
      <c r="A12" s="169">
        <v>6</v>
      </c>
      <c r="B12" s="162" t="s">
        <v>170</v>
      </c>
      <c r="C12" s="175">
        <v>1.5668145449805984</v>
      </c>
      <c r="D12" s="175">
        <v>1.0068437490724393</v>
      </c>
      <c r="E12" s="175">
        <v>1.5561645453170221</v>
      </c>
      <c r="F12" s="176">
        <v>33113.080179992568</v>
      </c>
      <c r="G12" s="304">
        <v>0</v>
      </c>
      <c r="H12" s="304">
        <v>0</v>
      </c>
      <c r="I12" s="175">
        <v>1.5561645453170221</v>
      </c>
      <c r="J12" s="176">
        <v>33113.080179992568</v>
      </c>
      <c r="K12" s="304">
        <v>0</v>
      </c>
      <c r="L12" s="59">
        <v>0</v>
      </c>
      <c r="M12" s="177"/>
      <c r="N12" s="304">
        <v>0</v>
      </c>
    </row>
    <row r="13" spans="1:14" s="108" customFormat="1" ht="12.75" x14ac:dyDescent="0.2">
      <c r="A13" s="169">
        <v>7</v>
      </c>
      <c r="B13" s="162" t="s">
        <v>171</v>
      </c>
      <c r="C13" s="175">
        <v>0.92401853649741295</v>
      </c>
      <c r="D13" s="175">
        <v>1.0725780731794634</v>
      </c>
      <c r="E13" s="175">
        <v>0.86149303216532047</v>
      </c>
      <c r="F13" s="176">
        <v>18331.408419784882</v>
      </c>
      <c r="G13" s="304">
        <v>894999.6</v>
      </c>
      <c r="H13" s="304">
        <v>894999.6</v>
      </c>
      <c r="I13" s="175">
        <v>1.5249999885323029</v>
      </c>
      <c r="J13" s="176">
        <v>32449.9404942236</v>
      </c>
      <c r="K13" s="304">
        <v>406762.1</v>
      </c>
      <c r="L13" s="59">
        <v>447438.3</v>
      </c>
      <c r="M13" s="177">
        <v>220</v>
      </c>
      <c r="N13" s="304">
        <v>447438.3</v>
      </c>
    </row>
    <row r="14" spans="1:14" s="108" customFormat="1" ht="12.75" x14ac:dyDescent="0.2">
      <c r="A14" s="169">
        <v>8</v>
      </c>
      <c r="B14" s="162" t="s">
        <v>172</v>
      </c>
      <c r="C14" s="175">
        <v>0.90072721111972165</v>
      </c>
      <c r="D14" s="175">
        <v>0.93129404954213491</v>
      </c>
      <c r="E14" s="175">
        <v>0.96717810187078801</v>
      </c>
      <c r="F14" s="176">
        <v>20580.243992807344</v>
      </c>
      <c r="G14" s="304">
        <v>1198118.1000000001</v>
      </c>
      <c r="H14" s="304">
        <v>1198118.1000000001</v>
      </c>
      <c r="I14" s="175">
        <v>1.5249999854884795</v>
      </c>
      <c r="J14" s="176">
        <v>32449.940429455142</v>
      </c>
      <c r="K14" s="304">
        <v>794779.9</v>
      </c>
      <c r="L14" s="59">
        <v>874257.9</v>
      </c>
      <c r="M14" s="177">
        <v>150.69999999999999</v>
      </c>
      <c r="N14" s="304">
        <v>874257.9</v>
      </c>
    </row>
    <row r="15" spans="1:14" s="108" customFormat="1" ht="12.75" x14ac:dyDescent="0.2">
      <c r="A15" s="169">
        <v>9</v>
      </c>
      <c r="B15" s="162" t="s">
        <v>173</v>
      </c>
      <c r="C15" s="175">
        <v>0.57560367271023005</v>
      </c>
      <c r="D15" s="175">
        <v>1.531472008758191</v>
      </c>
      <c r="E15" s="175">
        <v>0.37584994659939225</v>
      </c>
      <c r="F15" s="176">
        <v>7997.5793400794819</v>
      </c>
      <c r="G15" s="304">
        <v>1020299.9</v>
      </c>
      <c r="H15" s="304">
        <v>1020299.9</v>
      </c>
      <c r="I15" s="175">
        <v>1.5250000116133307</v>
      </c>
      <c r="J15" s="176">
        <v>32449.940985356694</v>
      </c>
      <c r="K15" s="304">
        <v>563223</v>
      </c>
      <c r="L15" s="59">
        <v>619545.30000000005</v>
      </c>
      <c r="M15" s="177">
        <v>181.2</v>
      </c>
      <c r="N15" s="304">
        <v>619545.30000000005</v>
      </c>
    </row>
    <row r="16" spans="1:14" s="108" customFormat="1" ht="12.75" x14ac:dyDescent="0.2">
      <c r="A16" s="169">
        <v>10</v>
      </c>
      <c r="B16" s="162" t="s">
        <v>174</v>
      </c>
      <c r="C16" s="175">
        <v>1.6757593122221441</v>
      </c>
      <c r="D16" s="175">
        <v>1.0852471123677787</v>
      </c>
      <c r="E16" s="175">
        <v>1.5441269487149274</v>
      </c>
      <c r="F16" s="176">
        <v>32856.936379094965</v>
      </c>
      <c r="G16" s="304">
        <v>0</v>
      </c>
      <c r="H16" s="304">
        <v>0</v>
      </c>
      <c r="I16" s="175">
        <v>1.5441269487149274</v>
      </c>
      <c r="J16" s="176">
        <v>32856.936379094965</v>
      </c>
      <c r="K16" s="304">
        <v>82892.3</v>
      </c>
      <c r="L16" s="59">
        <v>91181.5</v>
      </c>
      <c r="M16" s="177">
        <v>0</v>
      </c>
      <c r="N16" s="304">
        <v>0</v>
      </c>
    </row>
    <row r="17" spans="1:14" s="108" customFormat="1" ht="12.75" x14ac:dyDescent="0.2">
      <c r="A17" s="169">
        <v>11</v>
      </c>
      <c r="B17" s="162" t="s">
        <v>175</v>
      </c>
      <c r="C17" s="175">
        <v>0.54394855040680923</v>
      </c>
      <c r="D17" s="175">
        <v>1.1032137194560414</v>
      </c>
      <c r="E17" s="175">
        <v>0.49305818157791986</v>
      </c>
      <c r="F17" s="176">
        <v>10491.612309972606</v>
      </c>
      <c r="G17" s="304">
        <v>1801745.7</v>
      </c>
      <c r="H17" s="304">
        <v>1801745.7</v>
      </c>
      <c r="I17" s="175">
        <v>1.5249999858013727</v>
      </c>
      <c r="J17" s="176">
        <v>32449.940436113091</v>
      </c>
      <c r="K17" s="304">
        <v>964897.8</v>
      </c>
      <c r="L17" s="59">
        <v>1061387.6000000001</v>
      </c>
      <c r="M17" s="177">
        <v>186.7</v>
      </c>
      <c r="N17" s="304">
        <v>1061387.6000000001</v>
      </c>
    </row>
    <row r="18" spans="1:14" s="108" customFormat="1" ht="12.75" x14ac:dyDescent="0.2">
      <c r="A18" s="169">
        <v>12</v>
      </c>
      <c r="B18" s="162" t="s">
        <v>176</v>
      </c>
      <c r="C18" s="175">
        <v>0.62465851425939289</v>
      </c>
      <c r="D18" s="175">
        <v>1.8010233290421434</v>
      </c>
      <c r="E18" s="175">
        <v>0.34683532644277931</v>
      </c>
      <c r="F18" s="176">
        <v>7380.1874026206924</v>
      </c>
      <c r="G18" s="304">
        <v>1134726.7</v>
      </c>
      <c r="H18" s="304">
        <v>1134726.7</v>
      </c>
      <c r="I18" s="175">
        <v>1.5250000210697929</v>
      </c>
      <c r="J18" s="176">
        <v>32449.941186577449</v>
      </c>
      <c r="K18" s="304">
        <v>704479.4</v>
      </c>
      <c r="L18" s="59">
        <v>774927.3</v>
      </c>
      <c r="M18" s="177">
        <v>161.1</v>
      </c>
      <c r="N18" s="304">
        <v>774927.3</v>
      </c>
    </row>
    <row r="19" spans="1:14" s="108" customFormat="1" ht="12.75" x14ac:dyDescent="0.2">
      <c r="A19" s="169">
        <v>13</v>
      </c>
      <c r="B19" s="162" t="s">
        <v>177</v>
      </c>
      <c r="C19" s="175">
        <v>0.92353402420300446</v>
      </c>
      <c r="D19" s="175">
        <v>1.1126964063705362</v>
      </c>
      <c r="E19" s="175">
        <v>0.82999641134408475</v>
      </c>
      <c r="F19" s="176">
        <v>17661.202859716723</v>
      </c>
      <c r="G19" s="304">
        <v>933414.7</v>
      </c>
      <c r="H19" s="304">
        <v>933414.7</v>
      </c>
      <c r="I19" s="175">
        <v>1.5249999855410001</v>
      </c>
      <c r="J19" s="176">
        <v>32449.940430572708</v>
      </c>
      <c r="K19" s="304">
        <v>729626.5</v>
      </c>
      <c r="L19" s="59">
        <v>802589.2</v>
      </c>
      <c r="M19" s="177">
        <v>127.9</v>
      </c>
      <c r="N19" s="304">
        <v>802589.2</v>
      </c>
    </row>
    <row r="20" spans="1:14" s="108" customFormat="1" ht="12.75" x14ac:dyDescent="0.2">
      <c r="A20" s="169">
        <v>14</v>
      </c>
      <c r="B20" s="162" t="s">
        <v>178</v>
      </c>
      <c r="C20" s="175">
        <v>0.59126142470639831</v>
      </c>
      <c r="D20" s="175">
        <v>1.0938696022363956</v>
      </c>
      <c r="E20" s="175">
        <v>0.54052276751961614</v>
      </c>
      <c r="F20" s="176">
        <v>11501.594605692722</v>
      </c>
      <c r="G20" s="304">
        <v>1018315.9</v>
      </c>
      <c r="H20" s="304">
        <v>1018315.9</v>
      </c>
      <c r="I20" s="175">
        <v>1.5250000464840046</v>
      </c>
      <c r="J20" s="176">
        <v>32449.941727357553</v>
      </c>
      <c r="K20" s="304">
        <v>543936.80000000005</v>
      </c>
      <c r="L20" s="59">
        <v>598330.5</v>
      </c>
      <c r="M20" s="177">
        <v>187.2</v>
      </c>
      <c r="N20" s="304">
        <v>598330.5</v>
      </c>
    </row>
    <row r="21" spans="1:14" s="108" customFormat="1" ht="12.75" x14ac:dyDescent="0.2">
      <c r="A21" s="169">
        <v>15</v>
      </c>
      <c r="B21" s="162" t="s">
        <v>179</v>
      </c>
      <c r="C21" s="175">
        <v>0.75384059732300812</v>
      </c>
      <c r="D21" s="175">
        <v>1.2713204841654129</v>
      </c>
      <c r="E21" s="175">
        <v>0.59295874385118863</v>
      </c>
      <c r="F21" s="176">
        <v>12617.361375864077</v>
      </c>
      <c r="G21" s="304">
        <v>1661102.4</v>
      </c>
      <c r="H21" s="304">
        <v>1661102.4</v>
      </c>
      <c r="I21" s="175">
        <v>1.5249999999310182</v>
      </c>
      <c r="J21" s="176">
        <v>32449.940736772864</v>
      </c>
      <c r="K21" s="304">
        <v>691225.5</v>
      </c>
      <c r="L21" s="59">
        <v>760348.1</v>
      </c>
      <c r="M21" s="177">
        <v>240.3</v>
      </c>
      <c r="N21" s="304">
        <v>760348.1</v>
      </c>
    </row>
    <row r="22" spans="1:14" s="108" customFormat="1" ht="12.75" x14ac:dyDescent="0.2">
      <c r="A22" s="169">
        <v>16</v>
      </c>
      <c r="B22" s="162" t="s">
        <v>260</v>
      </c>
      <c r="C22" s="175">
        <v>0.78634022989673991</v>
      </c>
      <c r="D22" s="175">
        <v>0.91463483149068248</v>
      </c>
      <c r="E22" s="175">
        <v>0.8597313406653817</v>
      </c>
      <c r="F22" s="176">
        <v>18293.922003540894</v>
      </c>
      <c r="G22" s="304">
        <v>1699341.1</v>
      </c>
      <c r="H22" s="304">
        <v>1699341.1</v>
      </c>
      <c r="I22" s="175">
        <v>1.5249999919317156</v>
      </c>
      <c r="J22" s="176">
        <v>32449.940566558504</v>
      </c>
      <c r="K22" s="304">
        <v>864715.6</v>
      </c>
      <c r="L22" s="59">
        <v>951187.2</v>
      </c>
      <c r="M22" s="177">
        <v>196.5</v>
      </c>
      <c r="N22" s="304">
        <v>951187.2</v>
      </c>
    </row>
    <row r="23" spans="1:14" ht="23.25" customHeight="1" x14ac:dyDescent="0.2">
      <c r="A23" s="530" t="s">
        <v>1</v>
      </c>
      <c r="B23" s="531"/>
      <c r="C23" s="175">
        <v>1</v>
      </c>
      <c r="D23" s="175">
        <v>1</v>
      </c>
      <c r="E23" s="175">
        <v>1</v>
      </c>
      <c r="F23" s="176">
        <v>21278.649664420132</v>
      </c>
      <c r="G23" s="304">
        <v>20916446.299999997</v>
      </c>
      <c r="H23" s="304">
        <v>20916446.299999997</v>
      </c>
      <c r="I23" s="175">
        <v>1.5734834059896026</v>
      </c>
      <c r="J23" s="176">
        <v>33481.602148831305</v>
      </c>
      <c r="K23" s="344">
        <v>11663645.5</v>
      </c>
      <c r="L23" s="344">
        <v>12830010.1</v>
      </c>
      <c r="M23" s="177">
        <v>179.3</v>
      </c>
      <c r="N23" s="344">
        <v>12738828.6</v>
      </c>
    </row>
    <row r="24" spans="1:14" s="85" customFormat="1" ht="23.45" customHeight="1" x14ac:dyDescent="0.2">
      <c r="A24" s="114"/>
      <c r="B24" s="114"/>
      <c r="C24" s="115"/>
      <c r="D24" s="115"/>
      <c r="E24" s="520"/>
      <c r="F24" s="520"/>
      <c r="G24" s="345"/>
      <c r="H24" s="314"/>
      <c r="I24" s="308"/>
      <c r="K24" s="84"/>
      <c r="L24" s="84"/>
      <c r="M24" s="84"/>
      <c r="N24" s="314"/>
    </row>
    <row r="25" spans="1:14" ht="29.25" hidden="1" customHeight="1" x14ac:dyDescent="0.2">
      <c r="A25" s="114"/>
      <c r="B25" s="120"/>
      <c r="C25" s="174" t="s">
        <v>198</v>
      </c>
      <c r="D25" s="361" t="s">
        <v>200</v>
      </c>
      <c r="E25" s="306"/>
      <c r="F25" s="306"/>
      <c r="G25" s="362" t="s">
        <v>199</v>
      </c>
      <c r="H25" s="174"/>
      <c r="I25" s="313" t="e">
        <f>(#REF!+I13)/(I8+I18)</f>
        <v>#REF!</v>
      </c>
      <c r="J25" s="71"/>
      <c r="K25" s="355"/>
      <c r="L25" s="313"/>
      <c r="M25" s="174"/>
      <c r="N25" s="174"/>
    </row>
    <row r="26" spans="1:14" ht="22.15" customHeight="1" x14ac:dyDescent="0.2">
      <c r="A26" s="114"/>
      <c r="B26" s="120"/>
      <c r="C26" s="305"/>
      <c r="D26" s="114"/>
      <c r="E26" s="520"/>
      <c r="F26" s="520"/>
      <c r="G26" s="305"/>
      <c r="H26" s="307"/>
      <c r="I26" s="306"/>
      <c r="J26" s="85"/>
      <c r="K26" s="125"/>
      <c r="L26" s="306"/>
      <c r="M26" s="305"/>
      <c r="N26" s="305"/>
    </row>
    <row r="27" spans="1:14" ht="27" customHeight="1" x14ac:dyDescent="0.2">
      <c r="A27" s="71"/>
      <c r="B27" s="123"/>
      <c r="C27" s="123"/>
      <c r="D27" s="71"/>
      <c r="E27" s="520"/>
      <c r="F27" s="520"/>
      <c r="G27" s="71"/>
      <c r="H27" s="71"/>
      <c r="I27" s="71"/>
      <c r="J27" s="116"/>
      <c r="K27" s="125"/>
      <c r="L27" s="71"/>
      <c r="M27" s="71"/>
      <c r="N27" s="71"/>
    </row>
    <row r="28" spans="1:14" ht="15" customHeight="1" x14ac:dyDescent="0.2">
      <c r="A28" s="71"/>
      <c r="B28" s="517" t="s">
        <v>368</v>
      </c>
      <c r="C28" s="518"/>
      <c r="D28" s="519"/>
      <c r="E28" s="527">
        <v>1714048</v>
      </c>
      <c r="F28" s="527"/>
      <c r="G28" s="195"/>
      <c r="H28" s="71"/>
      <c r="I28" s="71"/>
      <c r="J28" s="71"/>
      <c r="K28" s="71"/>
      <c r="L28" s="71"/>
      <c r="M28" s="71"/>
      <c r="N28" s="71"/>
    </row>
    <row r="29" spans="1:14" ht="15" customHeight="1" x14ac:dyDescent="0.2">
      <c r="A29" s="71"/>
      <c r="B29" s="517" t="s">
        <v>367</v>
      </c>
      <c r="C29" s="518"/>
      <c r="D29" s="519"/>
      <c r="E29" s="532">
        <v>36472626.899999999</v>
      </c>
      <c r="F29" s="533"/>
      <c r="G29" s="195"/>
      <c r="H29" s="125"/>
      <c r="I29" s="71"/>
      <c r="J29" s="71"/>
      <c r="K29" s="118"/>
      <c r="L29" s="118"/>
      <c r="M29" s="125"/>
      <c r="N29" s="125"/>
    </row>
    <row r="30" spans="1:14" ht="15" customHeight="1" x14ac:dyDescent="0.2">
      <c r="A30" s="71"/>
      <c r="B30" s="517" t="s">
        <v>238</v>
      </c>
      <c r="C30" s="518"/>
      <c r="D30" s="519"/>
      <c r="E30" s="534">
        <v>1.5249999999999999</v>
      </c>
      <c r="F30" s="535"/>
      <c r="G30" s="116"/>
      <c r="H30" s="116"/>
      <c r="I30" s="71"/>
      <c r="J30" s="71"/>
      <c r="K30" s="126"/>
      <c r="L30" s="126"/>
      <c r="M30" s="116"/>
      <c r="N30" s="116"/>
    </row>
    <row r="31" spans="1:14" ht="15" customHeight="1" x14ac:dyDescent="0.2">
      <c r="A31" s="71"/>
      <c r="B31" s="517" t="s">
        <v>276</v>
      </c>
      <c r="C31" s="518"/>
      <c r="D31" s="519"/>
      <c r="E31" s="532">
        <v>20916446.299999997</v>
      </c>
      <c r="F31" s="533"/>
      <c r="G31" s="195"/>
      <c r="H31" s="116"/>
      <c r="I31" s="71"/>
      <c r="J31" s="71"/>
      <c r="K31" s="126"/>
      <c r="L31" s="126"/>
      <c r="M31" s="116"/>
      <c r="N31" s="116"/>
    </row>
    <row r="32" spans="1:14" x14ac:dyDescent="0.2">
      <c r="G32" s="85"/>
      <c r="H32" s="85"/>
      <c r="K32" s="85"/>
      <c r="L32" s="85"/>
      <c r="M32" s="85"/>
      <c r="N32" s="85"/>
    </row>
  </sheetData>
  <dataConsolidate/>
  <mergeCells count="20">
    <mergeCell ref="B29:D29"/>
    <mergeCell ref="E29:F29"/>
    <mergeCell ref="B30:D30"/>
    <mergeCell ref="E30:F30"/>
    <mergeCell ref="B31:D31"/>
    <mergeCell ref="E31:F31"/>
    <mergeCell ref="A1:N1"/>
    <mergeCell ref="A2:N2"/>
    <mergeCell ref="B28:D28"/>
    <mergeCell ref="E28:F28"/>
    <mergeCell ref="A4:A5"/>
    <mergeCell ref="B4:B5"/>
    <mergeCell ref="C4:C5"/>
    <mergeCell ref="D4:D5"/>
    <mergeCell ref="E4:F4"/>
    <mergeCell ref="I4:J4"/>
    <mergeCell ref="A23:B23"/>
    <mergeCell ref="E24:F24"/>
    <mergeCell ref="E26:F26"/>
    <mergeCell ref="E27:F27"/>
  </mergeCells>
  <printOptions horizontalCentered="1"/>
  <pageMargins left="0.27559055118110237" right="0.15748031496062992" top="1.1417322834645669" bottom="0.43307086614173229" header="0.94488188976377963" footer="0.23622047244094491"/>
  <pageSetup paperSize="9" scale="76" orientation="landscape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7"/>
  <sheetViews>
    <sheetView zoomScaleNormal="100" workbookViewId="0">
      <pane xSplit="2" ySplit="6" topLeftCell="C13" activePane="bottomRight" state="frozen"/>
      <selection activeCell="R14" sqref="R14"/>
      <selection pane="topRight" activeCell="R14" sqref="R14"/>
      <selection pane="bottomLeft" activeCell="R14" sqref="R14"/>
      <selection pane="bottomRight" activeCell="F22" sqref="F22"/>
    </sheetView>
  </sheetViews>
  <sheetFormatPr defaultColWidth="9.140625" defaultRowHeight="11.25" x14ac:dyDescent="0.2"/>
  <cols>
    <col min="1" max="1" width="3.28515625" style="80" customWidth="1"/>
    <col min="2" max="2" width="21.7109375" style="80" customWidth="1"/>
    <col min="3" max="3" width="11.7109375" style="80" customWidth="1"/>
    <col min="4" max="4" width="12.28515625" style="80" customWidth="1"/>
    <col min="5" max="5" width="6.5703125" style="80" customWidth="1"/>
    <col min="6" max="6" width="8.140625" style="80" customWidth="1"/>
    <col min="7" max="7" width="14.28515625" style="80" customWidth="1"/>
    <col min="8" max="8" width="15.85546875" style="80" customWidth="1"/>
    <col min="9" max="9" width="8.42578125" style="80" customWidth="1"/>
    <col min="10" max="10" width="8" style="80" customWidth="1"/>
    <col min="11" max="11" width="12.28515625" style="80" customWidth="1"/>
    <col min="12" max="12" width="13.140625" style="80" customWidth="1"/>
    <col min="13" max="13" width="10.7109375" style="80" customWidth="1"/>
    <col min="14" max="14" width="17.42578125" style="80" customWidth="1"/>
    <col min="15" max="16384" width="9.140625" style="80"/>
  </cols>
  <sheetData>
    <row r="1" spans="1:14" ht="17.25" customHeight="1" x14ac:dyDescent="0.2">
      <c r="A1" s="360" t="s">
        <v>371</v>
      </c>
      <c r="B1" s="360"/>
      <c r="C1" s="360"/>
      <c r="D1" s="360"/>
      <c r="E1" s="360"/>
      <c r="F1" s="360"/>
      <c r="G1" s="360"/>
      <c r="H1" s="360"/>
      <c r="I1" s="360"/>
      <c r="J1" s="360"/>
      <c r="K1" s="360"/>
      <c r="L1" s="360"/>
      <c r="M1" s="360"/>
      <c r="N1" s="360"/>
    </row>
    <row r="2" spans="1:14" ht="13.5" customHeight="1" x14ac:dyDescent="0.2">
      <c r="A2" s="360" t="s">
        <v>448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</row>
    <row r="3" spans="1:14" ht="12" customHeight="1" x14ac:dyDescent="0.2">
      <c r="A3" s="302"/>
      <c r="B3" s="302"/>
      <c r="C3" s="302"/>
      <c r="D3" s="302"/>
      <c r="E3" s="302"/>
      <c r="F3" s="302"/>
      <c r="G3" s="302"/>
      <c r="H3" s="302"/>
      <c r="I3" s="302"/>
      <c r="J3" s="71"/>
      <c r="K3" s="302"/>
      <c r="L3" s="302"/>
      <c r="M3" s="302"/>
      <c r="N3" s="302"/>
    </row>
    <row r="4" spans="1:14" ht="147.6" customHeight="1" x14ac:dyDescent="0.2">
      <c r="A4" s="508" t="s">
        <v>0</v>
      </c>
      <c r="B4" s="508" t="s">
        <v>4</v>
      </c>
      <c r="C4" s="510" t="s">
        <v>273</v>
      </c>
      <c r="D4" s="508" t="s">
        <v>272</v>
      </c>
      <c r="E4" s="504" t="s">
        <v>298</v>
      </c>
      <c r="F4" s="504"/>
      <c r="G4" s="300" t="s">
        <v>227</v>
      </c>
      <c r="H4" s="298" t="s">
        <v>313</v>
      </c>
      <c r="I4" s="512" t="s">
        <v>314</v>
      </c>
      <c r="J4" s="513"/>
      <c r="K4" s="300" t="s">
        <v>446</v>
      </c>
      <c r="L4" s="303" t="s">
        <v>447</v>
      </c>
      <c r="M4" s="298" t="s">
        <v>324</v>
      </c>
      <c r="N4" s="298" t="s">
        <v>325</v>
      </c>
    </row>
    <row r="5" spans="1:14" ht="96.6" customHeight="1" x14ac:dyDescent="0.2">
      <c r="A5" s="509"/>
      <c r="B5" s="509"/>
      <c r="C5" s="511"/>
      <c r="D5" s="509"/>
      <c r="E5" s="301" t="s">
        <v>278</v>
      </c>
      <c r="F5" s="301" t="s">
        <v>207</v>
      </c>
      <c r="G5" s="300" t="s">
        <v>275</v>
      </c>
      <c r="H5" s="300" t="s">
        <v>277</v>
      </c>
      <c r="I5" s="298" t="s">
        <v>279</v>
      </c>
      <c r="J5" s="298" t="s">
        <v>207</v>
      </c>
      <c r="K5" s="298" t="s">
        <v>3</v>
      </c>
      <c r="L5" s="298" t="s">
        <v>3</v>
      </c>
      <c r="M5" s="295" t="s">
        <v>335</v>
      </c>
      <c r="N5" s="298" t="s">
        <v>322</v>
      </c>
    </row>
    <row r="6" spans="1:14" s="182" customFormat="1" ht="24" x14ac:dyDescent="0.2">
      <c r="A6" s="172">
        <v>1</v>
      </c>
      <c r="B6" s="172">
        <v>2</v>
      </c>
      <c r="C6" s="178">
        <v>3</v>
      </c>
      <c r="D6" s="172">
        <v>4</v>
      </c>
      <c r="E6" s="172" t="s">
        <v>7</v>
      </c>
      <c r="F6" s="172">
        <v>6</v>
      </c>
      <c r="G6" s="172">
        <v>7</v>
      </c>
      <c r="H6" s="172">
        <v>8</v>
      </c>
      <c r="I6" s="172">
        <v>9</v>
      </c>
      <c r="J6" s="172">
        <v>10</v>
      </c>
      <c r="K6" s="172">
        <v>11</v>
      </c>
      <c r="L6" s="172">
        <v>12</v>
      </c>
      <c r="M6" s="172" t="s">
        <v>395</v>
      </c>
      <c r="N6" s="172">
        <v>14</v>
      </c>
    </row>
    <row r="7" spans="1:14" s="108" customFormat="1" ht="12.75" x14ac:dyDescent="0.2">
      <c r="A7" s="169">
        <v>1</v>
      </c>
      <c r="B7" s="162" t="s">
        <v>358</v>
      </c>
      <c r="C7" s="175">
        <v>0.92510064348197985</v>
      </c>
      <c r="D7" s="175">
        <v>0.82888173018223477</v>
      </c>
      <c r="E7" s="175">
        <v>1.1160828014372941</v>
      </c>
      <c r="F7" s="176">
        <v>41198.55005674305</v>
      </c>
      <c r="G7" s="304">
        <v>3276104.5</v>
      </c>
      <c r="H7" s="304">
        <v>3276104.5</v>
      </c>
      <c r="I7" s="175">
        <v>1.5250000008946856</v>
      </c>
      <c r="J7" s="176">
        <v>56293.125198670859</v>
      </c>
      <c r="K7" s="304">
        <v>2821586.8</v>
      </c>
      <c r="L7" s="59">
        <v>3103745.5</v>
      </c>
      <c r="M7" s="177">
        <v>116.1085847155225</v>
      </c>
      <c r="N7" s="304">
        <v>3103745.5</v>
      </c>
    </row>
    <row r="8" spans="1:14" s="108" customFormat="1" ht="12.75" x14ac:dyDescent="0.2">
      <c r="A8" s="169">
        <v>2</v>
      </c>
      <c r="B8" s="162" t="s">
        <v>180</v>
      </c>
      <c r="C8" s="175">
        <v>1.3075126968397508</v>
      </c>
      <c r="D8" s="175">
        <v>0.89495773979833304</v>
      </c>
      <c r="E8" s="175">
        <v>1.4609770257245684</v>
      </c>
      <c r="F8" s="176">
        <v>53929.811523439144</v>
      </c>
      <c r="G8" s="304">
        <v>134891.1</v>
      </c>
      <c r="H8" s="304">
        <v>134891.1</v>
      </c>
      <c r="I8" s="175">
        <v>1.5250000126939076</v>
      </c>
      <c r="J8" s="176">
        <v>56293.125634221738</v>
      </c>
      <c r="K8" s="304">
        <v>145727.6</v>
      </c>
      <c r="L8" s="59">
        <v>160300.4</v>
      </c>
      <c r="M8" s="177">
        <v>92.563865733052637</v>
      </c>
      <c r="N8" s="304">
        <v>134891.1</v>
      </c>
    </row>
    <row r="9" spans="1:14" ht="23.25" customHeight="1" x14ac:dyDescent="0.2">
      <c r="A9" s="516" t="s">
        <v>1</v>
      </c>
      <c r="B9" s="516"/>
      <c r="C9" s="175">
        <v>1</v>
      </c>
      <c r="D9" s="175">
        <v>1</v>
      </c>
      <c r="E9" s="112">
        <v>1</v>
      </c>
      <c r="F9" s="176">
        <v>36913.52469878352</v>
      </c>
      <c r="G9" s="297">
        <v>3410995.6</v>
      </c>
      <c r="H9" s="297">
        <v>3410995.6</v>
      </c>
      <c r="I9" s="175">
        <v>1.2837806881110689</v>
      </c>
      <c r="J9" s="176">
        <v>47388.870138409242</v>
      </c>
      <c r="K9" s="297">
        <v>2967314.4</v>
      </c>
      <c r="L9" s="297">
        <v>3264045.9</v>
      </c>
      <c r="M9" s="177">
        <v>114.95228142996913</v>
      </c>
      <c r="N9" s="297">
        <v>3238636.6</v>
      </c>
    </row>
    <row r="10" spans="1:14" s="85" customFormat="1" ht="23.45" customHeight="1" x14ac:dyDescent="0.2">
      <c r="A10" s="114"/>
      <c r="B10" s="114"/>
      <c r="C10" s="115"/>
      <c r="D10" s="115"/>
      <c r="E10" s="520"/>
      <c r="F10" s="520"/>
      <c r="G10" s="118"/>
      <c r="H10" s="199"/>
      <c r="I10" s="119"/>
      <c r="J10" s="116"/>
      <c r="K10" s="118"/>
      <c r="L10" s="118"/>
      <c r="M10" s="118"/>
      <c r="N10" s="199"/>
    </row>
    <row r="11" spans="1:14" ht="29.25" hidden="1" customHeight="1" x14ac:dyDescent="0.2">
      <c r="A11" s="114"/>
      <c r="B11" s="120"/>
      <c r="C11" s="121" t="s">
        <v>198</v>
      </c>
      <c r="D11" s="315" t="s">
        <v>200</v>
      </c>
      <c r="E11" s="306"/>
      <c r="F11" s="306"/>
      <c r="G11" s="121" t="s">
        <v>199</v>
      </c>
      <c r="H11" s="121"/>
      <c r="I11" s="122" t="e">
        <f>(I8+#REF!)/(#REF!+#REF!)</f>
        <v>#REF!</v>
      </c>
      <c r="J11" s="71"/>
      <c r="K11" s="313"/>
      <c r="L11" s="313"/>
      <c r="M11" s="121"/>
      <c r="N11" s="174"/>
    </row>
    <row r="12" spans="1:14" ht="27" customHeight="1" x14ac:dyDescent="0.2">
      <c r="A12" s="71"/>
      <c r="B12" s="123"/>
      <c r="C12" s="123"/>
      <c r="E12" s="520"/>
      <c r="F12" s="520"/>
      <c r="G12" s="71"/>
      <c r="H12" s="71"/>
      <c r="I12" s="71"/>
      <c r="J12" s="71"/>
      <c r="K12" s="71"/>
      <c r="L12" s="71"/>
      <c r="M12" s="71"/>
      <c r="N12" s="71"/>
    </row>
    <row r="13" spans="1:14" ht="15" customHeight="1" x14ac:dyDescent="0.2">
      <c r="A13" s="71"/>
      <c r="B13" s="517" t="s">
        <v>389</v>
      </c>
      <c r="C13" s="518"/>
      <c r="D13" s="519"/>
      <c r="E13" s="536">
        <v>325621.3</v>
      </c>
      <c r="F13" s="536"/>
      <c r="G13" s="195"/>
      <c r="H13" s="71"/>
      <c r="I13" s="71"/>
      <c r="J13" s="71"/>
      <c r="K13" s="71"/>
      <c r="L13" s="71"/>
      <c r="M13" s="71"/>
      <c r="N13" s="71"/>
    </row>
    <row r="14" spans="1:14" ht="15" customHeight="1" x14ac:dyDescent="0.2">
      <c r="A14" s="71"/>
      <c r="B14" s="418" t="s">
        <v>359</v>
      </c>
      <c r="C14" s="418"/>
      <c r="D14" s="418"/>
      <c r="E14" s="527">
        <v>12019829.899999999</v>
      </c>
      <c r="F14" s="527"/>
      <c r="G14" s="188"/>
      <c r="H14" s="125"/>
      <c r="I14" s="71"/>
      <c r="J14" s="71"/>
      <c r="K14" s="118"/>
      <c r="L14" s="118"/>
      <c r="M14" s="125"/>
      <c r="N14" s="125"/>
    </row>
    <row r="15" spans="1:14" ht="15" customHeight="1" x14ac:dyDescent="0.2">
      <c r="A15" s="71"/>
      <c r="B15" s="418" t="s">
        <v>238</v>
      </c>
      <c r="C15" s="418"/>
      <c r="D15" s="418"/>
      <c r="E15" s="537">
        <v>1.5249999999999999</v>
      </c>
      <c r="F15" s="537"/>
      <c r="G15" s="170"/>
      <c r="H15" s="116"/>
      <c r="I15" s="71"/>
      <c r="J15" s="71"/>
      <c r="K15" s="126"/>
      <c r="L15" s="126"/>
      <c r="M15" s="116"/>
      <c r="N15" s="116"/>
    </row>
    <row r="16" spans="1:14" ht="16.149999999999999" customHeight="1" x14ac:dyDescent="0.2">
      <c r="A16" s="71"/>
      <c r="B16" s="418" t="s">
        <v>276</v>
      </c>
      <c r="C16" s="418"/>
      <c r="D16" s="418"/>
      <c r="E16" s="527">
        <v>3410995.6</v>
      </c>
      <c r="F16" s="527"/>
      <c r="G16" s="188"/>
      <c r="H16" s="116"/>
      <c r="I16" s="71"/>
      <c r="J16" s="71"/>
      <c r="K16" s="126"/>
      <c r="L16" s="126"/>
      <c r="M16" s="116"/>
      <c r="N16" s="116"/>
    </row>
    <row r="17" spans="7:14" x14ac:dyDescent="0.2">
      <c r="G17" s="85"/>
      <c r="H17" s="85"/>
      <c r="K17" s="85"/>
      <c r="L17" s="85"/>
      <c r="M17" s="85"/>
      <c r="N17" s="85"/>
    </row>
  </sheetData>
  <dataConsolidate/>
  <mergeCells count="17">
    <mergeCell ref="B14:D14"/>
    <mergeCell ref="E14:F14"/>
    <mergeCell ref="B15:D15"/>
    <mergeCell ref="E15:F15"/>
    <mergeCell ref="B16:D16"/>
    <mergeCell ref="E16:F16"/>
    <mergeCell ref="I4:J4"/>
    <mergeCell ref="A9:B9"/>
    <mergeCell ref="E10:F10"/>
    <mergeCell ref="E12:F12"/>
    <mergeCell ref="B13:D13"/>
    <mergeCell ref="E13:F13"/>
    <mergeCell ref="A4:A5"/>
    <mergeCell ref="B4:B5"/>
    <mergeCell ref="C4:C5"/>
    <mergeCell ref="D4:D5"/>
    <mergeCell ref="E4:F4"/>
  </mergeCells>
  <printOptions horizontalCentered="1"/>
  <pageMargins left="0.27559055118110237" right="0.15748031496062992" top="1.1417322834645669" bottom="0.43307086614173229" header="0.94488188976377963" footer="0.23622047244094491"/>
  <pageSetup paperSize="9" scale="68" orientation="landscape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8">
    <pageSetUpPr fitToPage="1"/>
  </sheetPr>
  <dimension ref="A1:AH27"/>
  <sheetViews>
    <sheetView workbookViewId="0">
      <pane xSplit="1" ySplit="6" topLeftCell="B7" activePane="bottomRight" state="frozen"/>
      <selection activeCell="B239" sqref="B239:B240"/>
      <selection pane="topRight" activeCell="B239" sqref="B239:B240"/>
      <selection pane="bottomLeft" activeCell="B239" sqref="B239:B240"/>
      <selection pane="bottomRight" activeCell="B2" sqref="B2"/>
    </sheetView>
  </sheetViews>
  <sheetFormatPr defaultColWidth="9.140625" defaultRowHeight="11.25" x14ac:dyDescent="0.2"/>
  <cols>
    <col min="1" max="1" width="20" style="80" customWidth="1"/>
    <col min="2" max="3" width="13.28515625" style="80" customWidth="1"/>
    <col min="4" max="4" width="12.85546875" style="80" customWidth="1"/>
    <col min="5" max="5" width="11.85546875" style="80" customWidth="1"/>
    <col min="6" max="7" width="11.7109375" style="80" customWidth="1"/>
    <col min="8" max="8" width="6.85546875" style="80" hidden="1" customWidth="1"/>
    <col min="9" max="9" width="7.140625" style="80" hidden="1" customWidth="1"/>
    <col min="10" max="10" width="7.28515625" style="80" hidden="1" customWidth="1"/>
    <col min="11" max="11" width="8.42578125" style="80" customWidth="1"/>
    <col min="12" max="12" width="8.28515625" style="80" customWidth="1"/>
    <col min="13" max="13" width="9" style="80" customWidth="1"/>
    <col min="14" max="14" width="10.5703125" style="80" customWidth="1"/>
    <col min="15" max="15" width="11.7109375" style="80" customWidth="1"/>
    <col min="16" max="16" width="11.85546875" style="80" customWidth="1"/>
    <col min="17" max="17" width="11.28515625" style="80" customWidth="1"/>
    <col min="18" max="19" width="11.28515625" style="80" bestFit="1" customWidth="1"/>
    <col min="20" max="20" width="6.42578125" style="80" customWidth="1"/>
    <col min="21" max="16384" width="9.140625" style="80"/>
  </cols>
  <sheetData>
    <row r="1" spans="1:34" ht="13.5" customHeight="1" x14ac:dyDescent="0.2">
      <c r="B1" s="544" t="s">
        <v>449</v>
      </c>
      <c r="C1" s="544"/>
      <c r="D1" s="544"/>
      <c r="E1" s="544"/>
      <c r="F1" s="544"/>
      <c r="G1" s="544"/>
      <c r="H1" s="544"/>
      <c r="I1" s="544"/>
      <c r="J1" s="544"/>
      <c r="K1" s="544"/>
      <c r="L1" s="544"/>
      <c r="M1" s="544"/>
      <c r="N1" s="544"/>
      <c r="O1" s="544"/>
      <c r="P1" s="544"/>
      <c r="Q1" s="544"/>
      <c r="R1" s="544"/>
      <c r="S1" s="544"/>
    </row>
    <row r="2" spans="1:34" ht="13.5" customHeight="1" x14ac:dyDescent="0.2">
      <c r="A2" s="99"/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  <c r="S2" s="99"/>
    </row>
    <row r="3" spans="1:34" ht="12.75" x14ac:dyDescent="0.2">
      <c r="A3" s="71"/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</row>
    <row r="4" spans="1:34" ht="105.6" customHeight="1" x14ac:dyDescent="0.2">
      <c r="A4" s="538" t="s">
        <v>4</v>
      </c>
      <c r="B4" s="542" t="s">
        <v>187</v>
      </c>
      <c r="C4" s="542"/>
      <c r="D4" s="542"/>
      <c r="E4" s="541" t="s">
        <v>186</v>
      </c>
      <c r="F4" s="542"/>
      <c r="G4" s="543"/>
      <c r="H4" s="545" t="s">
        <v>297</v>
      </c>
      <c r="I4" s="545"/>
      <c r="J4" s="545"/>
      <c r="K4" s="545" t="s">
        <v>329</v>
      </c>
      <c r="L4" s="545"/>
      <c r="M4" s="545"/>
      <c r="N4" s="541" t="s">
        <v>243</v>
      </c>
      <c r="O4" s="542"/>
      <c r="P4" s="543"/>
      <c r="Q4" s="541" t="s">
        <v>397</v>
      </c>
      <c r="R4" s="542"/>
      <c r="S4" s="543"/>
    </row>
    <row r="5" spans="1:34" ht="30.6" customHeight="1" x14ac:dyDescent="0.2">
      <c r="A5" s="539"/>
      <c r="B5" s="300">
        <v>2026</v>
      </c>
      <c r="C5" s="300">
        <v>2027</v>
      </c>
      <c r="D5" s="104">
        <v>2028</v>
      </c>
      <c r="E5" s="332">
        <v>2026</v>
      </c>
      <c r="F5" s="332">
        <v>2027</v>
      </c>
      <c r="G5" s="104">
        <v>2028</v>
      </c>
      <c r="H5" s="207">
        <v>2024</v>
      </c>
      <c r="I5" s="207">
        <v>2025</v>
      </c>
      <c r="J5" s="207">
        <v>2026</v>
      </c>
      <c r="K5" s="332">
        <v>2026</v>
      </c>
      <c r="L5" s="332">
        <v>2027</v>
      </c>
      <c r="M5" s="332">
        <v>2028</v>
      </c>
      <c r="N5" s="332">
        <v>2026</v>
      </c>
      <c r="O5" s="332">
        <v>2027</v>
      </c>
      <c r="P5" s="208">
        <v>2028</v>
      </c>
      <c r="Q5" s="332">
        <v>2026</v>
      </c>
      <c r="R5" s="332">
        <v>2027</v>
      </c>
      <c r="S5" s="208">
        <v>2028</v>
      </c>
    </row>
    <row r="6" spans="1:34" ht="15.75" customHeight="1" x14ac:dyDescent="0.2">
      <c r="A6" s="540"/>
      <c r="B6" s="104" t="s">
        <v>3</v>
      </c>
      <c r="C6" s="104" t="s">
        <v>3</v>
      </c>
      <c r="D6" s="104" t="s">
        <v>3</v>
      </c>
      <c r="E6" s="104" t="s">
        <v>3</v>
      </c>
      <c r="F6" s="104" t="s">
        <v>3</v>
      </c>
      <c r="G6" s="104" t="s">
        <v>3</v>
      </c>
      <c r="H6" s="104" t="s">
        <v>163</v>
      </c>
      <c r="I6" s="104" t="s">
        <v>163</v>
      </c>
      <c r="J6" s="104" t="s">
        <v>163</v>
      </c>
      <c r="K6" s="104" t="s">
        <v>163</v>
      </c>
      <c r="L6" s="104" t="s">
        <v>163</v>
      </c>
      <c r="M6" s="104" t="s">
        <v>163</v>
      </c>
      <c r="N6" s="215" t="s">
        <v>3</v>
      </c>
      <c r="O6" s="104" t="s">
        <v>3</v>
      </c>
      <c r="P6" s="104" t="s">
        <v>3</v>
      </c>
      <c r="Q6" s="201" t="s">
        <v>3</v>
      </c>
      <c r="R6" s="103" t="s">
        <v>3</v>
      </c>
      <c r="S6" s="103" t="s">
        <v>3</v>
      </c>
    </row>
    <row r="7" spans="1:34" ht="14.25" customHeight="1" x14ac:dyDescent="0.2">
      <c r="A7" s="162" t="s">
        <v>165</v>
      </c>
      <c r="B7" s="60">
        <v>1864540.9000000001</v>
      </c>
      <c r="C7" s="60">
        <v>2026755.6000000003</v>
      </c>
      <c r="D7" s="60">
        <v>2180789.3000000003</v>
      </c>
      <c r="E7" s="60">
        <v>692750.4</v>
      </c>
      <c r="F7" s="59">
        <v>609620.30000000005</v>
      </c>
      <c r="G7" s="59">
        <v>670582.30000000005</v>
      </c>
      <c r="H7" s="102">
        <v>0.37153939610549708</v>
      </c>
      <c r="I7" s="102">
        <v>0.30078629115419736</v>
      </c>
      <c r="J7" s="102">
        <v>0.30749522661359352</v>
      </c>
      <c r="K7" s="200">
        <v>0.24149999999999999</v>
      </c>
      <c r="L7" s="200">
        <v>0.24970000000000001</v>
      </c>
      <c r="M7" s="338">
        <v>0.27979999999999999</v>
      </c>
      <c r="N7" s="59">
        <v>450286.6</v>
      </c>
      <c r="O7" s="60">
        <v>506080.9</v>
      </c>
      <c r="P7" s="60">
        <v>610184.80000000005</v>
      </c>
      <c r="Q7" s="59">
        <v>242463.80000000005</v>
      </c>
      <c r="R7" s="59">
        <v>103539.4</v>
      </c>
      <c r="S7" s="59">
        <v>60397.5</v>
      </c>
      <c r="AG7" s="83"/>
      <c r="AH7" s="83"/>
    </row>
    <row r="8" spans="1:34" ht="12.75" x14ac:dyDescent="0.2">
      <c r="A8" s="70" t="s">
        <v>166</v>
      </c>
      <c r="B8" s="60">
        <v>1296847</v>
      </c>
      <c r="C8" s="60">
        <v>1409672.6</v>
      </c>
      <c r="D8" s="60">
        <v>1516807.7</v>
      </c>
      <c r="E8" s="60">
        <v>737085.9</v>
      </c>
      <c r="F8" s="59">
        <v>648635.6</v>
      </c>
      <c r="G8" s="59">
        <v>713499.2</v>
      </c>
      <c r="H8" s="102">
        <v>0.56836766403438499</v>
      </c>
      <c r="I8" s="102">
        <v>0.46013209024563573</v>
      </c>
      <c r="J8" s="102">
        <v>0.47039529137411418</v>
      </c>
      <c r="K8" s="200">
        <v>0.36940000000000001</v>
      </c>
      <c r="L8" s="200">
        <v>0.38</v>
      </c>
      <c r="M8" s="338">
        <v>0.38</v>
      </c>
      <c r="N8" s="59">
        <v>479055.3</v>
      </c>
      <c r="O8" s="60">
        <v>535675.6</v>
      </c>
      <c r="P8" s="60">
        <v>576386.9</v>
      </c>
      <c r="Q8" s="59">
        <v>258030.60000000003</v>
      </c>
      <c r="R8" s="59">
        <v>112960</v>
      </c>
      <c r="S8" s="59">
        <v>137112.29999999999</v>
      </c>
      <c r="AG8" s="83"/>
      <c r="AH8" s="83"/>
    </row>
    <row r="9" spans="1:34" ht="12.75" x14ac:dyDescent="0.2">
      <c r="A9" s="162" t="s">
        <v>167</v>
      </c>
      <c r="B9" s="60">
        <v>3626992.8000000007</v>
      </c>
      <c r="C9" s="60">
        <v>3942541.1999999997</v>
      </c>
      <c r="D9" s="60">
        <v>4242174.3999999994</v>
      </c>
      <c r="E9" s="60">
        <v>849999.2</v>
      </c>
      <c r="F9" s="59">
        <v>747999.3</v>
      </c>
      <c r="G9" s="59">
        <v>822799.2</v>
      </c>
      <c r="H9" s="102">
        <v>0.23435370481022177</v>
      </c>
      <c r="I9" s="102">
        <v>0.18972517015167784</v>
      </c>
      <c r="J9" s="102">
        <v>0.19395694811604164</v>
      </c>
      <c r="K9" s="200">
        <v>0.15229999999999999</v>
      </c>
      <c r="L9" s="200">
        <v>0.1575</v>
      </c>
      <c r="M9" s="338">
        <v>0.17649999999999999</v>
      </c>
      <c r="N9" s="59">
        <v>552391</v>
      </c>
      <c r="O9" s="60">
        <v>620950.19999999995</v>
      </c>
      <c r="P9" s="60">
        <v>748743.8</v>
      </c>
      <c r="Q9" s="59">
        <v>297608.19999999995</v>
      </c>
      <c r="R9" s="59">
        <v>127049.1</v>
      </c>
      <c r="S9" s="59">
        <v>74055.399999999994</v>
      </c>
      <c r="AG9" s="83"/>
      <c r="AH9" s="83"/>
    </row>
    <row r="10" spans="1:34" ht="12.75" x14ac:dyDescent="0.2">
      <c r="A10" s="70" t="s">
        <v>168</v>
      </c>
      <c r="B10" s="60">
        <v>30000372.600000001</v>
      </c>
      <c r="C10" s="60">
        <v>32610404.900000002</v>
      </c>
      <c r="D10" s="60">
        <v>35088795.799999997</v>
      </c>
      <c r="E10" s="60">
        <v>1627854.8</v>
      </c>
      <c r="F10" s="59">
        <v>1432512.2</v>
      </c>
      <c r="G10" s="59">
        <v>1575763.4</v>
      </c>
      <c r="H10" s="102">
        <v>5.4261152743149597E-2</v>
      </c>
      <c r="I10" s="102">
        <v>4.3928071558534981E-2</v>
      </c>
      <c r="J10" s="102">
        <v>4.4907879112796457E-2</v>
      </c>
      <c r="K10" s="200">
        <v>3.5299999999999998E-2</v>
      </c>
      <c r="L10" s="200">
        <v>3.6499999999999998E-2</v>
      </c>
      <c r="M10" s="338">
        <v>4.0899999999999999E-2</v>
      </c>
      <c r="N10" s="59">
        <v>1059013.2</v>
      </c>
      <c r="O10" s="60">
        <v>1190279.8</v>
      </c>
      <c r="P10" s="60">
        <v>1435131.7</v>
      </c>
      <c r="Q10" s="59">
        <v>568841.60000000009</v>
      </c>
      <c r="R10" s="59">
        <v>242232.4</v>
      </c>
      <c r="S10" s="59">
        <v>140631.70000000001</v>
      </c>
      <c r="AG10" s="83"/>
      <c r="AH10" s="83"/>
    </row>
    <row r="11" spans="1:34" ht="12.75" x14ac:dyDescent="0.2">
      <c r="A11" s="162" t="s">
        <v>261</v>
      </c>
      <c r="B11" s="60">
        <v>11667319</v>
      </c>
      <c r="C11" s="60">
        <v>12682375.699999999</v>
      </c>
      <c r="D11" s="60">
        <v>13646236.299999997</v>
      </c>
      <c r="E11" s="60">
        <v>926043</v>
      </c>
      <c r="F11" s="59">
        <v>814917.8</v>
      </c>
      <c r="G11" s="59">
        <v>896409.59999999998</v>
      </c>
      <c r="H11" s="102">
        <v>7.9370676331040571E-2</v>
      </c>
      <c r="I11" s="102">
        <v>6.425592643498175E-2</v>
      </c>
      <c r="J11" s="102">
        <v>6.5689145365304874E-2</v>
      </c>
      <c r="K11" s="200">
        <v>5.16E-2</v>
      </c>
      <c r="L11" s="200">
        <v>5.33E-2</v>
      </c>
      <c r="M11" s="338">
        <v>5.9799999999999999E-2</v>
      </c>
      <c r="N11" s="59">
        <v>602033.69999999995</v>
      </c>
      <c r="O11" s="60">
        <v>675970.6</v>
      </c>
      <c r="P11" s="60">
        <v>816044.9</v>
      </c>
      <c r="Q11" s="59">
        <v>324009.30000000005</v>
      </c>
      <c r="R11" s="59">
        <v>138947.20000000001</v>
      </c>
      <c r="S11" s="59">
        <v>80364.7</v>
      </c>
      <c r="AG11" s="83"/>
      <c r="AH11" s="83"/>
    </row>
    <row r="12" spans="1:34" ht="12.75" x14ac:dyDescent="0.2">
      <c r="A12" s="70" t="s">
        <v>170</v>
      </c>
      <c r="B12" s="60">
        <v>17264516.799999997</v>
      </c>
      <c r="C12" s="60">
        <v>18987671.099999998</v>
      </c>
      <c r="D12" s="60">
        <v>20501337.199999999</v>
      </c>
      <c r="E12" s="60">
        <v>0</v>
      </c>
      <c r="F12" s="59">
        <v>0</v>
      </c>
      <c r="G12" s="59">
        <v>0</v>
      </c>
      <c r="H12" s="102">
        <v>0</v>
      </c>
      <c r="I12" s="102">
        <v>0</v>
      </c>
      <c r="J12" s="102">
        <v>0</v>
      </c>
      <c r="K12" s="200">
        <v>0</v>
      </c>
      <c r="L12" s="200">
        <v>0</v>
      </c>
      <c r="M12" s="338">
        <v>0</v>
      </c>
      <c r="N12" s="59">
        <v>0</v>
      </c>
      <c r="O12" s="60">
        <v>0</v>
      </c>
      <c r="P12" s="60">
        <v>0</v>
      </c>
      <c r="Q12" s="59">
        <v>0</v>
      </c>
      <c r="R12" s="59">
        <v>0</v>
      </c>
      <c r="S12" s="59">
        <v>0</v>
      </c>
      <c r="AG12" s="83"/>
      <c r="AH12" s="83"/>
    </row>
    <row r="13" spans="1:34" ht="12.75" x14ac:dyDescent="0.2">
      <c r="A13" s="162" t="s">
        <v>171</v>
      </c>
      <c r="B13" s="60">
        <v>3744997</v>
      </c>
      <c r="C13" s="60">
        <v>4070811.8</v>
      </c>
      <c r="D13" s="60">
        <v>4380193.2999999989</v>
      </c>
      <c r="E13" s="60">
        <v>369783.7</v>
      </c>
      <c r="F13" s="59">
        <v>325409.7</v>
      </c>
      <c r="G13" s="59">
        <v>357950.6</v>
      </c>
      <c r="H13" s="102">
        <v>9.8740719952512643E-2</v>
      </c>
      <c r="I13" s="102">
        <v>7.9937298992795502E-2</v>
      </c>
      <c r="J13" s="102">
        <v>8.1720274765042913E-2</v>
      </c>
      <c r="K13" s="200">
        <v>0</v>
      </c>
      <c r="L13" s="200">
        <v>0</v>
      </c>
      <c r="M13" s="338">
        <v>0</v>
      </c>
      <c r="N13" s="59">
        <v>0</v>
      </c>
      <c r="O13" s="59">
        <v>0</v>
      </c>
      <c r="P13" s="59">
        <v>0</v>
      </c>
      <c r="Q13" s="59">
        <v>369783.7</v>
      </c>
      <c r="R13" s="59">
        <v>325409.7</v>
      </c>
      <c r="S13" s="59">
        <v>357950.6</v>
      </c>
      <c r="AG13" s="83"/>
      <c r="AH13" s="83"/>
    </row>
    <row r="14" spans="1:34" ht="12.75" x14ac:dyDescent="0.2">
      <c r="A14" s="162" t="s">
        <v>172</v>
      </c>
      <c r="B14" s="60">
        <v>5118227.4000000004</v>
      </c>
      <c r="C14" s="60">
        <v>5563513.1999999993</v>
      </c>
      <c r="D14" s="60">
        <v>5986340.4000000004</v>
      </c>
      <c r="E14" s="60">
        <v>722527.2</v>
      </c>
      <c r="F14" s="59">
        <v>635823.9</v>
      </c>
      <c r="G14" s="59">
        <v>699406.3</v>
      </c>
      <c r="H14" s="102">
        <v>0.14116746747125772</v>
      </c>
      <c r="I14" s="102">
        <v>0.11428460347681033</v>
      </c>
      <c r="J14" s="102">
        <v>0.11683370026869838</v>
      </c>
      <c r="K14" s="200">
        <v>0</v>
      </c>
      <c r="L14" s="200">
        <v>0</v>
      </c>
      <c r="M14" s="338">
        <v>0</v>
      </c>
      <c r="N14" s="59">
        <v>0</v>
      </c>
      <c r="O14" s="59">
        <v>0</v>
      </c>
      <c r="P14" s="59">
        <v>0</v>
      </c>
      <c r="Q14" s="59">
        <v>722527.2</v>
      </c>
      <c r="R14" s="59">
        <v>635823.9</v>
      </c>
      <c r="S14" s="59">
        <v>699406.3</v>
      </c>
      <c r="AG14" s="83"/>
      <c r="AH14" s="83"/>
    </row>
    <row r="15" spans="1:34" ht="12.75" x14ac:dyDescent="0.2">
      <c r="A15" s="162" t="s">
        <v>173</v>
      </c>
      <c r="B15" s="60">
        <v>815498.7</v>
      </c>
      <c r="C15" s="60">
        <v>886447.10000000009</v>
      </c>
      <c r="D15" s="60">
        <v>953817.1</v>
      </c>
      <c r="E15" s="60">
        <v>512020.9</v>
      </c>
      <c r="F15" s="59">
        <v>450578.4</v>
      </c>
      <c r="G15" s="59">
        <v>495636.2</v>
      </c>
      <c r="H15" s="102">
        <v>0.62786231296260808</v>
      </c>
      <c r="I15" s="102">
        <v>0.50829699820778929</v>
      </c>
      <c r="J15" s="102">
        <v>0.51963442467114507</v>
      </c>
      <c r="K15" s="200">
        <v>0.38</v>
      </c>
      <c r="L15" s="200">
        <v>0.38</v>
      </c>
      <c r="M15" s="338">
        <v>0.38</v>
      </c>
      <c r="N15" s="59">
        <v>309889.5</v>
      </c>
      <c r="O15" s="59">
        <v>336849.9</v>
      </c>
      <c r="P15" s="59">
        <v>362450.5</v>
      </c>
      <c r="Q15" s="59">
        <v>202131.40000000002</v>
      </c>
      <c r="R15" s="59">
        <v>113728.5</v>
      </c>
      <c r="S15" s="59">
        <v>133185.70000000001</v>
      </c>
      <c r="AG15" s="83"/>
      <c r="AH15" s="83"/>
    </row>
    <row r="16" spans="1:34" ht="12.75" x14ac:dyDescent="0.2">
      <c r="A16" s="162" t="s">
        <v>174</v>
      </c>
      <c r="B16" s="60">
        <v>7301421.5</v>
      </c>
      <c r="C16" s="60">
        <v>8155349.6000000006</v>
      </c>
      <c r="D16" s="60">
        <v>8875664.3000000007</v>
      </c>
      <c r="E16" s="60">
        <v>100085</v>
      </c>
      <c r="F16" s="59">
        <v>66313.8</v>
      </c>
      <c r="G16" s="59">
        <v>0</v>
      </c>
      <c r="H16" s="102">
        <v>1.3707604745185578E-2</v>
      </c>
      <c r="I16" s="102">
        <v>8.1313252346655995E-3</v>
      </c>
      <c r="J16" s="102">
        <v>0</v>
      </c>
      <c r="K16" s="200">
        <v>8.8999999999999999E-3</v>
      </c>
      <c r="L16" s="200">
        <v>6.7000000000000002E-3</v>
      </c>
      <c r="M16" s="338">
        <v>0</v>
      </c>
      <c r="N16" s="59">
        <v>64982.7</v>
      </c>
      <c r="O16" s="59">
        <v>54640.800000000003</v>
      </c>
      <c r="P16" s="59">
        <v>0</v>
      </c>
      <c r="Q16" s="59">
        <v>35102.300000000003</v>
      </c>
      <c r="R16" s="59">
        <v>11673</v>
      </c>
      <c r="S16" s="59">
        <v>0</v>
      </c>
      <c r="AG16" s="83"/>
      <c r="AH16" s="83"/>
    </row>
    <row r="17" spans="1:34" ht="12.75" x14ac:dyDescent="0.2">
      <c r="A17" s="162" t="s">
        <v>175</v>
      </c>
      <c r="B17" s="60">
        <v>3072355.9</v>
      </c>
      <c r="C17" s="60">
        <v>3339650.7</v>
      </c>
      <c r="D17" s="60">
        <v>3593464.1</v>
      </c>
      <c r="E17" s="60">
        <v>877179.8</v>
      </c>
      <c r="F17" s="59">
        <v>771918.2</v>
      </c>
      <c r="G17" s="59">
        <v>849110.1</v>
      </c>
      <c r="H17" s="102">
        <v>0.28550722264956352</v>
      </c>
      <c r="I17" s="102">
        <v>0.2311374060766295</v>
      </c>
      <c r="J17" s="102">
        <v>0.23629291301393548</v>
      </c>
      <c r="K17" s="200">
        <v>0.18559999999999999</v>
      </c>
      <c r="L17" s="200">
        <v>0.1918</v>
      </c>
      <c r="M17" s="338">
        <v>0.215</v>
      </c>
      <c r="N17" s="59">
        <v>570229.30000000005</v>
      </c>
      <c r="O17" s="59">
        <v>640545</v>
      </c>
      <c r="P17" s="59">
        <v>772594.8</v>
      </c>
      <c r="Q17" s="59">
        <v>306950.5</v>
      </c>
      <c r="R17" s="59">
        <v>131373.20000000001</v>
      </c>
      <c r="S17" s="59">
        <v>76515.3</v>
      </c>
      <c r="AG17" s="83"/>
      <c r="AH17" s="83"/>
    </row>
    <row r="18" spans="1:34" ht="12.75" x14ac:dyDescent="0.2">
      <c r="A18" s="162" t="s">
        <v>176</v>
      </c>
      <c r="B18" s="60">
        <v>773402.60000000009</v>
      </c>
      <c r="C18" s="60">
        <v>840688.5</v>
      </c>
      <c r="D18" s="60">
        <v>904580.7</v>
      </c>
      <c r="E18" s="60">
        <v>640435.80000000005</v>
      </c>
      <c r="F18" s="59">
        <v>563583.5</v>
      </c>
      <c r="G18" s="59">
        <v>619941.80000000005</v>
      </c>
      <c r="H18" s="102">
        <v>0.82807557150700029</v>
      </c>
      <c r="I18" s="102">
        <v>0.67038326324197373</v>
      </c>
      <c r="J18" s="102">
        <v>0.68533608996964013</v>
      </c>
      <c r="K18" s="200">
        <v>0.38</v>
      </c>
      <c r="L18" s="200">
        <v>0.38</v>
      </c>
      <c r="M18" s="338">
        <v>0.38</v>
      </c>
      <c r="N18" s="59">
        <v>293893</v>
      </c>
      <c r="O18" s="59">
        <v>319461.59999999998</v>
      </c>
      <c r="P18" s="59">
        <v>343740.7</v>
      </c>
      <c r="Q18" s="59">
        <v>346542.80000000005</v>
      </c>
      <c r="R18" s="59">
        <v>244121.9</v>
      </c>
      <c r="S18" s="59">
        <v>276201.09999999998</v>
      </c>
      <c r="AG18" s="83"/>
      <c r="AH18" s="83"/>
    </row>
    <row r="19" spans="1:34" ht="12.75" x14ac:dyDescent="0.2">
      <c r="A19" s="162" t="s">
        <v>177</v>
      </c>
      <c r="B19" s="60">
        <v>2469881</v>
      </c>
      <c r="C19" s="60">
        <v>2684760.7</v>
      </c>
      <c r="D19" s="60">
        <v>2888802.4</v>
      </c>
      <c r="E19" s="60">
        <v>663296.80000000005</v>
      </c>
      <c r="F19" s="59">
        <v>583701.19999999995</v>
      </c>
      <c r="G19" s="59">
        <v>642071.4</v>
      </c>
      <c r="H19" s="102">
        <v>0.26855415301384966</v>
      </c>
      <c r="I19" s="102">
        <v>0.21741274743778838</v>
      </c>
      <c r="J19" s="102">
        <v>0.22226213880187862</v>
      </c>
      <c r="K19" s="200">
        <v>0.17460000000000001</v>
      </c>
      <c r="L19" s="200">
        <v>0.18049999999999999</v>
      </c>
      <c r="M19" s="338">
        <v>0.20230000000000001</v>
      </c>
      <c r="N19" s="59">
        <v>431241.2</v>
      </c>
      <c r="O19" s="59">
        <v>484599.3</v>
      </c>
      <c r="P19" s="59">
        <v>584404.69999999995</v>
      </c>
      <c r="Q19" s="59">
        <v>232055.60000000003</v>
      </c>
      <c r="R19" s="59">
        <v>99101.9</v>
      </c>
      <c r="S19" s="59">
        <v>57666.7</v>
      </c>
      <c r="AG19" s="83"/>
      <c r="AH19" s="83"/>
    </row>
    <row r="20" spans="1:34" ht="12.75" x14ac:dyDescent="0.2">
      <c r="A20" s="162" t="s">
        <v>178</v>
      </c>
      <c r="B20" s="60">
        <v>971451</v>
      </c>
      <c r="C20" s="60">
        <v>1015027</v>
      </c>
      <c r="D20" s="60">
        <v>1060225</v>
      </c>
      <c r="E20" s="60">
        <v>494488</v>
      </c>
      <c r="F20" s="59">
        <v>435149.4</v>
      </c>
      <c r="G20" s="59">
        <v>478664.4</v>
      </c>
      <c r="H20" s="102">
        <v>0.50902001233206817</v>
      </c>
      <c r="I20" s="102">
        <v>0.42870721665532052</v>
      </c>
      <c r="J20" s="102">
        <v>0.45147435685821408</v>
      </c>
      <c r="K20" s="200">
        <v>0.33090000000000003</v>
      </c>
      <c r="L20" s="200">
        <v>0.35580000000000001</v>
      </c>
      <c r="M20" s="338">
        <v>0.38</v>
      </c>
      <c r="N20" s="59">
        <v>321453.09999999998</v>
      </c>
      <c r="O20" s="59">
        <v>361146.6</v>
      </c>
      <c r="P20" s="59">
        <v>402885.5</v>
      </c>
      <c r="Q20" s="59">
        <v>173034.90000000002</v>
      </c>
      <c r="R20" s="59">
        <v>74002.8</v>
      </c>
      <c r="S20" s="59">
        <v>75778.899999999994</v>
      </c>
      <c r="AG20" s="83"/>
      <c r="AH20" s="83"/>
    </row>
    <row r="21" spans="1:34" ht="12.75" x14ac:dyDescent="0.2">
      <c r="A21" s="162" t="s">
        <v>179</v>
      </c>
      <c r="B21" s="60">
        <v>3204433.2</v>
      </c>
      <c r="C21" s="60">
        <v>3483218.9</v>
      </c>
      <c r="D21" s="60">
        <v>3747943.5</v>
      </c>
      <c r="E21" s="60">
        <v>628386.80000000005</v>
      </c>
      <c r="F21" s="59">
        <v>552980.4</v>
      </c>
      <c r="G21" s="59">
        <v>608278.5</v>
      </c>
      <c r="H21" s="102">
        <v>0.19609920406516823</v>
      </c>
      <c r="I21" s="102">
        <v>0.1587555694533008</v>
      </c>
      <c r="J21" s="102">
        <v>0.16229660345733601</v>
      </c>
      <c r="K21" s="200">
        <v>0</v>
      </c>
      <c r="L21" s="200">
        <v>0.1318</v>
      </c>
      <c r="M21" s="338">
        <v>0.1477</v>
      </c>
      <c r="N21" s="59">
        <v>0</v>
      </c>
      <c r="O21" s="59">
        <v>459088.3</v>
      </c>
      <c r="P21" s="59">
        <v>553571.30000000005</v>
      </c>
      <c r="Q21" s="59">
        <v>628386.80000000005</v>
      </c>
      <c r="R21" s="59">
        <v>93892.1</v>
      </c>
      <c r="S21" s="59">
        <v>54707.199999999997</v>
      </c>
      <c r="T21" s="108"/>
      <c r="AG21" s="83"/>
      <c r="AH21" s="83"/>
    </row>
    <row r="22" spans="1:34" ht="13.9" customHeight="1" x14ac:dyDescent="0.2">
      <c r="A22" s="162" t="s">
        <v>260</v>
      </c>
      <c r="B22" s="60">
        <v>6338801.9999999991</v>
      </c>
      <c r="C22" s="60">
        <v>6890277.7999999998</v>
      </c>
      <c r="D22" s="60">
        <v>7413938.7999999998</v>
      </c>
      <c r="E22" s="60">
        <v>786105.1</v>
      </c>
      <c r="F22" s="59">
        <v>691772.5</v>
      </c>
      <c r="G22" s="59">
        <v>760949.8</v>
      </c>
      <c r="H22" s="102">
        <v>0.12401477440058864</v>
      </c>
      <c r="I22" s="102">
        <v>0.10039834678363767</v>
      </c>
      <c r="J22" s="102">
        <v>0.10263772341902797</v>
      </c>
      <c r="K22" s="200">
        <v>8.0600000000000005E-2</v>
      </c>
      <c r="L22" s="200">
        <v>8.3299999999999999E-2</v>
      </c>
      <c r="M22" s="338">
        <v>9.3399999999999997E-2</v>
      </c>
      <c r="N22" s="59">
        <v>510907.4</v>
      </c>
      <c r="O22" s="59">
        <v>573960.1</v>
      </c>
      <c r="P22" s="59">
        <v>692461.9</v>
      </c>
      <c r="Q22" s="59">
        <v>275197.69999999995</v>
      </c>
      <c r="R22" s="59">
        <v>117812.4</v>
      </c>
      <c r="S22" s="59">
        <v>68487.899999999994</v>
      </c>
      <c r="AG22" s="83"/>
      <c r="AH22" s="83"/>
    </row>
    <row r="23" spans="1:34" ht="19.149999999999999" customHeight="1" x14ac:dyDescent="0.2">
      <c r="A23" s="162" t="s">
        <v>358</v>
      </c>
      <c r="B23" s="60">
        <v>19032190</v>
      </c>
      <c r="C23" s="60">
        <v>20289085</v>
      </c>
      <c r="D23" s="60">
        <v>21556000</v>
      </c>
      <c r="E23" s="60">
        <v>2565078.9</v>
      </c>
      <c r="F23" s="59">
        <v>2257269.4</v>
      </c>
      <c r="G23" s="59">
        <v>2482996.4</v>
      </c>
      <c r="H23" s="102"/>
      <c r="I23" s="102"/>
      <c r="J23" s="102"/>
      <c r="K23" s="200">
        <v>8.7599999999999997E-2</v>
      </c>
      <c r="L23" s="200">
        <v>9.2299999999999993E-2</v>
      </c>
      <c r="M23" s="338">
        <v>0.1048</v>
      </c>
      <c r="N23" s="59">
        <v>1667219.8</v>
      </c>
      <c r="O23" s="60">
        <v>1872682.5</v>
      </c>
      <c r="P23" s="60">
        <v>2259068.7999999998</v>
      </c>
      <c r="Q23" s="59">
        <v>897859.09999999986</v>
      </c>
      <c r="R23" s="59">
        <v>384586.9</v>
      </c>
      <c r="S23" s="59">
        <v>223927.6</v>
      </c>
      <c r="AG23" s="83"/>
      <c r="AH23" s="83"/>
    </row>
    <row r="24" spans="1:34" ht="14.25" customHeight="1" x14ac:dyDescent="0.2">
      <c r="A24" s="70" t="s">
        <v>180</v>
      </c>
      <c r="B24" s="60">
        <v>6428738.5</v>
      </c>
      <c r="C24" s="60">
        <v>6988039.3000000007</v>
      </c>
      <c r="D24" s="60">
        <v>7655019.1999999993</v>
      </c>
      <c r="E24" s="60">
        <v>137990</v>
      </c>
      <c r="F24" s="59">
        <v>116582.1</v>
      </c>
      <c r="G24" s="59">
        <v>107912.9</v>
      </c>
      <c r="H24" s="102">
        <v>2.1464553271221095E-2</v>
      </c>
      <c r="I24" s="102">
        <v>1.6683091636304905E-2</v>
      </c>
      <c r="J24" s="102">
        <v>1.4097012323626831E-2</v>
      </c>
      <c r="K24" s="200">
        <v>1.4E-2</v>
      </c>
      <c r="L24" s="200">
        <v>1.38E-2</v>
      </c>
      <c r="M24" s="338">
        <v>1.2800000000000001E-2</v>
      </c>
      <c r="N24" s="59">
        <v>90002.3</v>
      </c>
      <c r="O24" s="60">
        <v>96434.9</v>
      </c>
      <c r="P24" s="60">
        <v>97984.2</v>
      </c>
      <c r="Q24" s="59">
        <v>47987.7</v>
      </c>
      <c r="R24" s="59">
        <v>20147.2</v>
      </c>
      <c r="S24" s="59">
        <v>9928.7000000000007</v>
      </c>
      <c r="AG24" s="83"/>
      <c r="AH24" s="83"/>
    </row>
    <row r="25" spans="1:34" ht="24.6" customHeight="1" x14ac:dyDescent="0.2">
      <c r="A25" s="70" t="s">
        <v>244</v>
      </c>
      <c r="B25" s="60"/>
      <c r="C25" s="60"/>
      <c r="D25" s="60"/>
      <c r="E25" s="60"/>
      <c r="F25" s="59">
        <v>2926192.1999999997</v>
      </c>
      <c r="G25" s="59">
        <v>3195493.1</v>
      </c>
      <c r="H25" s="60"/>
      <c r="I25" s="60"/>
      <c r="J25" s="60"/>
      <c r="K25" s="60"/>
      <c r="L25" s="60"/>
      <c r="M25" s="60"/>
      <c r="N25" s="59"/>
      <c r="O25" s="60"/>
      <c r="P25" s="60"/>
      <c r="Q25" s="60"/>
      <c r="R25" s="59">
        <v>2926192.1999999997</v>
      </c>
      <c r="S25" s="59">
        <v>3195493.1</v>
      </c>
      <c r="AG25" s="83"/>
      <c r="AH25" s="83"/>
    </row>
    <row r="26" spans="1:34" ht="19.5" customHeight="1" x14ac:dyDescent="0.2">
      <c r="A26" s="50" t="s">
        <v>164</v>
      </c>
      <c r="B26" s="60">
        <v>124991987.90000001</v>
      </c>
      <c r="C26" s="60">
        <v>135866290.69999999</v>
      </c>
      <c r="D26" s="60">
        <v>146192129.49999997</v>
      </c>
      <c r="E26" s="60">
        <v>13331111.300000001</v>
      </c>
      <c r="F26" s="60">
        <v>14630959.9</v>
      </c>
      <c r="G26" s="60">
        <v>15977465.200000001</v>
      </c>
      <c r="H26" s="102">
        <v>0.10665572669078255</v>
      </c>
      <c r="I26" s="102">
        <v>8.6149166505507621E-2</v>
      </c>
      <c r="J26" s="102">
        <v>8.7432696573449972E-2</v>
      </c>
      <c r="K26" s="102">
        <v>5.9224580906117416E-2</v>
      </c>
      <c r="L26" s="102">
        <v>6.4242322764759191E-2</v>
      </c>
      <c r="M26" s="102">
        <v>7.0151892137257643E-2</v>
      </c>
      <c r="N26" s="60">
        <v>7402598.0999999996</v>
      </c>
      <c r="O26" s="60">
        <v>8728366.0999999996</v>
      </c>
      <c r="P26" s="60">
        <v>10255654.5</v>
      </c>
      <c r="Q26" s="60">
        <v>5928513.2000000002</v>
      </c>
      <c r="R26" s="60">
        <v>5902593.7999999998</v>
      </c>
      <c r="S26" s="60">
        <v>5721810.7000000011</v>
      </c>
      <c r="AG26" s="83"/>
      <c r="AH26" s="83"/>
    </row>
    <row r="27" spans="1:34" x14ac:dyDescent="0.2">
      <c r="Q27" s="317"/>
      <c r="R27" s="317"/>
      <c r="S27" s="317"/>
    </row>
  </sheetData>
  <mergeCells count="8">
    <mergeCell ref="A4:A6"/>
    <mergeCell ref="E4:G4"/>
    <mergeCell ref="B4:D4"/>
    <mergeCell ref="B1:S1"/>
    <mergeCell ref="H4:J4"/>
    <mergeCell ref="K4:M4"/>
    <mergeCell ref="N4:P4"/>
    <mergeCell ref="Q4:S4"/>
  </mergeCells>
  <phoneticPr fontId="0" type="noConversion"/>
  <printOptions horizontalCentered="1"/>
  <pageMargins left="0.11811023622047245" right="0.11811023622047245" top="0.74803149606299213" bottom="0.74803149606299213" header="0.31496062992125984" footer="0.31496062992125984"/>
  <pageSetup paperSize="9" scale="7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pageSetUpPr fitToPage="1"/>
  </sheetPr>
  <dimension ref="A1:L1725"/>
  <sheetViews>
    <sheetView zoomScaleNormal="100" workbookViewId="0">
      <pane xSplit="2" ySplit="5" topLeftCell="E39" activePane="bottomRight" state="frozen"/>
      <selection pane="topRight" activeCell="C1" sqref="C1"/>
      <selection pane="bottomLeft" activeCell="A6" sqref="A6"/>
      <selection pane="bottomRight" activeCell="G68" sqref="G6:G68"/>
    </sheetView>
  </sheetViews>
  <sheetFormatPr defaultColWidth="9.140625" defaultRowHeight="12.75" x14ac:dyDescent="0.2"/>
  <cols>
    <col min="1" max="1" width="34.42578125" style="20" customWidth="1"/>
    <col min="2" max="2" width="23.5703125" style="86" customWidth="1"/>
    <col min="3" max="3" width="11.7109375" style="20" customWidth="1"/>
    <col min="4" max="4" width="12.42578125" style="20" customWidth="1"/>
    <col min="5" max="5" width="11.7109375" style="20" customWidth="1"/>
    <col min="6" max="6" width="11.85546875" style="20" customWidth="1"/>
    <col min="7" max="7" width="13.140625" style="20" bestFit="1" customWidth="1"/>
    <col min="8" max="8" width="8.7109375" style="20" customWidth="1"/>
    <col min="9" max="9" width="11.28515625" style="20" customWidth="1"/>
    <col min="10" max="10" width="14.140625" style="20" customWidth="1"/>
    <col min="11" max="11" width="13.140625" style="20" customWidth="1"/>
    <col min="12" max="12" width="17.5703125" style="20" customWidth="1"/>
    <col min="13" max="16384" width="9.140625" style="20"/>
  </cols>
  <sheetData>
    <row r="1" spans="1:12" ht="28.15" customHeight="1" x14ac:dyDescent="0.2">
      <c r="A1" s="71"/>
      <c r="B1" s="416" t="s">
        <v>424</v>
      </c>
      <c r="C1" s="416"/>
      <c r="D1" s="416"/>
      <c r="E1" s="416"/>
      <c r="F1" s="416"/>
      <c r="G1" s="416"/>
      <c r="H1" s="416"/>
      <c r="I1" s="416"/>
      <c r="J1" s="416"/>
      <c r="K1" s="416"/>
      <c r="L1" s="416"/>
    </row>
    <row r="2" spans="1:12" x14ac:dyDescent="0.2">
      <c r="A2" s="71"/>
      <c r="B2" s="105"/>
      <c r="C2" s="71"/>
      <c r="D2" s="71"/>
      <c r="E2" s="71"/>
      <c r="F2" s="71"/>
      <c r="G2" s="71"/>
      <c r="H2" s="71"/>
      <c r="I2" s="129"/>
      <c r="J2" s="130"/>
      <c r="K2" s="71"/>
      <c r="L2" s="71"/>
    </row>
    <row r="3" spans="1:12" s="80" customFormat="1" ht="90" customHeight="1" x14ac:dyDescent="0.2">
      <c r="A3" s="419" t="s">
        <v>213</v>
      </c>
      <c r="B3" s="419" t="s">
        <v>214</v>
      </c>
      <c r="C3" s="224" t="s">
        <v>425</v>
      </c>
      <c r="D3" s="141" t="s">
        <v>230</v>
      </c>
      <c r="E3" s="141" t="s">
        <v>216</v>
      </c>
      <c r="F3" s="141" t="s">
        <v>181</v>
      </c>
      <c r="G3" s="140" t="s">
        <v>336</v>
      </c>
      <c r="H3" s="141" t="s">
        <v>6</v>
      </c>
      <c r="I3" s="141" t="s">
        <v>340</v>
      </c>
      <c r="J3" s="141" t="s">
        <v>284</v>
      </c>
      <c r="K3" s="141" t="s">
        <v>286</v>
      </c>
      <c r="L3" s="421" t="s">
        <v>271</v>
      </c>
    </row>
    <row r="4" spans="1:12" s="80" customFormat="1" ht="23.45" customHeight="1" x14ac:dyDescent="0.2">
      <c r="A4" s="420"/>
      <c r="B4" s="420"/>
      <c r="C4" s="140" t="s">
        <v>291</v>
      </c>
      <c r="D4" s="140" t="s">
        <v>294</v>
      </c>
      <c r="E4" s="140" t="s">
        <v>293</v>
      </c>
      <c r="F4" s="140" t="s">
        <v>290</v>
      </c>
      <c r="G4" s="140" t="s">
        <v>295</v>
      </c>
      <c r="H4" s="140" t="s">
        <v>289</v>
      </c>
      <c r="I4" s="140" t="s">
        <v>288</v>
      </c>
      <c r="J4" s="140" t="s">
        <v>285</v>
      </c>
      <c r="K4" s="140" t="s">
        <v>287</v>
      </c>
      <c r="L4" s="422"/>
    </row>
    <row r="5" spans="1:12" s="80" customFormat="1" ht="35.450000000000003" customHeight="1" x14ac:dyDescent="0.2">
      <c r="A5" s="142">
        <v>1</v>
      </c>
      <c r="B5" s="143">
        <v>2</v>
      </c>
      <c r="C5" s="98">
        <v>3</v>
      </c>
      <c r="D5" s="98">
        <v>4</v>
      </c>
      <c r="E5" s="98" t="s">
        <v>292</v>
      </c>
      <c r="F5" s="144" t="s">
        <v>226</v>
      </c>
      <c r="G5" s="81">
        <v>7</v>
      </c>
      <c r="H5" s="98" t="s">
        <v>224</v>
      </c>
      <c r="I5" s="98" t="s">
        <v>225</v>
      </c>
      <c r="J5" s="145" t="s">
        <v>303</v>
      </c>
      <c r="K5" s="145">
        <v>11</v>
      </c>
      <c r="L5" s="145" t="s">
        <v>296</v>
      </c>
    </row>
    <row r="6" spans="1:12" x14ac:dyDescent="0.2">
      <c r="A6" s="111" t="s">
        <v>9</v>
      </c>
      <c r="B6" s="113" t="s">
        <v>165</v>
      </c>
      <c r="C6" s="316">
        <v>15761.3</v>
      </c>
      <c r="D6" s="132">
        <v>0.96009349042284797</v>
      </c>
      <c r="E6" s="132">
        <v>1.0190339629345295</v>
      </c>
      <c r="F6" s="106">
        <v>0.96262174619073582</v>
      </c>
      <c r="G6" s="60">
        <v>90635.7</v>
      </c>
      <c r="H6" s="106">
        <v>0.55781013234082255</v>
      </c>
      <c r="I6" s="106">
        <v>0.57946969777919077</v>
      </c>
      <c r="J6" s="133">
        <v>0.40481161384991327</v>
      </c>
      <c r="K6" s="101">
        <v>1.7549782125113846</v>
      </c>
      <c r="L6" s="60">
        <v>40528.5</v>
      </c>
    </row>
    <row r="7" spans="1:12" x14ac:dyDescent="0.2">
      <c r="A7" s="111" t="s">
        <v>12</v>
      </c>
      <c r="B7" s="113" t="s">
        <v>165</v>
      </c>
      <c r="C7" s="316">
        <v>5388.3</v>
      </c>
      <c r="D7" s="132">
        <v>0.96009349042284797</v>
      </c>
      <c r="E7" s="132">
        <v>1.055676187294694</v>
      </c>
      <c r="F7" s="106">
        <v>0.99723551107087682</v>
      </c>
      <c r="G7" s="60">
        <v>16450.099999999999</v>
      </c>
      <c r="H7" s="106">
        <v>0.29613921152149064</v>
      </c>
      <c r="I7" s="106">
        <v>0.29696015458122116</v>
      </c>
      <c r="J7" s="133">
        <v>0.70109629954938613</v>
      </c>
      <c r="K7" s="101">
        <v>3.0394600561971794</v>
      </c>
      <c r="L7" s="60">
        <v>23996.3</v>
      </c>
    </row>
    <row r="8" spans="1:12" x14ac:dyDescent="0.2">
      <c r="A8" s="111" t="s">
        <v>13</v>
      </c>
      <c r="B8" s="113" t="s">
        <v>165</v>
      </c>
      <c r="C8" s="316">
        <v>20053.3</v>
      </c>
      <c r="D8" s="132">
        <v>0.96009349042284797</v>
      </c>
      <c r="E8" s="132">
        <v>1.0149601312502181</v>
      </c>
      <c r="F8" s="106">
        <v>0.95877343581809027</v>
      </c>
      <c r="G8" s="60">
        <v>153557.20000000001</v>
      </c>
      <c r="H8" s="106">
        <v>0.74278559788448717</v>
      </c>
      <c r="I8" s="106">
        <v>0.77472484127670094</v>
      </c>
      <c r="J8" s="133">
        <v>0.21598783793360307</v>
      </c>
      <c r="K8" s="101">
        <v>0.93637123237637732</v>
      </c>
      <c r="L8" s="60">
        <v>27512.5</v>
      </c>
    </row>
    <row r="9" spans="1:12" x14ac:dyDescent="0.2">
      <c r="A9" s="111" t="s">
        <v>17</v>
      </c>
      <c r="B9" s="134" t="s">
        <v>166</v>
      </c>
      <c r="C9" s="316">
        <v>11578</v>
      </c>
      <c r="D9" s="132">
        <v>0.96202921757200743</v>
      </c>
      <c r="E9" s="132">
        <v>1.0259112109172568</v>
      </c>
      <c r="F9" s="106">
        <v>0.97107220267576411</v>
      </c>
      <c r="G9" s="60">
        <v>89937.2</v>
      </c>
      <c r="H9" s="106">
        <v>0.75350295243851473</v>
      </c>
      <c r="I9" s="106">
        <v>0.77594946118554009</v>
      </c>
      <c r="J9" s="133">
        <v>0.21756925023724938</v>
      </c>
      <c r="K9" s="101">
        <v>0.94322712297571576</v>
      </c>
      <c r="L9" s="60">
        <v>16001</v>
      </c>
    </row>
    <row r="10" spans="1:12" x14ac:dyDescent="0.2">
      <c r="A10" s="111" t="s">
        <v>23</v>
      </c>
      <c r="B10" s="134" t="s">
        <v>167</v>
      </c>
      <c r="C10" s="316">
        <v>37610.300000000003</v>
      </c>
      <c r="D10" s="132">
        <v>0.98782168790875846</v>
      </c>
      <c r="E10" s="132">
        <v>1.0079765383418904</v>
      </c>
      <c r="F10" s="106">
        <v>0.97967599175248055</v>
      </c>
      <c r="G10" s="60">
        <v>413058.9</v>
      </c>
      <c r="H10" s="106">
        <v>1.0653304181132084</v>
      </c>
      <c r="I10" s="106">
        <v>1.0874313824997446</v>
      </c>
      <c r="J10" s="133">
        <v>0</v>
      </c>
      <c r="K10" s="101">
        <v>0</v>
      </c>
      <c r="L10" s="60">
        <v>0</v>
      </c>
    </row>
    <row r="11" spans="1:12" x14ac:dyDescent="0.2">
      <c r="A11" s="111" t="s">
        <v>28</v>
      </c>
      <c r="B11" s="134" t="s">
        <v>167</v>
      </c>
      <c r="C11" s="316">
        <v>7195</v>
      </c>
      <c r="D11" s="132">
        <v>0.98782168790875846</v>
      </c>
      <c r="E11" s="132">
        <v>1.0416956219596942</v>
      </c>
      <c r="F11" s="106">
        <v>1.0124483583976376</v>
      </c>
      <c r="G11" s="60">
        <v>44059.3</v>
      </c>
      <c r="H11" s="106">
        <v>0.59399930332304596</v>
      </c>
      <c r="I11" s="106">
        <v>0.5866959024588132</v>
      </c>
      <c r="J11" s="133">
        <v>0.41844905507459168</v>
      </c>
      <c r="K11" s="101">
        <v>1.8141005583257732</v>
      </c>
      <c r="L11" s="60">
        <v>19124.5</v>
      </c>
    </row>
    <row r="12" spans="1:12" x14ac:dyDescent="0.2">
      <c r="A12" s="111" t="s">
        <v>34</v>
      </c>
      <c r="B12" s="134" t="s">
        <v>167</v>
      </c>
      <c r="C12" s="316">
        <v>12947.7</v>
      </c>
      <c r="D12" s="132">
        <v>0.98782168790875846</v>
      </c>
      <c r="E12" s="132">
        <v>1.0231701383257259</v>
      </c>
      <c r="F12" s="106">
        <v>0.99444300721986412</v>
      </c>
      <c r="G12" s="60">
        <v>82716.399999999994</v>
      </c>
      <c r="H12" s="106">
        <v>0.61969520748439999</v>
      </c>
      <c r="I12" s="106">
        <v>0.62315809250533538</v>
      </c>
      <c r="J12" s="133">
        <v>0.37474779973546413</v>
      </c>
      <c r="K12" s="101">
        <v>1.6246426762996888</v>
      </c>
      <c r="L12" s="60">
        <v>30821</v>
      </c>
    </row>
    <row r="13" spans="1:12" s="262" customFormat="1" x14ac:dyDescent="0.2">
      <c r="A13" s="169" t="s">
        <v>374</v>
      </c>
      <c r="B13" s="261" t="s">
        <v>168</v>
      </c>
      <c r="C13" s="316">
        <v>35712</v>
      </c>
      <c r="D13" s="132">
        <v>1.0113797868404264</v>
      </c>
      <c r="E13" s="132">
        <v>1.0084005376344085</v>
      </c>
      <c r="F13" s="106">
        <v>1.0034617504686738</v>
      </c>
      <c r="G13" s="60">
        <v>565373.4</v>
      </c>
      <c r="H13" s="106">
        <v>1.5356786261933943</v>
      </c>
      <c r="I13" s="106">
        <v>1.5303808296391417</v>
      </c>
      <c r="J13" s="133">
        <v>0</v>
      </c>
      <c r="K13" s="101">
        <v>0</v>
      </c>
      <c r="L13" s="60">
        <v>0</v>
      </c>
    </row>
    <row r="14" spans="1:12" s="262" customFormat="1" x14ac:dyDescent="0.2">
      <c r="A14" s="111" t="s">
        <v>38</v>
      </c>
      <c r="B14" s="261" t="s">
        <v>168</v>
      </c>
      <c r="C14" s="316">
        <v>79211</v>
      </c>
      <c r="D14" s="132">
        <v>1.0113797868404264</v>
      </c>
      <c r="E14" s="132">
        <v>1.0037873527666612</v>
      </c>
      <c r="F14" s="106">
        <v>0.99887115933959258</v>
      </c>
      <c r="G14" s="60">
        <v>1284495.5</v>
      </c>
      <c r="H14" s="106">
        <v>1.5729909790823609</v>
      </c>
      <c r="I14" s="106">
        <v>1.5747686419561355</v>
      </c>
      <c r="J14" s="133">
        <v>0</v>
      </c>
      <c r="K14" s="101">
        <v>0</v>
      </c>
      <c r="L14" s="60">
        <v>0</v>
      </c>
    </row>
    <row r="15" spans="1:12" x14ac:dyDescent="0.2">
      <c r="A15" s="111" t="s">
        <v>39</v>
      </c>
      <c r="B15" s="134" t="s">
        <v>168</v>
      </c>
      <c r="C15" s="316">
        <v>8467</v>
      </c>
      <c r="D15" s="132">
        <v>1.0113797868404264</v>
      </c>
      <c r="E15" s="132">
        <v>1.0354316759182709</v>
      </c>
      <c r="F15" s="106">
        <v>1.0303604998516491</v>
      </c>
      <c r="G15" s="60">
        <v>50084.6</v>
      </c>
      <c r="H15" s="106">
        <v>0.57379107772269466</v>
      </c>
      <c r="I15" s="106">
        <v>0.55688380698338968</v>
      </c>
      <c r="J15" s="133">
        <v>0.45656942212895446</v>
      </c>
      <c r="K15" s="101">
        <v>1.9793636371122116</v>
      </c>
      <c r="L15" s="60">
        <v>24555.7</v>
      </c>
    </row>
    <row r="16" spans="1:12" x14ac:dyDescent="0.2">
      <c r="A16" s="111" t="s">
        <v>239</v>
      </c>
      <c r="B16" s="134" t="s">
        <v>168</v>
      </c>
      <c r="C16" s="316">
        <v>91062</v>
      </c>
      <c r="D16" s="132">
        <v>1.0113797868404264</v>
      </c>
      <c r="E16" s="132">
        <v>1.0032944587204322</v>
      </c>
      <c r="F16" s="106">
        <v>0.99838067931308971</v>
      </c>
      <c r="G16" s="60">
        <v>750993.8</v>
      </c>
      <c r="H16" s="106">
        <v>0.79997848686506778</v>
      </c>
      <c r="I16" s="106">
        <v>0.80127600968347312</v>
      </c>
      <c r="J16" s="133">
        <v>0.19840219244802196</v>
      </c>
      <c r="K16" s="101">
        <v>0.86013225201059518</v>
      </c>
      <c r="L16" s="60">
        <v>114762.3</v>
      </c>
    </row>
    <row r="17" spans="1:12" x14ac:dyDescent="0.2">
      <c r="A17" s="111" t="s">
        <v>330</v>
      </c>
      <c r="B17" s="134" t="s">
        <v>168</v>
      </c>
      <c r="C17" s="316">
        <v>29473.7</v>
      </c>
      <c r="D17" s="132">
        <v>1.0113797868404264</v>
      </c>
      <c r="E17" s="132">
        <v>1.0101785659757683</v>
      </c>
      <c r="F17" s="106">
        <v>1.0052310706596261</v>
      </c>
      <c r="G17" s="60">
        <v>397771</v>
      </c>
      <c r="H17" s="106">
        <v>1.3091143980413826</v>
      </c>
      <c r="I17" s="106">
        <v>1.3023019644451999</v>
      </c>
      <c r="J17" s="133">
        <v>0</v>
      </c>
      <c r="K17" s="101">
        <v>0</v>
      </c>
      <c r="L17" s="60">
        <v>0</v>
      </c>
    </row>
    <row r="18" spans="1:12" x14ac:dyDescent="0.2">
      <c r="A18" s="111" t="s">
        <v>40</v>
      </c>
      <c r="B18" s="134" t="s">
        <v>168</v>
      </c>
      <c r="C18" s="316">
        <v>13514.3</v>
      </c>
      <c r="D18" s="132">
        <v>1.0113797868404264</v>
      </c>
      <c r="E18" s="132">
        <v>1.0221987080351924</v>
      </c>
      <c r="F18" s="106">
        <v>1.0171923423385638</v>
      </c>
      <c r="G18" s="60">
        <v>245519.7</v>
      </c>
      <c r="H18" s="106">
        <v>1.7622678987331144</v>
      </c>
      <c r="I18" s="106">
        <v>1.7324824670637939</v>
      </c>
      <c r="J18" s="133">
        <v>0</v>
      </c>
      <c r="K18" s="101">
        <v>0</v>
      </c>
      <c r="L18" s="60">
        <v>0</v>
      </c>
    </row>
    <row r="19" spans="1:12" x14ac:dyDescent="0.2">
      <c r="A19" s="111" t="s">
        <v>43</v>
      </c>
      <c r="B19" s="134" t="s">
        <v>168</v>
      </c>
      <c r="C19" s="316">
        <v>10648.3</v>
      </c>
      <c r="D19" s="132">
        <v>1.0113797868404264</v>
      </c>
      <c r="E19" s="132">
        <v>1.028173511264709</v>
      </c>
      <c r="F19" s="106">
        <v>1.0231378831069784</v>
      </c>
      <c r="G19" s="60">
        <v>134797.20000000001</v>
      </c>
      <c r="H19" s="106">
        <v>1.2279473150965354</v>
      </c>
      <c r="I19" s="106">
        <v>1.2001777427765739</v>
      </c>
      <c r="J19" s="133">
        <v>0</v>
      </c>
      <c r="K19" s="101">
        <v>0</v>
      </c>
      <c r="L19" s="60">
        <v>0</v>
      </c>
    </row>
    <row r="20" spans="1:12" x14ac:dyDescent="0.2">
      <c r="A20" s="111" t="s">
        <v>257</v>
      </c>
      <c r="B20" s="134" t="s">
        <v>168</v>
      </c>
      <c r="C20" s="316">
        <v>111436</v>
      </c>
      <c r="D20" s="132">
        <v>1.0113797868404264</v>
      </c>
      <c r="E20" s="132">
        <v>1.0026921282170933</v>
      </c>
      <c r="F20" s="106">
        <v>0.99778129881031918</v>
      </c>
      <c r="G20" s="60">
        <v>528279.30000000005</v>
      </c>
      <c r="H20" s="106">
        <v>0.45985108971747757</v>
      </c>
      <c r="I20" s="106">
        <v>0.46087363058996</v>
      </c>
      <c r="J20" s="133">
        <v>0.53793020909284162</v>
      </c>
      <c r="K20" s="101">
        <v>2.3320867398820382</v>
      </c>
      <c r="L20" s="60">
        <v>380773.7</v>
      </c>
    </row>
    <row r="21" spans="1:12" x14ac:dyDescent="0.2">
      <c r="A21" s="111" t="s">
        <v>45</v>
      </c>
      <c r="B21" s="134" t="s">
        <v>168</v>
      </c>
      <c r="C21" s="316">
        <v>8825</v>
      </c>
      <c r="D21" s="132">
        <v>1.0113797868404264</v>
      </c>
      <c r="E21" s="132">
        <v>1.0339943342776203</v>
      </c>
      <c r="F21" s="106">
        <v>1.028930197799121</v>
      </c>
      <c r="G21" s="60">
        <v>68325.3</v>
      </c>
      <c r="H21" s="106">
        <v>0.75101043974088688</v>
      </c>
      <c r="I21" s="106">
        <v>0.72989444895999389</v>
      </c>
      <c r="J21" s="133">
        <v>0.27791975805823405</v>
      </c>
      <c r="K21" s="101">
        <v>1.2048644444264147</v>
      </c>
      <c r="L21" s="60">
        <v>15579.4</v>
      </c>
    </row>
    <row r="22" spans="1:12" x14ac:dyDescent="0.2">
      <c r="A22" s="111" t="s">
        <v>47</v>
      </c>
      <c r="B22" s="134" t="s">
        <v>168</v>
      </c>
      <c r="C22" s="316">
        <v>14581.3</v>
      </c>
      <c r="D22" s="132">
        <v>1.0113797868404264</v>
      </c>
      <c r="E22" s="132">
        <v>1.0205742972162977</v>
      </c>
      <c r="F22" s="106">
        <v>1.0155758873060903</v>
      </c>
      <c r="G22" s="60">
        <v>856597.2</v>
      </c>
      <c r="H22" s="106">
        <v>5.6984867927327088</v>
      </c>
      <c r="I22" s="106">
        <v>5.6110891012275568</v>
      </c>
      <c r="J22" s="133">
        <v>0</v>
      </c>
      <c r="K22" s="101">
        <v>0</v>
      </c>
      <c r="L22" s="60">
        <v>0</v>
      </c>
    </row>
    <row r="23" spans="1:12" x14ac:dyDescent="0.2">
      <c r="A23" s="111" t="s">
        <v>48</v>
      </c>
      <c r="B23" s="134" t="s">
        <v>168</v>
      </c>
      <c r="C23" s="316">
        <v>72077.7</v>
      </c>
      <c r="D23" s="132">
        <v>1.0113797868404264</v>
      </c>
      <c r="E23" s="132">
        <v>1.0041621749861607</v>
      </c>
      <c r="F23" s="106">
        <v>0.99924414581317755</v>
      </c>
      <c r="G23" s="60">
        <v>264788.8</v>
      </c>
      <c r="H23" s="106">
        <v>0.35635087746652389</v>
      </c>
      <c r="I23" s="106">
        <v>0.35662043051203285</v>
      </c>
      <c r="J23" s="133">
        <v>0.64289326834665361</v>
      </c>
      <c r="K23" s="101">
        <v>2.7871326817637301</v>
      </c>
      <c r="L23" s="60">
        <v>294344.2</v>
      </c>
    </row>
    <row r="24" spans="1:12" x14ac:dyDescent="0.2">
      <c r="A24" s="111" t="s">
        <v>49</v>
      </c>
      <c r="B24" s="134" t="s">
        <v>168</v>
      </c>
      <c r="C24" s="316">
        <v>7731.3</v>
      </c>
      <c r="D24" s="132">
        <v>1.0113797868404264</v>
      </c>
      <c r="E24" s="132">
        <v>1.0388033060416748</v>
      </c>
      <c r="F24" s="106">
        <v>1.0337156169299289</v>
      </c>
      <c r="G24" s="60">
        <v>166710.70000000001</v>
      </c>
      <c r="H24" s="106">
        <v>2.0916551795848921</v>
      </c>
      <c r="I24" s="106">
        <v>2.0234338587212002</v>
      </c>
      <c r="J24" s="133">
        <v>0</v>
      </c>
      <c r="K24" s="101">
        <v>0</v>
      </c>
      <c r="L24" s="60">
        <v>0</v>
      </c>
    </row>
    <row r="25" spans="1:12" x14ac:dyDescent="0.2">
      <c r="A25" s="111" t="s">
        <v>51</v>
      </c>
      <c r="B25" s="134" t="s">
        <v>261</v>
      </c>
      <c r="C25" s="316">
        <v>71164.7</v>
      </c>
      <c r="D25" s="132">
        <v>1.015631101298474</v>
      </c>
      <c r="E25" s="132">
        <v>1.0042155731704061</v>
      </c>
      <c r="F25" s="106">
        <v>1.0034978083676613</v>
      </c>
      <c r="G25" s="60">
        <v>766437</v>
      </c>
      <c r="H25" s="106">
        <v>1.044698522141327</v>
      </c>
      <c r="I25" s="106">
        <v>1.0410571038921199</v>
      </c>
      <c r="J25" s="133">
        <v>0</v>
      </c>
      <c r="K25" s="101">
        <v>0</v>
      </c>
      <c r="L25" s="60">
        <v>0</v>
      </c>
    </row>
    <row r="26" spans="1:12" x14ac:dyDescent="0.2">
      <c r="A26" s="111" t="s">
        <v>52</v>
      </c>
      <c r="B26" s="134" t="s">
        <v>261</v>
      </c>
      <c r="C26" s="316">
        <v>1121.7</v>
      </c>
      <c r="D26" s="132">
        <v>1.015631101298474</v>
      </c>
      <c r="E26" s="132">
        <v>1.2674511901577961</v>
      </c>
      <c r="F26" s="106">
        <v>1.2665452772464678</v>
      </c>
      <c r="G26" s="60">
        <v>118496.8</v>
      </c>
      <c r="H26" s="106">
        <v>10.247290389186295</v>
      </c>
      <c r="I26" s="106">
        <v>8.0907414628432495</v>
      </c>
      <c r="J26" s="133">
        <v>0</v>
      </c>
      <c r="K26" s="101">
        <v>0</v>
      </c>
      <c r="L26" s="60">
        <v>0</v>
      </c>
    </row>
    <row r="27" spans="1:12" x14ac:dyDescent="0.2">
      <c r="A27" s="111" t="s">
        <v>54</v>
      </c>
      <c r="B27" s="134" t="s">
        <v>261</v>
      </c>
      <c r="C27" s="316">
        <v>13752.7</v>
      </c>
      <c r="D27" s="132">
        <v>1.015631101298474</v>
      </c>
      <c r="E27" s="132">
        <v>1.0218138983617762</v>
      </c>
      <c r="F27" s="106">
        <v>1.0210835551259272</v>
      </c>
      <c r="G27" s="60">
        <v>69709.899999999994</v>
      </c>
      <c r="H27" s="106">
        <v>0.49168349642328718</v>
      </c>
      <c r="I27" s="106">
        <v>0.48153110874716742</v>
      </c>
      <c r="J27" s="133">
        <v>0.52940005870264006</v>
      </c>
      <c r="K27" s="101">
        <v>2.2951060121260416</v>
      </c>
      <c r="L27" s="60">
        <v>46247.4</v>
      </c>
    </row>
    <row r="28" spans="1:12" x14ac:dyDescent="0.2">
      <c r="A28" s="111" t="s">
        <v>57</v>
      </c>
      <c r="B28" s="134" t="s">
        <v>261</v>
      </c>
      <c r="C28" s="316">
        <v>13632</v>
      </c>
      <c r="D28" s="132">
        <v>1.015631101298474</v>
      </c>
      <c r="E28" s="132">
        <v>1.022007042253521</v>
      </c>
      <c r="F28" s="106">
        <v>1.0212765609677439</v>
      </c>
      <c r="G28" s="60">
        <v>162177.29999999999</v>
      </c>
      <c r="H28" s="106">
        <v>1.1540101518713177</v>
      </c>
      <c r="I28" s="106">
        <v>1.1299683121854847</v>
      </c>
      <c r="J28" s="133">
        <v>0</v>
      </c>
      <c r="K28" s="101">
        <v>0</v>
      </c>
      <c r="L28" s="60">
        <v>0</v>
      </c>
    </row>
    <row r="29" spans="1:12" x14ac:dyDescent="0.2">
      <c r="A29" s="111" t="s">
        <v>58</v>
      </c>
      <c r="B29" s="134" t="s">
        <v>261</v>
      </c>
      <c r="C29" s="316">
        <v>22341.3</v>
      </c>
      <c r="D29" s="132">
        <v>1.015631101298474</v>
      </c>
      <c r="E29" s="132">
        <v>1.0134280458164924</v>
      </c>
      <c r="F29" s="106">
        <v>1.0127036963831284</v>
      </c>
      <c r="G29" s="60">
        <v>193792.5</v>
      </c>
      <c r="H29" s="106">
        <v>0.84140999366257163</v>
      </c>
      <c r="I29" s="106">
        <v>0.83085506320127767</v>
      </c>
      <c r="J29" s="133">
        <v>0.17129370272055675</v>
      </c>
      <c r="K29" s="101">
        <v>0.7426089221008243</v>
      </c>
      <c r="L29" s="60">
        <v>24308.9</v>
      </c>
    </row>
    <row r="30" spans="1:12" x14ac:dyDescent="0.2">
      <c r="A30" s="111" t="s">
        <v>59</v>
      </c>
      <c r="B30" s="134" t="s">
        <v>261</v>
      </c>
      <c r="C30" s="316">
        <v>17313.3</v>
      </c>
      <c r="D30" s="132">
        <v>1.015631101298474</v>
      </c>
      <c r="E30" s="132">
        <v>1.017327719152328</v>
      </c>
      <c r="F30" s="106">
        <v>1.0166005824207609</v>
      </c>
      <c r="G30" s="60">
        <v>148494.1</v>
      </c>
      <c r="H30" s="106">
        <v>0.83197156834099184</v>
      </c>
      <c r="I30" s="106">
        <v>0.81838588598864981</v>
      </c>
      <c r="J30" s="133">
        <v>0.18462901407976909</v>
      </c>
      <c r="K30" s="101">
        <v>0.80042144548645555</v>
      </c>
      <c r="L30" s="60">
        <v>20304.599999999999</v>
      </c>
    </row>
    <row r="31" spans="1:12" x14ac:dyDescent="0.2">
      <c r="A31" s="111" t="s">
        <v>61</v>
      </c>
      <c r="B31" s="134" t="s">
        <v>261</v>
      </c>
      <c r="C31" s="316">
        <v>9664.7000000000007</v>
      </c>
      <c r="D31" s="132">
        <v>1.015631101298474</v>
      </c>
      <c r="E31" s="132">
        <v>1.0310407979554461</v>
      </c>
      <c r="F31" s="106">
        <v>1.030303859777292</v>
      </c>
      <c r="G31" s="60">
        <v>47728</v>
      </c>
      <c r="H31" s="106">
        <v>0.47903141913860009</v>
      </c>
      <c r="I31" s="106">
        <v>0.46494188543770609</v>
      </c>
      <c r="J31" s="133">
        <v>0.55127244063869185</v>
      </c>
      <c r="K31" s="101">
        <v>2.3899292643258416</v>
      </c>
      <c r="L31" s="60">
        <v>33843.1</v>
      </c>
    </row>
    <row r="32" spans="1:12" x14ac:dyDescent="0.2">
      <c r="A32" s="111" t="s">
        <v>63</v>
      </c>
      <c r="B32" s="134" t="s">
        <v>170</v>
      </c>
      <c r="C32" s="316">
        <v>9545</v>
      </c>
      <c r="D32" s="132">
        <v>1.0412603811353125</v>
      </c>
      <c r="E32" s="132">
        <v>1.0314300680984809</v>
      </c>
      <c r="F32" s="106">
        <v>1.0567022122607779</v>
      </c>
      <c r="G32" s="60">
        <v>58850.5</v>
      </c>
      <c r="H32" s="106">
        <v>0.59807185505795468</v>
      </c>
      <c r="I32" s="106">
        <v>0.56597956180899878</v>
      </c>
      <c r="J32" s="133">
        <v>0.45863035720282319</v>
      </c>
      <c r="K32" s="101">
        <v>1.9882984009092333</v>
      </c>
      <c r="L32" s="60">
        <v>27807</v>
      </c>
    </row>
    <row r="33" spans="1:12" x14ac:dyDescent="0.2">
      <c r="A33" s="111" t="s">
        <v>64</v>
      </c>
      <c r="B33" s="134" t="s">
        <v>170</v>
      </c>
      <c r="C33" s="316">
        <v>48903.3</v>
      </c>
      <c r="D33" s="132">
        <v>1.0412603811353125</v>
      </c>
      <c r="E33" s="132">
        <v>1.0061345553367564</v>
      </c>
      <c r="F33" s="106">
        <v>1.0307869077507363</v>
      </c>
      <c r="G33" s="60">
        <v>470018.5</v>
      </c>
      <c r="H33" s="106">
        <v>0.93230052067592195</v>
      </c>
      <c r="I33" s="106">
        <v>0.90445514360507362</v>
      </c>
      <c r="J33" s="133">
        <v>9.848638707481433E-2</v>
      </c>
      <c r="K33" s="101">
        <v>0.42696765021505584</v>
      </c>
      <c r="L33" s="60">
        <v>30593.599999999999</v>
      </c>
    </row>
    <row r="34" spans="1:12" x14ac:dyDescent="0.2">
      <c r="A34" s="111" t="s">
        <v>72</v>
      </c>
      <c r="B34" s="134" t="s">
        <v>171</v>
      </c>
      <c r="C34" s="316">
        <v>2905</v>
      </c>
      <c r="D34" s="132">
        <v>0.96093394936902665</v>
      </c>
      <c r="E34" s="132">
        <v>1.1032702237521514</v>
      </c>
      <c r="F34" s="106">
        <v>1.0431071417418378</v>
      </c>
      <c r="G34" s="60">
        <v>16854.2</v>
      </c>
      <c r="H34" s="106">
        <v>0.56278322958515692</v>
      </c>
      <c r="I34" s="106">
        <v>0.53952581385397325</v>
      </c>
      <c r="J34" s="133">
        <v>0.48032391215668097</v>
      </c>
      <c r="K34" s="101">
        <v>2.0823463851897785</v>
      </c>
      <c r="L34" s="60">
        <v>8863.2999999999993</v>
      </c>
    </row>
    <row r="35" spans="1:12" x14ac:dyDescent="0.2">
      <c r="A35" s="111" t="s">
        <v>74</v>
      </c>
      <c r="B35" s="134" t="s">
        <v>171</v>
      </c>
      <c r="C35" s="316">
        <v>49737.3</v>
      </c>
      <c r="D35" s="132">
        <v>0.96093394936902665</v>
      </c>
      <c r="E35" s="132">
        <v>1.0060316905018969</v>
      </c>
      <c r="F35" s="106">
        <v>0.95117118054016225</v>
      </c>
      <c r="G35" s="60">
        <v>713349.3</v>
      </c>
      <c r="H35" s="106">
        <v>1.3912307703779063</v>
      </c>
      <c r="I35" s="106">
        <v>1.4626502556436138</v>
      </c>
      <c r="J35" s="133">
        <v>0</v>
      </c>
      <c r="K35" s="101">
        <v>0</v>
      </c>
      <c r="L35" s="60">
        <v>0</v>
      </c>
    </row>
    <row r="36" spans="1:12" x14ac:dyDescent="0.2">
      <c r="A36" s="111" t="s">
        <v>78</v>
      </c>
      <c r="B36" s="134" t="s">
        <v>172</v>
      </c>
      <c r="C36" s="316">
        <v>28105</v>
      </c>
      <c r="D36" s="132">
        <v>1.0026626382581596</v>
      </c>
      <c r="E36" s="132">
        <v>1.0106742572495997</v>
      </c>
      <c r="F36" s="106">
        <v>0.99705593034800255</v>
      </c>
      <c r="G36" s="60">
        <v>256095.9</v>
      </c>
      <c r="H36" s="106">
        <v>0.88388991140661188</v>
      </c>
      <c r="I36" s="106">
        <v>0.8864998286486373</v>
      </c>
      <c r="J36" s="133">
        <v>0.11316601894139064</v>
      </c>
      <c r="K36" s="101">
        <v>0.49060820105923408</v>
      </c>
      <c r="L36" s="60">
        <v>20203</v>
      </c>
    </row>
    <row r="37" spans="1:12" x14ac:dyDescent="0.2">
      <c r="A37" s="111" t="s">
        <v>79</v>
      </c>
      <c r="B37" s="134" t="s">
        <v>172</v>
      </c>
      <c r="C37" s="316">
        <v>13124.7</v>
      </c>
      <c r="D37" s="132">
        <v>1.0026626382581596</v>
      </c>
      <c r="E37" s="132">
        <v>1.0228576653180643</v>
      </c>
      <c r="F37" s="106">
        <v>1.0090751731251661</v>
      </c>
      <c r="G37" s="60">
        <v>94897</v>
      </c>
      <c r="H37" s="106">
        <v>0.70136201119588026</v>
      </c>
      <c r="I37" s="106">
        <v>0.69505427333398773</v>
      </c>
      <c r="J37" s="133">
        <v>0.30771316192928594</v>
      </c>
      <c r="K37" s="101">
        <v>1.3340276721633397</v>
      </c>
      <c r="L37" s="60">
        <v>25653.8</v>
      </c>
    </row>
    <row r="38" spans="1:12" x14ac:dyDescent="0.2">
      <c r="A38" s="111" t="s">
        <v>80</v>
      </c>
      <c r="B38" s="134" t="s">
        <v>172</v>
      </c>
      <c r="C38" s="316">
        <v>6674</v>
      </c>
      <c r="D38" s="132">
        <v>1.0026626382581596</v>
      </c>
      <c r="E38" s="132">
        <v>1.0449505543901707</v>
      </c>
      <c r="F38" s="106">
        <v>1.0308703716373055</v>
      </c>
      <c r="G38" s="60">
        <v>26825.9</v>
      </c>
      <c r="H38" s="106">
        <v>0.38989461764353217</v>
      </c>
      <c r="I38" s="106">
        <v>0.37821886084888862</v>
      </c>
      <c r="J38" s="133">
        <v>0.64097575399377349</v>
      </c>
      <c r="K38" s="101">
        <v>2.7788196892596906</v>
      </c>
      <c r="L38" s="60">
        <v>27173.4</v>
      </c>
    </row>
    <row r="39" spans="1:12" x14ac:dyDescent="0.2">
      <c r="A39" s="111" t="s">
        <v>81</v>
      </c>
      <c r="B39" s="134" t="s">
        <v>172</v>
      </c>
      <c r="C39" s="316">
        <v>25316.7</v>
      </c>
      <c r="D39" s="132">
        <v>1.0026626382581596</v>
      </c>
      <c r="E39" s="132">
        <v>1.0118498856486036</v>
      </c>
      <c r="F39" s="106">
        <v>0.99821571774607287</v>
      </c>
      <c r="G39" s="60">
        <v>227848.7</v>
      </c>
      <c r="H39" s="106">
        <v>0.87300875827693869</v>
      </c>
      <c r="I39" s="106">
        <v>0.87456923664571629</v>
      </c>
      <c r="J39" s="133">
        <v>0.12520695946913413</v>
      </c>
      <c r="K39" s="101">
        <v>0.54280924362163907</v>
      </c>
      <c r="L39" s="60">
        <v>20135</v>
      </c>
    </row>
    <row r="40" spans="1:12" x14ac:dyDescent="0.2">
      <c r="A40" s="111" t="s">
        <v>82</v>
      </c>
      <c r="B40" s="134" t="s">
        <v>172</v>
      </c>
      <c r="C40" s="316">
        <v>3736.3</v>
      </c>
      <c r="D40" s="132">
        <v>1.0026626382581596</v>
      </c>
      <c r="E40" s="132">
        <v>1.0802933383293634</v>
      </c>
      <c r="F40" s="106">
        <v>1.0657369293524266</v>
      </c>
      <c r="G40" s="60">
        <v>32815.599999999999</v>
      </c>
      <c r="H40" s="106">
        <v>0.85195714662326527</v>
      </c>
      <c r="I40" s="106">
        <v>0.79940661072985408</v>
      </c>
      <c r="J40" s="133">
        <v>0.21377978272916132</v>
      </c>
      <c r="K40" s="101">
        <v>0.9267986592504136</v>
      </c>
      <c r="L40" s="60">
        <v>5073.7</v>
      </c>
    </row>
    <row r="41" spans="1:12" x14ac:dyDescent="0.2">
      <c r="A41" s="111" t="s">
        <v>83</v>
      </c>
      <c r="B41" s="134" t="s">
        <v>172</v>
      </c>
      <c r="C41" s="316">
        <v>5883.3</v>
      </c>
      <c r="D41" s="132">
        <v>1.0026626382581596</v>
      </c>
      <c r="E41" s="132">
        <v>1.0509917903217583</v>
      </c>
      <c r="F41" s="106">
        <v>1.0368302049555231</v>
      </c>
      <c r="G41" s="60">
        <v>38262.9</v>
      </c>
      <c r="H41" s="106">
        <v>0.63086441255934811</v>
      </c>
      <c r="I41" s="106">
        <v>0.60845489410333131</v>
      </c>
      <c r="J41" s="133">
        <v>0.40596579239617503</v>
      </c>
      <c r="K41" s="101">
        <v>1.7599819182666958</v>
      </c>
      <c r="L41" s="60">
        <v>15171.4</v>
      </c>
    </row>
    <row r="42" spans="1:12" x14ac:dyDescent="0.2">
      <c r="A42" s="111" t="s">
        <v>211</v>
      </c>
      <c r="B42" s="134" t="s">
        <v>172</v>
      </c>
      <c r="C42" s="316">
        <v>4377.3</v>
      </c>
      <c r="D42" s="132">
        <v>1.0026626382581596</v>
      </c>
      <c r="E42" s="132">
        <v>1.0685353985333426</v>
      </c>
      <c r="F42" s="106">
        <v>1.0541374218768917</v>
      </c>
      <c r="G42" s="60">
        <v>104191.6</v>
      </c>
      <c r="H42" s="106">
        <v>2.3089021918585462</v>
      </c>
      <c r="I42" s="106">
        <v>2.1903237129629129</v>
      </c>
      <c r="J42" s="133">
        <v>0</v>
      </c>
      <c r="K42" s="101">
        <v>0</v>
      </c>
      <c r="L42" s="60">
        <v>0</v>
      </c>
    </row>
    <row r="43" spans="1:12" x14ac:dyDescent="0.2">
      <c r="A43" s="111" t="s">
        <v>86</v>
      </c>
      <c r="B43" s="134" t="s">
        <v>172</v>
      </c>
      <c r="C43" s="316">
        <v>13880</v>
      </c>
      <c r="D43" s="132">
        <v>1.0026626382581596</v>
      </c>
      <c r="E43" s="132">
        <v>1.021613832853026</v>
      </c>
      <c r="F43" s="106">
        <v>1.007848100676521</v>
      </c>
      <c r="G43" s="60">
        <v>118783</v>
      </c>
      <c r="H43" s="106">
        <v>0.83012590079334581</v>
      </c>
      <c r="I43" s="106">
        <v>0.82366172068600552</v>
      </c>
      <c r="J43" s="133">
        <v>0.1777221998831752</v>
      </c>
      <c r="K43" s="101">
        <v>0.77047836080662557</v>
      </c>
      <c r="L43" s="60">
        <v>15669.2</v>
      </c>
    </row>
    <row r="44" spans="1:12" x14ac:dyDescent="0.2">
      <c r="A44" s="111" t="s">
        <v>89</v>
      </c>
      <c r="B44" s="134" t="s">
        <v>173</v>
      </c>
      <c r="C44" s="316">
        <v>19030.7</v>
      </c>
      <c r="D44" s="132">
        <v>0.98491479386231851</v>
      </c>
      <c r="E44" s="132">
        <v>1.0157640023751098</v>
      </c>
      <c r="F44" s="106">
        <v>0.9843396138802768</v>
      </c>
      <c r="G44" s="60">
        <v>122488.7</v>
      </c>
      <c r="H44" s="106">
        <v>0.62433891204003755</v>
      </c>
      <c r="I44" s="106">
        <v>0.63427185418139087</v>
      </c>
      <c r="J44" s="133">
        <v>0.3600007018402393</v>
      </c>
      <c r="K44" s="101">
        <v>1.5607096402443361</v>
      </c>
      <c r="L44" s="60">
        <v>43518.5</v>
      </c>
    </row>
    <row r="45" spans="1:12" x14ac:dyDescent="0.2">
      <c r="A45" s="111" t="s">
        <v>90</v>
      </c>
      <c r="B45" s="134" t="s">
        <v>173</v>
      </c>
      <c r="C45" s="316">
        <v>914.3</v>
      </c>
      <c r="D45" s="132">
        <v>0.98491479386231851</v>
      </c>
      <c r="E45" s="132">
        <v>1.3281198731269823</v>
      </c>
      <c r="F45" s="106">
        <v>1.2870322240635554</v>
      </c>
      <c r="G45" s="60">
        <v>5087.8</v>
      </c>
      <c r="H45" s="106">
        <v>0.53978455294779015</v>
      </c>
      <c r="I45" s="106">
        <v>0.41940251600191081</v>
      </c>
      <c r="J45" s="133">
        <v>0.74724767111576529</v>
      </c>
      <c r="K45" s="101">
        <v>3.239539917558425</v>
      </c>
      <c r="L45" s="60">
        <v>4339.8</v>
      </c>
    </row>
    <row r="46" spans="1:12" x14ac:dyDescent="0.2">
      <c r="A46" s="111" t="s">
        <v>252</v>
      </c>
      <c r="B46" s="134" t="s">
        <v>174</v>
      </c>
      <c r="C46" s="316">
        <v>18639</v>
      </c>
      <c r="D46" s="132">
        <v>1.0206459962827066</v>
      </c>
      <c r="E46" s="132">
        <v>1.0160952840817641</v>
      </c>
      <c r="F46" s="106">
        <v>1.0203826291779146</v>
      </c>
      <c r="G46" s="60">
        <v>403799</v>
      </c>
      <c r="H46" s="106">
        <v>2.1014631152791274</v>
      </c>
      <c r="I46" s="106">
        <v>2.0594853883118338</v>
      </c>
      <c r="J46" s="133">
        <v>0</v>
      </c>
      <c r="K46" s="101">
        <v>0</v>
      </c>
      <c r="L46" s="60">
        <v>0</v>
      </c>
    </row>
    <row r="47" spans="1:12" x14ac:dyDescent="0.2">
      <c r="A47" s="111" t="s">
        <v>92</v>
      </c>
      <c r="B47" s="134" t="s">
        <v>174</v>
      </c>
      <c r="C47" s="316">
        <v>2508</v>
      </c>
      <c r="D47" s="132">
        <v>1.0206459962827066</v>
      </c>
      <c r="E47" s="132">
        <v>1.1196172248803828</v>
      </c>
      <c r="F47" s="106">
        <v>1.1243413737804482</v>
      </c>
      <c r="G47" s="60">
        <v>22543</v>
      </c>
      <c r="H47" s="106">
        <v>0.87189325874833989</v>
      </c>
      <c r="I47" s="106">
        <v>0.77547022557456446</v>
      </c>
      <c r="J47" s="133">
        <v>0.25244811503210834</v>
      </c>
      <c r="K47" s="101">
        <v>1.0944373296443479</v>
      </c>
      <c r="L47" s="60">
        <v>4021.8</v>
      </c>
    </row>
    <row r="48" spans="1:12" x14ac:dyDescent="0.2">
      <c r="A48" s="111" t="s">
        <v>253</v>
      </c>
      <c r="B48" s="134" t="s">
        <v>174</v>
      </c>
      <c r="C48" s="316">
        <v>12486.3</v>
      </c>
      <c r="D48" s="132">
        <v>1.0206459962827066</v>
      </c>
      <c r="E48" s="132">
        <v>1.0240263328608155</v>
      </c>
      <c r="F48" s="106">
        <v>1.0283471424790662</v>
      </c>
      <c r="G48" s="60">
        <v>739624.9</v>
      </c>
      <c r="H48" s="106">
        <v>5.7458845985846345</v>
      </c>
      <c r="I48" s="106">
        <v>5.5874950794659322</v>
      </c>
      <c r="J48" s="133">
        <v>0</v>
      </c>
      <c r="K48" s="101">
        <v>0</v>
      </c>
      <c r="L48" s="60">
        <v>0</v>
      </c>
    </row>
    <row r="49" spans="1:12" x14ac:dyDescent="0.2">
      <c r="A49" s="111" t="s">
        <v>98</v>
      </c>
      <c r="B49" s="134" t="s">
        <v>174</v>
      </c>
      <c r="C49" s="316">
        <v>6316</v>
      </c>
      <c r="D49" s="132">
        <v>1.0206459962827066</v>
      </c>
      <c r="E49" s="132">
        <v>1.0474984167194428</v>
      </c>
      <c r="F49" s="106">
        <v>1.0519182652026544</v>
      </c>
      <c r="G49" s="60">
        <v>29208.3</v>
      </c>
      <c r="H49" s="106">
        <v>0.44858350528232505</v>
      </c>
      <c r="I49" s="106">
        <v>0.42644330849783696</v>
      </c>
      <c r="J49" s="133">
        <v>0.60333475992032937</v>
      </c>
      <c r="K49" s="101">
        <v>2.61563483428995</v>
      </c>
      <c r="L49" s="60">
        <v>24205.599999999999</v>
      </c>
    </row>
    <row r="50" spans="1:12" x14ac:dyDescent="0.2">
      <c r="A50" s="111" t="s">
        <v>109</v>
      </c>
      <c r="B50" s="134" t="s">
        <v>175</v>
      </c>
      <c r="C50" s="316">
        <v>37585.300000000003</v>
      </c>
      <c r="D50" s="132">
        <v>1.0111370226631018</v>
      </c>
      <c r="E50" s="132">
        <v>1.007981843965593</v>
      </c>
      <c r="F50" s="106">
        <v>1.0028043438304499</v>
      </c>
      <c r="G50" s="60">
        <v>271868</v>
      </c>
      <c r="H50" s="106">
        <v>0.70164787169204434</v>
      </c>
      <c r="I50" s="106">
        <v>0.69968571238127397</v>
      </c>
      <c r="J50" s="133">
        <v>0.30115647213840557</v>
      </c>
      <c r="K50" s="101">
        <v>1.3056024804556305</v>
      </c>
      <c r="L50" s="60">
        <v>71899.5</v>
      </c>
    </row>
    <row r="51" spans="1:12" x14ac:dyDescent="0.2">
      <c r="A51" s="111" t="s">
        <v>116</v>
      </c>
      <c r="B51" s="134" t="s">
        <v>175</v>
      </c>
      <c r="C51" s="316">
        <v>5333</v>
      </c>
      <c r="D51" s="132">
        <v>1.0111370226631018</v>
      </c>
      <c r="E51" s="132">
        <v>1.0562535158447404</v>
      </c>
      <c r="F51" s="106">
        <v>1.0508280682002507</v>
      </c>
      <c r="G51" s="60">
        <v>37142.5</v>
      </c>
      <c r="H51" s="106">
        <v>0.67558296360958425</v>
      </c>
      <c r="I51" s="106">
        <v>0.64290532776370612</v>
      </c>
      <c r="J51" s="133">
        <v>0.3752451045906664</v>
      </c>
      <c r="K51" s="101">
        <v>1.6267986401011121</v>
      </c>
      <c r="L51" s="60">
        <v>12711.7</v>
      </c>
    </row>
    <row r="52" spans="1:12" x14ac:dyDescent="0.2">
      <c r="A52" s="111" t="s">
        <v>119</v>
      </c>
      <c r="B52" s="134" t="s">
        <v>176</v>
      </c>
      <c r="C52" s="316">
        <v>2640.3</v>
      </c>
      <c r="D52" s="132">
        <v>0.96959798570660338</v>
      </c>
      <c r="E52" s="132">
        <v>1.1136234518804682</v>
      </c>
      <c r="F52" s="106">
        <v>1.0623889806495419</v>
      </c>
      <c r="G52" s="60">
        <v>12732.9</v>
      </c>
      <c r="H52" s="106">
        <v>0.46779243421886318</v>
      </c>
      <c r="I52" s="106">
        <v>0.44032124084424906</v>
      </c>
      <c r="J52" s="133">
        <v>0.59459654643067872</v>
      </c>
      <c r="K52" s="101">
        <v>2.5777520913894572</v>
      </c>
      <c r="L52" s="60">
        <v>9972.2000000000007</v>
      </c>
    </row>
    <row r="53" spans="1:12" x14ac:dyDescent="0.2">
      <c r="A53" s="111" t="s">
        <v>121</v>
      </c>
      <c r="B53" s="134" t="s">
        <v>176</v>
      </c>
      <c r="C53" s="316">
        <v>2629.3</v>
      </c>
      <c r="D53" s="132">
        <v>0.96959798570660338</v>
      </c>
      <c r="E53" s="132">
        <v>1.1140988095690869</v>
      </c>
      <c r="F53" s="106">
        <v>1.0628424685582265</v>
      </c>
      <c r="G53" s="60">
        <v>13660.2</v>
      </c>
      <c r="H53" s="106">
        <v>0.50395998862919988</v>
      </c>
      <c r="I53" s="106">
        <v>0.47416244978697053</v>
      </c>
      <c r="J53" s="133">
        <v>0.55888247992902662</v>
      </c>
      <c r="K53" s="101">
        <v>2.4229210380150343</v>
      </c>
      <c r="L53" s="60">
        <v>9334.2000000000007</v>
      </c>
    </row>
    <row r="54" spans="1:12" x14ac:dyDescent="0.2">
      <c r="A54" s="111" t="s">
        <v>122</v>
      </c>
      <c r="B54" s="134" t="s">
        <v>176</v>
      </c>
      <c r="C54" s="316">
        <v>2474.6999999999998</v>
      </c>
      <c r="D54" s="132">
        <v>0.96959798570660338</v>
      </c>
      <c r="E54" s="132">
        <v>1.1212268153715601</v>
      </c>
      <c r="F54" s="106">
        <v>1.0696425362164339</v>
      </c>
      <c r="G54" s="60">
        <v>8719.2999999999993</v>
      </c>
      <c r="H54" s="106">
        <v>0.34177335610765969</v>
      </c>
      <c r="I54" s="106">
        <v>0.31952109656800753</v>
      </c>
      <c r="J54" s="133">
        <v>0.72786918010877422</v>
      </c>
      <c r="K54" s="101">
        <v>3.1555284209880075</v>
      </c>
      <c r="L54" s="60">
        <v>11441.7</v>
      </c>
    </row>
    <row r="55" spans="1:12" x14ac:dyDescent="0.2">
      <c r="A55" s="111" t="s">
        <v>123</v>
      </c>
      <c r="B55" s="134" t="s">
        <v>176</v>
      </c>
      <c r="C55" s="316">
        <v>15883</v>
      </c>
      <c r="D55" s="132">
        <v>0.96959798570660338</v>
      </c>
      <c r="E55" s="132">
        <v>1.0188881193729145</v>
      </c>
      <c r="F55" s="106">
        <v>0.97201213633628281</v>
      </c>
      <c r="G55" s="60">
        <v>96894.9</v>
      </c>
      <c r="H55" s="106">
        <v>0.59176261370480998</v>
      </c>
      <c r="I55" s="106">
        <v>0.60880167189608059</v>
      </c>
      <c r="J55" s="133">
        <v>0.38024952263147282</v>
      </c>
      <c r="K55" s="101">
        <v>1.6484942741378628</v>
      </c>
      <c r="L55" s="60">
        <v>38363.4</v>
      </c>
    </row>
    <row r="56" spans="1:12" x14ac:dyDescent="0.2">
      <c r="A56" s="111" t="s">
        <v>127</v>
      </c>
      <c r="B56" s="134" t="s">
        <v>177</v>
      </c>
      <c r="C56" s="316">
        <v>3870</v>
      </c>
      <c r="D56" s="132">
        <v>1.0031095779995458</v>
      </c>
      <c r="E56" s="132">
        <v>1.0775193798449612</v>
      </c>
      <c r="F56" s="106">
        <v>1.0634741840108384</v>
      </c>
      <c r="G56" s="60">
        <v>33766.5</v>
      </c>
      <c r="H56" s="106">
        <v>0.84635823255936338</v>
      </c>
      <c r="I56" s="106">
        <v>0.79584276260225395</v>
      </c>
      <c r="J56" s="133">
        <v>0.217115951451475</v>
      </c>
      <c r="K56" s="101">
        <v>0.94126193851565032</v>
      </c>
      <c r="L56" s="60">
        <v>5337.3</v>
      </c>
    </row>
    <row r="57" spans="1:12" x14ac:dyDescent="0.2">
      <c r="A57" s="111" t="s">
        <v>133</v>
      </c>
      <c r="B57" s="134" t="s">
        <v>177</v>
      </c>
      <c r="C57" s="316">
        <v>18522.3</v>
      </c>
      <c r="D57" s="132">
        <v>1.0031095779995458</v>
      </c>
      <c r="E57" s="132">
        <v>1.0161966926353638</v>
      </c>
      <c r="F57" s="106">
        <v>1.0029508227039059</v>
      </c>
      <c r="G57" s="60">
        <v>149480.6</v>
      </c>
      <c r="H57" s="106">
        <v>0.78283288177642585</v>
      </c>
      <c r="I57" s="106">
        <v>0.78052967708421339</v>
      </c>
      <c r="J57" s="133">
        <v>0.22011794092748008</v>
      </c>
      <c r="K57" s="101">
        <v>0.95427645179621701</v>
      </c>
      <c r="L57" s="60">
        <v>25898</v>
      </c>
    </row>
    <row r="58" spans="1:12" x14ac:dyDescent="0.2">
      <c r="A58" s="111" t="s">
        <v>142</v>
      </c>
      <c r="B58" s="134" t="s">
        <v>178</v>
      </c>
      <c r="C58" s="316">
        <v>34677.699999999997</v>
      </c>
      <c r="D58" s="132">
        <v>0.98304871662311777</v>
      </c>
      <c r="E58" s="132">
        <v>1.0086510927772026</v>
      </c>
      <c r="F58" s="106">
        <v>0.97559482639464612</v>
      </c>
      <c r="G58" s="60">
        <v>154636.4</v>
      </c>
      <c r="H58" s="106">
        <v>0.43255425288817378</v>
      </c>
      <c r="I58" s="106">
        <v>0.44337489415221398</v>
      </c>
      <c r="J58" s="133">
        <v>0.54304057350647228</v>
      </c>
      <c r="K58" s="101">
        <v>2.3542416828161619</v>
      </c>
      <c r="L58" s="60">
        <v>119618.5</v>
      </c>
    </row>
    <row r="59" spans="1:12" x14ac:dyDescent="0.2">
      <c r="A59" s="111" t="s">
        <v>150</v>
      </c>
      <c r="B59" s="134" t="s">
        <v>179</v>
      </c>
      <c r="C59" s="316">
        <v>56226.7</v>
      </c>
      <c r="D59" s="132">
        <v>1.0135497617006295</v>
      </c>
      <c r="E59" s="132">
        <v>1.0053355434339912</v>
      </c>
      <c r="F59" s="106">
        <v>1.0025582098488917</v>
      </c>
      <c r="G59" s="60">
        <v>461783.3</v>
      </c>
      <c r="H59" s="106">
        <v>0.79666322279733692</v>
      </c>
      <c r="I59" s="106">
        <v>0.79463039150356385</v>
      </c>
      <c r="J59" s="133">
        <v>0.20589498705155476</v>
      </c>
      <c r="K59" s="101">
        <v>0.8926157352658417</v>
      </c>
      <c r="L59" s="60">
        <v>73536.7</v>
      </c>
    </row>
    <row r="60" spans="1:12" x14ac:dyDescent="0.2">
      <c r="A60" s="111" t="s">
        <v>153</v>
      </c>
      <c r="B60" s="134" t="s">
        <v>260</v>
      </c>
      <c r="C60" s="316">
        <v>4419.3</v>
      </c>
      <c r="D60" s="132">
        <v>0.97206026059645634</v>
      </c>
      <c r="E60" s="132">
        <v>1.0678840540357071</v>
      </c>
      <c r="F60" s="106">
        <v>1.0213410205610816</v>
      </c>
      <c r="G60" s="60">
        <v>61542.5</v>
      </c>
      <c r="H60" s="106">
        <v>1.3508302921074506</v>
      </c>
      <c r="I60" s="106">
        <v>1.3226045609774506</v>
      </c>
      <c r="J60" s="133">
        <v>0</v>
      </c>
      <c r="K60" s="101">
        <v>0</v>
      </c>
      <c r="L60" s="60">
        <v>0</v>
      </c>
    </row>
    <row r="61" spans="1:12" x14ac:dyDescent="0.2">
      <c r="A61" s="111" t="s">
        <v>155</v>
      </c>
      <c r="B61" s="134" t="s">
        <v>260</v>
      </c>
      <c r="C61" s="316">
        <v>8682.2999999999993</v>
      </c>
      <c r="D61" s="132">
        <v>0.97206026059645634</v>
      </c>
      <c r="E61" s="132">
        <v>1.0345530562178225</v>
      </c>
      <c r="F61" s="106">
        <v>0.9894627326524027</v>
      </c>
      <c r="G61" s="60">
        <v>41851.9</v>
      </c>
      <c r="H61" s="106">
        <v>0.467583881656015</v>
      </c>
      <c r="I61" s="106">
        <v>0.47256340863145652</v>
      </c>
      <c r="J61" s="133">
        <v>0.52187885099638776</v>
      </c>
      <c r="K61" s="101">
        <v>2.2624993496572636</v>
      </c>
      <c r="L61" s="60">
        <v>28781.9</v>
      </c>
    </row>
    <row r="62" spans="1:12" x14ac:dyDescent="0.2">
      <c r="A62" s="111" t="s">
        <v>122</v>
      </c>
      <c r="B62" s="134" t="s">
        <v>260</v>
      </c>
      <c r="C62" s="316">
        <v>22562</v>
      </c>
      <c r="D62" s="132">
        <v>0.97206026059645634</v>
      </c>
      <c r="E62" s="132">
        <v>1.0132966935555359</v>
      </c>
      <c r="F62" s="106">
        <v>0.96913281476209368</v>
      </c>
      <c r="G62" s="60">
        <v>134703.9</v>
      </c>
      <c r="H62" s="106">
        <v>0.57913753838294535</v>
      </c>
      <c r="I62" s="106">
        <v>0.59758325129576195</v>
      </c>
      <c r="J62" s="133">
        <v>0.38999527637914833</v>
      </c>
      <c r="K62" s="101">
        <v>1.6907450023939274</v>
      </c>
      <c r="L62" s="60">
        <v>55892.4</v>
      </c>
    </row>
    <row r="63" spans="1:12" x14ac:dyDescent="0.2">
      <c r="A63" s="111" t="s">
        <v>157</v>
      </c>
      <c r="B63" s="134" t="s">
        <v>260</v>
      </c>
      <c r="C63" s="316">
        <v>3010.3</v>
      </c>
      <c r="D63" s="132">
        <v>0.97206026059645634</v>
      </c>
      <c r="E63" s="132">
        <v>1.0996578414111551</v>
      </c>
      <c r="F63" s="106">
        <v>1.0517299680338807</v>
      </c>
      <c r="G63" s="60">
        <v>26519.599999999999</v>
      </c>
      <c r="H63" s="106">
        <v>0.85454774322827742</v>
      </c>
      <c r="I63" s="106">
        <v>0.81251630095297311</v>
      </c>
      <c r="J63" s="133">
        <v>0.1971822248056033</v>
      </c>
      <c r="K63" s="101">
        <v>0.85484333104300803</v>
      </c>
      <c r="L63" s="60">
        <v>3770.5</v>
      </c>
    </row>
    <row r="64" spans="1:12" x14ac:dyDescent="0.2">
      <c r="A64" s="169" t="s">
        <v>375</v>
      </c>
      <c r="B64" s="134" t="s">
        <v>260</v>
      </c>
      <c r="C64" s="316">
        <v>26862.7</v>
      </c>
      <c r="D64" s="132">
        <v>0.97206026059645634</v>
      </c>
      <c r="E64" s="132">
        <v>1.0111679019607114</v>
      </c>
      <c r="F64" s="106">
        <v>0.96709680516741603</v>
      </c>
      <c r="G64" s="60">
        <v>206991.9</v>
      </c>
      <c r="H64" s="106">
        <v>0.74745117680701434</v>
      </c>
      <c r="I64" s="106">
        <v>0.77288144559387884</v>
      </c>
      <c r="J64" s="133">
        <v>0.21964562836040175</v>
      </c>
      <c r="K64" s="101">
        <v>0.95222883696413596</v>
      </c>
      <c r="L64" s="60">
        <v>37479</v>
      </c>
    </row>
    <row r="65" spans="1:12" x14ac:dyDescent="0.2">
      <c r="A65" s="111" t="s">
        <v>158</v>
      </c>
      <c r="B65" s="134" t="s">
        <v>260</v>
      </c>
      <c r="C65" s="316">
        <v>35915.699999999997</v>
      </c>
      <c r="D65" s="132">
        <v>0.97206026059645634</v>
      </c>
      <c r="E65" s="132">
        <v>1.0083528930244989</v>
      </c>
      <c r="F65" s="106">
        <v>0.96440448656884314</v>
      </c>
      <c r="G65" s="60">
        <v>349543.3</v>
      </c>
      <c r="H65" s="106">
        <v>0.94405171973116275</v>
      </c>
      <c r="I65" s="106">
        <v>0.97889602638609508</v>
      </c>
      <c r="J65" s="133">
        <v>2.0352766837680392E-2</v>
      </c>
      <c r="K65" s="101">
        <v>8.8235270783748487E-2</v>
      </c>
      <c r="L65" s="60">
        <v>4643.3</v>
      </c>
    </row>
    <row r="66" spans="1:12" x14ac:dyDescent="0.2">
      <c r="A66" s="111" t="s">
        <v>160</v>
      </c>
      <c r="B66" s="134" t="s">
        <v>260</v>
      </c>
      <c r="C66" s="316">
        <v>11316</v>
      </c>
      <c r="D66" s="132">
        <v>0.97206026059645634</v>
      </c>
      <c r="E66" s="132">
        <v>1.0265111346765641</v>
      </c>
      <c r="F66" s="106">
        <v>0.98177131304258591</v>
      </c>
      <c r="G66" s="60">
        <v>63930.400000000001</v>
      </c>
      <c r="H66" s="106">
        <v>0.54801648641033518</v>
      </c>
      <c r="I66" s="106">
        <v>0.5581915860955331</v>
      </c>
      <c r="J66" s="133">
        <v>0.43375482663225073</v>
      </c>
      <c r="K66" s="101">
        <v>1.8804556101334693</v>
      </c>
      <c r="L66" s="60">
        <v>31178.3</v>
      </c>
    </row>
    <row r="67" spans="1:12" x14ac:dyDescent="0.2">
      <c r="A67" s="111" t="s">
        <v>251</v>
      </c>
      <c r="B67" s="134" t="s">
        <v>260</v>
      </c>
      <c r="C67" s="316">
        <v>6178.3</v>
      </c>
      <c r="D67" s="132">
        <v>0.97206026059645634</v>
      </c>
      <c r="E67" s="132">
        <v>1.048557046436722</v>
      </c>
      <c r="F67" s="106">
        <v>1.0028563680457261</v>
      </c>
      <c r="G67" s="60">
        <v>228312.6</v>
      </c>
      <c r="H67" s="106">
        <v>3.5845944512407457</v>
      </c>
      <c r="I67" s="106">
        <v>3.5743846930204697</v>
      </c>
      <c r="J67" s="133">
        <v>0</v>
      </c>
      <c r="K67" s="101">
        <v>0</v>
      </c>
      <c r="L67" s="60">
        <v>0</v>
      </c>
    </row>
    <row r="68" spans="1:12" x14ac:dyDescent="0.2">
      <c r="A68" s="111" t="s">
        <v>161</v>
      </c>
      <c r="B68" s="134" t="s">
        <v>260</v>
      </c>
      <c r="C68" s="316">
        <v>4925.7</v>
      </c>
      <c r="D68" s="132">
        <v>0.97206026059645634</v>
      </c>
      <c r="E68" s="132">
        <v>1.0609050490285645</v>
      </c>
      <c r="F68" s="106">
        <v>1.0146661909580379</v>
      </c>
      <c r="G68" s="60">
        <v>41410.5</v>
      </c>
      <c r="H68" s="106">
        <v>0.81549566670582918</v>
      </c>
      <c r="I68" s="106">
        <v>0.80370832690881933</v>
      </c>
      <c r="J68" s="133">
        <v>0.19917052425220869</v>
      </c>
      <c r="K68" s="101">
        <v>0.86346319788811932</v>
      </c>
      <c r="L68" s="60">
        <v>6231.7</v>
      </c>
    </row>
    <row r="69" spans="1:12" ht="20.45" customHeight="1" x14ac:dyDescent="0.2">
      <c r="A69" s="45" t="s">
        <v>215</v>
      </c>
      <c r="B69" s="52"/>
      <c r="C69" s="60">
        <v>1318060.7000000002</v>
      </c>
      <c r="D69" s="132">
        <v>1</v>
      </c>
      <c r="E69" s="132">
        <v>1</v>
      </c>
      <c r="F69" s="106">
        <v>1</v>
      </c>
      <c r="G69" s="60">
        <v>13588022.900000004</v>
      </c>
      <c r="H69" s="106">
        <v>1</v>
      </c>
      <c r="I69" s="106">
        <v>1</v>
      </c>
      <c r="J69" s="133"/>
      <c r="K69" s="60"/>
      <c r="L69" s="60">
        <v>1931222.5</v>
      </c>
    </row>
    <row r="70" spans="1:12" ht="13.15" customHeight="1" x14ac:dyDescent="0.2">
      <c r="A70" s="135"/>
      <c r="B70" s="136"/>
      <c r="C70" s="125"/>
      <c r="D70" s="137"/>
      <c r="E70" s="137"/>
      <c r="F70" s="117"/>
      <c r="G70" s="125"/>
      <c r="H70" s="116"/>
      <c r="I70" s="116"/>
      <c r="J70" s="116"/>
      <c r="K70" s="116"/>
      <c r="L70" s="125"/>
    </row>
    <row r="71" spans="1:12" x14ac:dyDescent="0.2">
      <c r="A71" s="71"/>
      <c r="B71" s="105"/>
      <c r="C71" s="71"/>
      <c r="D71" s="71"/>
      <c r="E71" s="71"/>
      <c r="F71" s="71"/>
      <c r="G71" s="138"/>
      <c r="H71" s="105"/>
      <c r="I71" s="71"/>
      <c r="J71" s="71"/>
      <c r="K71" s="71"/>
      <c r="L71" s="164"/>
    </row>
    <row r="72" spans="1:12" ht="13.15" customHeight="1" x14ac:dyDescent="0.2">
      <c r="A72" s="116"/>
      <c r="B72" s="417" t="s">
        <v>338</v>
      </c>
      <c r="C72" s="417"/>
      <c r="D72" s="417"/>
      <c r="E72" s="417"/>
      <c r="F72" s="417"/>
      <c r="G72" s="60">
        <v>14018334.012</v>
      </c>
      <c r="H72" s="100">
        <v>10635.57544201113</v>
      </c>
      <c r="I72" s="124"/>
      <c r="J72" s="124"/>
      <c r="K72" s="124"/>
      <c r="L72" s="165"/>
    </row>
    <row r="73" spans="1:12" x14ac:dyDescent="0.2">
      <c r="A73" s="71"/>
      <c r="B73" s="417"/>
      <c r="C73" s="417"/>
      <c r="D73" s="417"/>
      <c r="E73" s="417"/>
      <c r="F73" s="417"/>
      <c r="G73" s="139" t="s">
        <v>3</v>
      </c>
      <c r="H73" s="139" t="s">
        <v>207</v>
      </c>
      <c r="I73" s="124"/>
      <c r="J73" s="124"/>
      <c r="K73" s="124"/>
      <c r="L73" s="124"/>
    </row>
    <row r="74" spans="1:12" ht="27" customHeight="1" x14ac:dyDescent="0.2">
      <c r="A74" s="23"/>
      <c r="B74" s="418" t="s">
        <v>337</v>
      </c>
      <c r="C74" s="418"/>
      <c r="D74" s="418"/>
      <c r="E74" s="418"/>
      <c r="F74" s="418"/>
      <c r="G74" s="158">
        <v>1465.2</v>
      </c>
      <c r="H74" s="159"/>
    </row>
    <row r="75" spans="1:12" x14ac:dyDescent="0.2">
      <c r="A75" s="23"/>
      <c r="B75" s="77"/>
      <c r="C75" s="23"/>
      <c r="D75" s="23"/>
      <c r="E75" s="23"/>
      <c r="G75" s="11"/>
      <c r="H75" s="34"/>
      <c r="L75" s="31"/>
    </row>
    <row r="76" spans="1:12" x14ac:dyDescent="0.2">
      <c r="A76" s="23"/>
      <c r="B76" s="77"/>
      <c r="C76" s="23"/>
      <c r="D76" s="23"/>
      <c r="E76" s="23"/>
      <c r="G76" s="11"/>
      <c r="H76" s="34"/>
      <c r="L76" s="31"/>
    </row>
    <row r="77" spans="1:12" x14ac:dyDescent="0.2">
      <c r="A77" s="23"/>
      <c r="B77" s="77"/>
      <c r="C77" s="23"/>
      <c r="D77" s="23"/>
      <c r="E77" s="23"/>
      <c r="G77" s="11"/>
      <c r="H77" s="34"/>
      <c r="L77" s="31"/>
    </row>
    <row r="78" spans="1:12" x14ac:dyDescent="0.2">
      <c r="A78" s="23"/>
      <c r="B78" s="77"/>
      <c r="C78" s="23"/>
      <c r="D78" s="23"/>
      <c r="E78" s="23"/>
      <c r="G78" s="11"/>
      <c r="H78" s="34"/>
      <c r="L78" s="31"/>
    </row>
    <row r="79" spans="1:12" x14ac:dyDescent="0.2">
      <c r="A79" s="23"/>
      <c r="B79" s="77"/>
      <c r="C79" s="23"/>
      <c r="D79" s="23"/>
      <c r="E79" s="23"/>
      <c r="G79" s="11"/>
      <c r="H79" s="34"/>
      <c r="L79" s="31"/>
    </row>
    <row r="80" spans="1:12" x14ac:dyDescent="0.2">
      <c r="A80" s="23"/>
      <c r="B80" s="77"/>
      <c r="C80" s="23"/>
      <c r="D80" s="23"/>
      <c r="E80" s="23"/>
      <c r="G80" s="34"/>
      <c r="H80" s="34"/>
      <c r="L80" s="31"/>
    </row>
    <row r="81" spans="1:5" x14ac:dyDescent="0.2">
      <c r="A81" s="23"/>
      <c r="B81" s="77"/>
      <c r="C81" s="23"/>
      <c r="D81" s="23"/>
      <c r="E81" s="23"/>
    </row>
    <row r="82" spans="1:5" x14ac:dyDescent="0.2">
      <c r="A82" s="23"/>
      <c r="B82" s="77"/>
      <c r="C82" s="23"/>
      <c r="D82" s="23"/>
      <c r="E82" s="23"/>
    </row>
    <row r="83" spans="1:5" x14ac:dyDescent="0.2">
      <c r="A83" s="23"/>
      <c r="B83" s="77"/>
      <c r="C83" s="23"/>
      <c r="D83" s="23"/>
      <c r="E83" s="23"/>
    </row>
    <row r="84" spans="1:5" x14ac:dyDescent="0.2">
      <c r="A84" s="23"/>
      <c r="B84" s="77"/>
      <c r="C84" s="23"/>
      <c r="D84" s="23"/>
      <c r="E84" s="23"/>
    </row>
    <row r="85" spans="1:5" x14ac:dyDescent="0.2">
      <c r="A85" s="23"/>
      <c r="B85" s="77"/>
      <c r="C85" s="23"/>
      <c r="D85" s="23"/>
      <c r="E85" s="23"/>
    </row>
    <row r="86" spans="1:5" x14ac:dyDescent="0.2">
      <c r="A86" s="23"/>
      <c r="B86" s="77"/>
      <c r="C86" s="23"/>
      <c r="D86" s="23"/>
      <c r="E86" s="23"/>
    </row>
    <row r="87" spans="1:5" x14ac:dyDescent="0.2">
      <c r="A87" s="23"/>
      <c r="B87" s="77"/>
      <c r="C87" s="23"/>
      <c r="D87" s="23"/>
      <c r="E87" s="23"/>
    </row>
    <row r="88" spans="1:5" x14ac:dyDescent="0.2">
      <c r="A88" s="23"/>
      <c r="B88" s="77"/>
      <c r="C88" s="23"/>
      <c r="D88" s="23"/>
      <c r="E88" s="23"/>
    </row>
    <row r="89" spans="1:5" x14ac:dyDescent="0.2">
      <c r="A89" s="23"/>
      <c r="B89" s="77"/>
      <c r="C89" s="23"/>
      <c r="D89" s="23"/>
      <c r="E89" s="23"/>
    </row>
    <row r="90" spans="1:5" x14ac:dyDescent="0.2">
      <c r="A90" s="23"/>
      <c r="B90" s="77"/>
      <c r="C90" s="23"/>
      <c r="D90" s="23"/>
      <c r="E90" s="23"/>
    </row>
    <row r="91" spans="1:5" x14ac:dyDescent="0.2">
      <c r="A91" s="23"/>
      <c r="B91" s="77"/>
      <c r="C91" s="23"/>
      <c r="D91" s="23"/>
      <c r="E91" s="23"/>
    </row>
    <row r="92" spans="1:5" x14ac:dyDescent="0.2">
      <c r="A92" s="23"/>
      <c r="B92" s="77"/>
      <c r="C92" s="23"/>
      <c r="D92" s="23"/>
      <c r="E92" s="23"/>
    </row>
    <row r="93" spans="1:5" x14ac:dyDescent="0.2">
      <c r="A93" s="23"/>
      <c r="B93" s="77"/>
      <c r="C93" s="23"/>
      <c r="D93" s="23"/>
      <c r="E93" s="23"/>
    </row>
    <row r="94" spans="1:5" x14ac:dyDescent="0.2">
      <c r="A94" s="23"/>
      <c r="B94" s="77"/>
      <c r="C94" s="23"/>
      <c r="D94" s="23"/>
      <c r="E94" s="23"/>
    </row>
    <row r="95" spans="1:5" x14ac:dyDescent="0.2">
      <c r="A95" s="23"/>
      <c r="B95" s="77"/>
      <c r="C95" s="23"/>
      <c r="D95" s="23"/>
      <c r="E95" s="23"/>
    </row>
    <row r="96" spans="1:5" x14ac:dyDescent="0.2">
      <c r="A96" s="23"/>
      <c r="B96" s="77"/>
      <c r="C96" s="23"/>
      <c r="D96" s="23"/>
      <c r="E96" s="23"/>
    </row>
    <row r="97" spans="1:5" x14ac:dyDescent="0.2">
      <c r="A97" s="23"/>
      <c r="B97" s="77"/>
      <c r="C97" s="23"/>
      <c r="D97" s="23"/>
      <c r="E97" s="23"/>
    </row>
    <row r="98" spans="1:5" x14ac:dyDescent="0.2">
      <c r="A98" s="23"/>
      <c r="B98" s="77"/>
      <c r="C98" s="23"/>
      <c r="D98" s="23"/>
      <c r="E98" s="23"/>
    </row>
    <row r="99" spans="1:5" x14ac:dyDescent="0.2">
      <c r="A99" s="23"/>
      <c r="B99" s="77"/>
      <c r="C99" s="23"/>
      <c r="D99" s="23"/>
      <c r="E99" s="23"/>
    </row>
    <row r="100" spans="1:5" x14ac:dyDescent="0.2">
      <c r="A100" s="23"/>
      <c r="B100" s="77"/>
      <c r="C100" s="23"/>
      <c r="D100" s="23"/>
      <c r="E100" s="23"/>
    </row>
    <row r="101" spans="1:5" x14ac:dyDescent="0.2">
      <c r="A101" s="23"/>
      <c r="B101" s="77"/>
      <c r="C101" s="23"/>
      <c r="D101" s="23"/>
      <c r="E101" s="23"/>
    </row>
    <row r="102" spans="1:5" x14ac:dyDescent="0.2">
      <c r="A102" s="23"/>
      <c r="B102" s="77"/>
      <c r="C102" s="23"/>
      <c r="D102" s="23"/>
      <c r="E102" s="23"/>
    </row>
    <row r="103" spans="1:5" x14ac:dyDescent="0.2">
      <c r="A103" s="23"/>
      <c r="B103" s="77"/>
      <c r="C103" s="23"/>
      <c r="D103" s="23"/>
      <c r="E103" s="23"/>
    </row>
    <row r="104" spans="1:5" x14ac:dyDescent="0.2">
      <c r="A104" s="23"/>
      <c r="B104" s="77"/>
      <c r="C104" s="23"/>
      <c r="D104" s="23"/>
      <c r="E104" s="23"/>
    </row>
    <row r="105" spans="1:5" x14ac:dyDescent="0.2">
      <c r="A105" s="23"/>
      <c r="B105" s="77"/>
      <c r="C105" s="23"/>
      <c r="D105" s="23"/>
      <c r="E105" s="23"/>
    </row>
    <row r="106" spans="1:5" x14ac:dyDescent="0.2">
      <c r="A106" s="23"/>
      <c r="B106" s="77"/>
      <c r="C106" s="23"/>
      <c r="D106" s="23"/>
      <c r="E106" s="23"/>
    </row>
    <row r="107" spans="1:5" x14ac:dyDescent="0.2">
      <c r="A107" s="23"/>
      <c r="B107" s="77"/>
      <c r="C107" s="23"/>
      <c r="D107" s="23"/>
      <c r="E107" s="23"/>
    </row>
    <row r="108" spans="1:5" x14ac:dyDescent="0.2">
      <c r="A108" s="23"/>
      <c r="B108" s="77"/>
      <c r="C108" s="23"/>
      <c r="D108" s="23"/>
      <c r="E108" s="23"/>
    </row>
    <row r="109" spans="1:5" x14ac:dyDescent="0.2">
      <c r="A109" s="23"/>
      <c r="B109" s="77"/>
      <c r="C109" s="23"/>
      <c r="D109" s="23"/>
      <c r="E109" s="23"/>
    </row>
    <row r="110" spans="1:5" x14ac:dyDescent="0.2">
      <c r="A110" s="23"/>
      <c r="B110" s="77"/>
      <c r="C110" s="23"/>
      <c r="D110" s="23"/>
      <c r="E110" s="23"/>
    </row>
    <row r="111" spans="1:5" x14ac:dyDescent="0.2">
      <c r="A111" s="23"/>
      <c r="B111" s="77"/>
      <c r="C111" s="23"/>
      <c r="D111" s="23"/>
      <c r="E111" s="23"/>
    </row>
    <row r="112" spans="1:5" x14ac:dyDescent="0.2">
      <c r="A112" s="23"/>
      <c r="B112" s="77"/>
      <c r="C112" s="23"/>
      <c r="D112" s="23"/>
      <c r="E112" s="23"/>
    </row>
    <row r="113" spans="1:5" x14ac:dyDescent="0.2">
      <c r="A113" s="23"/>
      <c r="B113" s="77"/>
      <c r="C113" s="23"/>
      <c r="D113" s="23"/>
      <c r="E113" s="23"/>
    </row>
    <row r="114" spans="1:5" x14ac:dyDescent="0.2">
      <c r="A114" s="23"/>
      <c r="B114" s="77"/>
      <c r="C114" s="23"/>
      <c r="D114" s="23"/>
      <c r="E114" s="23"/>
    </row>
    <row r="115" spans="1:5" x14ac:dyDescent="0.2">
      <c r="A115" s="23"/>
      <c r="B115" s="77"/>
      <c r="C115" s="23"/>
      <c r="D115" s="23"/>
      <c r="E115" s="23"/>
    </row>
    <row r="116" spans="1:5" x14ac:dyDescent="0.2">
      <c r="A116" s="23"/>
      <c r="B116" s="77"/>
      <c r="C116" s="23"/>
      <c r="D116" s="23"/>
      <c r="E116" s="23"/>
    </row>
    <row r="117" spans="1:5" x14ac:dyDescent="0.2">
      <c r="A117" s="23"/>
      <c r="B117" s="77"/>
      <c r="C117" s="23"/>
      <c r="D117" s="23"/>
      <c r="E117" s="23"/>
    </row>
    <row r="118" spans="1:5" x14ac:dyDescent="0.2">
      <c r="A118" s="23"/>
      <c r="B118" s="77"/>
      <c r="C118" s="23"/>
      <c r="D118" s="23"/>
      <c r="E118" s="23"/>
    </row>
    <row r="119" spans="1:5" x14ac:dyDescent="0.2">
      <c r="A119" s="23"/>
      <c r="B119" s="77"/>
      <c r="C119" s="23"/>
      <c r="D119" s="23"/>
      <c r="E119" s="23"/>
    </row>
    <row r="120" spans="1:5" x14ac:dyDescent="0.2">
      <c r="A120" s="23"/>
      <c r="B120" s="77"/>
      <c r="C120" s="23"/>
      <c r="D120" s="23"/>
      <c r="E120" s="23"/>
    </row>
    <row r="121" spans="1:5" x14ac:dyDescent="0.2">
      <c r="A121" s="23"/>
      <c r="B121" s="77"/>
      <c r="C121" s="23"/>
      <c r="D121" s="23"/>
      <c r="E121" s="23"/>
    </row>
    <row r="122" spans="1:5" x14ac:dyDescent="0.2">
      <c r="A122" s="23"/>
      <c r="B122" s="77"/>
      <c r="C122" s="23"/>
      <c r="D122" s="23"/>
      <c r="E122" s="23"/>
    </row>
    <row r="123" spans="1:5" x14ac:dyDescent="0.2">
      <c r="A123" s="23"/>
      <c r="B123" s="77"/>
      <c r="C123" s="23"/>
      <c r="D123" s="23"/>
      <c r="E123" s="23"/>
    </row>
    <row r="124" spans="1:5" x14ac:dyDescent="0.2">
      <c r="A124" s="23"/>
      <c r="B124" s="77"/>
      <c r="C124" s="23"/>
      <c r="D124" s="23"/>
      <c r="E124" s="23"/>
    </row>
    <row r="125" spans="1:5" x14ac:dyDescent="0.2">
      <c r="A125" s="23"/>
      <c r="B125" s="77"/>
      <c r="C125" s="23"/>
      <c r="D125" s="23"/>
      <c r="E125" s="23"/>
    </row>
    <row r="126" spans="1:5" x14ac:dyDescent="0.2">
      <c r="A126" s="23"/>
      <c r="B126" s="77"/>
      <c r="C126" s="23"/>
      <c r="D126" s="23"/>
      <c r="E126" s="23"/>
    </row>
    <row r="127" spans="1:5" x14ac:dyDescent="0.2">
      <c r="A127" s="23"/>
      <c r="B127" s="77"/>
      <c r="C127" s="23"/>
      <c r="D127" s="23"/>
      <c r="E127" s="23"/>
    </row>
    <row r="128" spans="1:5" x14ac:dyDescent="0.2">
      <c r="A128" s="23"/>
      <c r="B128" s="77"/>
      <c r="C128" s="23"/>
      <c r="D128" s="23"/>
      <c r="E128" s="23"/>
    </row>
    <row r="129" spans="1:5" x14ac:dyDescent="0.2">
      <c r="A129" s="23"/>
      <c r="B129" s="77"/>
      <c r="C129" s="23"/>
      <c r="D129" s="23"/>
      <c r="E129" s="23"/>
    </row>
    <row r="130" spans="1:5" x14ac:dyDescent="0.2">
      <c r="A130" s="23"/>
      <c r="B130" s="77"/>
      <c r="C130" s="23"/>
      <c r="D130" s="23"/>
      <c r="E130" s="23"/>
    </row>
    <row r="131" spans="1:5" x14ac:dyDescent="0.2">
      <c r="A131" s="23"/>
      <c r="B131" s="77"/>
      <c r="C131" s="23"/>
      <c r="D131" s="23"/>
      <c r="E131" s="23"/>
    </row>
    <row r="132" spans="1:5" x14ac:dyDescent="0.2">
      <c r="A132" s="23"/>
      <c r="B132" s="77"/>
      <c r="C132" s="23"/>
      <c r="D132" s="23"/>
      <c r="E132" s="23"/>
    </row>
    <row r="133" spans="1:5" x14ac:dyDescent="0.2">
      <c r="A133" s="23"/>
      <c r="B133" s="77"/>
      <c r="C133" s="23"/>
      <c r="D133" s="23"/>
      <c r="E133" s="23"/>
    </row>
    <row r="134" spans="1:5" x14ac:dyDescent="0.2">
      <c r="A134" s="23"/>
      <c r="B134" s="77"/>
      <c r="C134" s="23"/>
      <c r="D134" s="23"/>
      <c r="E134" s="23"/>
    </row>
    <row r="135" spans="1:5" x14ac:dyDescent="0.2">
      <c r="A135" s="23"/>
      <c r="B135" s="77"/>
      <c r="C135" s="23"/>
      <c r="D135" s="23"/>
      <c r="E135" s="23"/>
    </row>
    <row r="136" spans="1:5" x14ac:dyDescent="0.2">
      <c r="A136" s="23"/>
      <c r="B136" s="77"/>
      <c r="C136" s="23"/>
      <c r="D136" s="23"/>
      <c r="E136" s="23"/>
    </row>
    <row r="137" spans="1:5" x14ac:dyDescent="0.2">
      <c r="A137" s="23"/>
      <c r="B137" s="77"/>
      <c r="C137" s="23"/>
      <c r="D137" s="23"/>
      <c r="E137" s="23"/>
    </row>
    <row r="138" spans="1:5" x14ac:dyDescent="0.2">
      <c r="A138" s="23"/>
      <c r="B138" s="77"/>
      <c r="C138" s="23"/>
      <c r="D138" s="23"/>
      <c r="E138" s="23"/>
    </row>
    <row r="139" spans="1:5" x14ac:dyDescent="0.2">
      <c r="A139" s="23"/>
      <c r="B139" s="77"/>
      <c r="C139" s="23"/>
      <c r="D139" s="23"/>
      <c r="E139" s="23"/>
    </row>
    <row r="140" spans="1:5" x14ac:dyDescent="0.2">
      <c r="A140" s="23"/>
      <c r="B140" s="77"/>
      <c r="C140" s="23"/>
      <c r="D140" s="23"/>
      <c r="E140" s="23"/>
    </row>
    <row r="141" spans="1:5" x14ac:dyDescent="0.2">
      <c r="A141" s="23"/>
      <c r="B141" s="77"/>
      <c r="C141" s="23"/>
      <c r="D141" s="23"/>
      <c r="E141" s="23"/>
    </row>
    <row r="142" spans="1:5" x14ac:dyDescent="0.2">
      <c r="A142" s="23"/>
      <c r="B142" s="77"/>
      <c r="C142" s="23"/>
      <c r="D142" s="23"/>
      <c r="E142" s="23"/>
    </row>
    <row r="143" spans="1:5" x14ac:dyDescent="0.2">
      <c r="A143" s="23"/>
      <c r="B143" s="77"/>
      <c r="C143" s="23"/>
      <c r="D143" s="23"/>
      <c r="E143" s="23"/>
    </row>
    <row r="144" spans="1:5" x14ac:dyDescent="0.2">
      <c r="A144" s="23"/>
      <c r="B144" s="77"/>
      <c r="C144" s="23"/>
      <c r="D144" s="23"/>
      <c r="E144" s="23"/>
    </row>
    <row r="145" spans="1:5" x14ac:dyDescent="0.2">
      <c r="A145" s="23"/>
      <c r="B145" s="77"/>
      <c r="C145" s="23"/>
      <c r="D145" s="23"/>
      <c r="E145" s="23"/>
    </row>
    <row r="146" spans="1:5" x14ac:dyDescent="0.2">
      <c r="A146" s="23"/>
      <c r="B146" s="77"/>
      <c r="C146" s="23"/>
      <c r="D146" s="23"/>
      <c r="E146" s="23"/>
    </row>
    <row r="147" spans="1:5" x14ac:dyDescent="0.2">
      <c r="A147" s="23"/>
      <c r="B147" s="77"/>
      <c r="C147" s="23"/>
      <c r="D147" s="23"/>
      <c r="E147" s="23"/>
    </row>
    <row r="148" spans="1:5" x14ac:dyDescent="0.2">
      <c r="A148" s="23"/>
      <c r="B148" s="77"/>
      <c r="C148" s="23"/>
      <c r="D148" s="23"/>
      <c r="E148" s="23"/>
    </row>
    <row r="149" spans="1:5" x14ac:dyDescent="0.2">
      <c r="A149" s="23"/>
      <c r="B149" s="77"/>
      <c r="C149" s="23"/>
      <c r="D149" s="23"/>
      <c r="E149" s="23"/>
    </row>
    <row r="150" spans="1:5" x14ac:dyDescent="0.2">
      <c r="A150" s="23"/>
      <c r="B150" s="77"/>
      <c r="C150" s="23"/>
      <c r="D150" s="23"/>
      <c r="E150" s="23"/>
    </row>
    <row r="151" spans="1:5" x14ac:dyDescent="0.2">
      <c r="A151" s="23"/>
      <c r="B151" s="77"/>
      <c r="C151" s="23"/>
      <c r="D151" s="23"/>
      <c r="E151" s="23"/>
    </row>
    <row r="152" spans="1:5" x14ac:dyDescent="0.2">
      <c r="A152" s="23"/>
      <c r="B152" s="77"/>
      <c r="C152" s="23"/>
      <c r="D152" s="23"/>
      <c r="E152" s="23"/>
    </row>
    <row r="153" spans="1:5" x14ac:dyDescent="0.2">
      <c r="A153" s="23"/>
      <c r="B153" s="77"/>
      <c r="C153" s="23"/>
      <c r="D153" s="23"/>
      <c r="E153" s="23"/>
    </row>
    <row r="154" spans="1:5" x14ac:dyDescent="0.2">
      <c r="A154" s="23"/>
      <c r="B154" s="77"/>
      <c r="C154" s="23"/>
      <c r="D154" s="23"/>
      <c r="E154" s="23"/>
    </row>
    <row r="155" spans="1:5" x14ac:dyDescent="0.2">
      <c r="A155" s="23"/>
      <c r="B155" s="77"/>
      <c r="C155" s="23"/>
      <c r="D155" s="23"/>
      <c r="E155" s="23"/>
    </row>
    <row r="156" spans="1:5" x14ac:dyDescent="0.2">
      <c r="A156" s="23"/>
      <c r="B156" s="77"/>
      <c r="C156" s="23"/>
      <c r="D156" s="23"/>
      <c r="E156" s="23"/>
    </row>
    <row r="157" spans="1:5" x14ac:dyDescent="0.2">
      <c r="A157" s="23"/>
      <c r="B157" s="77"/>
      <c r="C157" s="23"/>
      <c r="D157" s="23"/>
      <c r="E157" s="23"/>
    </row>
    <row r="158" spans="1:5" x14ac:dyDescent="0.2">
      <c r="A158" s="23"/>
      <c r="B158" s="77"/>
      <c r="C158" s="23"/>
      <c r="D158" s="23"/>
      <c r="E158" s="23"/>
    </row>
    <row r="159" spans="1:5" x14ac:dyDescent="0.2">
      <c r="A159" s="23"/>
      <c r="B159" s="77"/>
      <c r="C159" s="23"/>
      <c r="D159" s="23"/>
      <c r="E159" s="23"/>
    </row>
    <row r="160" spans="1:5" x14ac:dyDescent="0.2">
      <c r="A160" s="23"/>
      <c r="B160" s="77"/>
      <c r="C160" s="23"/>
      <c r="D160" s="23"/>
      <c r="E160" s="23"/>
    </row>
    <row r="161" spans="1:5" x14ac:dyDescent="0.2">
      <c r="A161" s="23"/>
      <c r="B161" s="77"/>
      <c r="C161" s="23"/>
      <c r="D161" s="23"/>
      <c r="E161" s="23"/>
    </row>
    <row r="162" spans="1:5" x14ac:dyDescent="0.2">
      <c r="A162" s="23"/>
      <c r="B162" s="77"/>
      <c r="C162" s="23"/>
      <c r="D162" s="23"/>
      <c r="E162" s="23"/>
    </row>
    <row r="163" spans="1:5" x14ac:dyDescent="0.2">
      <c r="A163" s="23"/>
      <c r="B163" s="77"/>
      <c r="C163" s="23"/>
      <c r="D163" s="23"/>
      <c r="E163" s="23"/>
    </row>
    <row r="164" spans="1:5" x14ac:dyDescent="0.2">
      <c r="A164" s="23"/>
      <c r="B164" s="77"/>
      <c r="C164" s="23"/>
      <c r="D164" s="23"/>
      <c r="E164" s="23"/>
    </row>
    <row r="165" spans="1:5" x14ac:dyDescent="0.2">
      <c r="A165" s="23"/>
      <c r="B165" s="77"/>
      <c r="C165" s="23"/>
      <c r="D165" s="23"/>
      <c r="E165" s="23"/>
    </row>
    <row r="166" spans="1:5" x14ac:dyDescent="0.2">
      <c r="A166" s="23"/>
      <c r="B166" s="77"/>
      <c r="C166" s="23"/>
      <c r="D166" s="23"/>
      <c r="E166" s="23"/>
    </row>
    <row r="167" spans="1:5" x14ac:dyDescent="0.2">
      <c r="A167" s="23"/>
      <c r="B167" s="77"/>
      <c r="C167" s="23"/>
      <c r="D167" s="23"/>
      <c r="E167" s="23"/>
    </row>
    <row r="168" spans="1:5" x14ac:dyDescent="0.2">
      <c r="A168" s="23"/>
      <c r="B168" s="77"/>
      <c r="C168" s="23"/>
      <c r="D168" s="23"/>
      <c r="E168" s="23"/>
    </row>
    <row r="169" spans="1:5" x14ac:dyDescent="0.2">
      <c r="A169" s="23"/>
      <c r="B169" s="77"/>
      <c r="C169" s="23"/>
      <c r="D169" s="23"/>
      <c r="E169" s="23"/>
    </row>
    <row r="170" spans="1:5" x14ac:dyDescent="0.2">
      <c r="A170" s="23"/>
      <c r="B170" s="77"/>
      <c r="C170" s="23"/>
      <c r="D170" s="23"/>
      <c r="E170" s="23"/>
    </row>
    <row r="171" spans="1:5" x14ac:dyDescent="0.2">
      <c r="A171" s="23"/>
      <c r="B171" s="77"/>
      <c r="C171" s="23"/>
      <c r="D171" s="23"/>
      <c r="E171" s="23"/>
    </row>
    <row r="172" spans="1:5" x14ac:dyDescent="0.2">
      <c r="A172" s="23"/>
      <c r="B172" s="77"/>
      <c r="C172" s="23"/>
      <c r="D172" s="23"/>
      <c r="E172" s="23"/>
    </row>
    <row r="173" spans="1:5" x14ac:dyDescent="0.2">
      <c r="A173" s="23"/>
      <c r="B173" s="77"/>
      <c r="C173" s="23"/>
      <c r="D173" s="23"/>
      <c r="E173" s="23"/>
    </row>
    <row r="174" spans="1:5" x14ac:dyDescent="0.2">
      <c r="A174" s="23"/>
      <c r="B174" s="77"/>
      <c r="C174" s="23"/>
      <c r="D174" s="23"/>
      <c r="E174" s="23"/>
    </row>
    <row r="175" spans="1:5" x14ac:dyDescent="0.2">
      <c r="A175" s="23"/>
      <c r="B175" s="77"/>
      <c r="C175" s="23"/>
      <c r="D175" s="23"/>
      <c r="E175" s="23"/>
    </row>
    <row r="176" spans="1:5" x14ac:dyDescent="0.2">
      <c r="A176" s="23"/>
      <c r="B176" s="77"/>
      <c r="C176" s="23"/>
      <c r="D176" s="23"/>
      <c r="E176" s="23"/>
    </row>
    <row r="177" spans="1:5" x14ac:dyDescent="0.2">
      <c r="A177" s="23"/>
      <c r="B177" s="77"/>
      <c r="C177" s="23"/>
      <c r="D177" s="23"/>
      <c r="E177" s="23"/>
    </row>
    <row r="178" spans="1:5" x14ac:dyDescent="0.2">
      <c r="A178" s="23"/>
      <c r="B178" s="77"/>
      <c r="C178" s="23"/>
      <c r="D178" s="23"/>
      <c r="E178" s="23"/>
    </row>
    <row r="179" spans="1:5" x14ac:dyDescent="0.2">
      <c r="A179" s="23"/>
      <c r="B179" s="77"/>
      <c r="C179" s="23"/>
      <c r="D179" s="23"/>
      <c r="E179" s="23"/>
    </row>
    <row r="180" spans="1:5" x14ac:dyDescent="0.2">
      <c r="A180" s="23"/>
      <c r="B180" s="77"/>
      <c r="C180" s="23"/>
      <c r="D180" s="23"/>
      <c r="E180" s="23"/>
    </row>
    <row r="181" spans="1:5" x14ac:dyDescent="0.2">
      <c r="A181" s="23"/>
      <c r="B181" s="77"/>
      <c r="C181" s="23"/>
      <c r="D181" s="23"/>
      <c r="E181" s="23"/>
    </row>
    <row r="182" spans="1:5" x14ac:dyDescent="0.2">
      <c r="A182" s="23"/>
      <c r="B182" s="77"/>
      <c r="C182" s="23"/>
      <c r="D182" s="23"/>
      <c r="E182" s="23"/>
    </row>
    <row r="183" spans="1:5" x14ac:dyDescent="0.2">
      <c r="A183" s="23"/>
      <c r="B183" s="77"/>
      <c r="C183" s="23"/>
      <c r="D183" s="23"/>
      <c r="E183" s="23"/>
    </row>
    <row r="184" spans="1:5" x14ac:dyDescent="0.2">
      <c r="A184" s="23"/>
      <c r="B184" s="77"/>
      <c r="C184" s="23"/>
      <c r="D184" s="23"/>
      <c r="E184" s="23"/>
    </row>
    <row r="185" spans="1:5" x14ac:dyDescent="0.2">
      <c r="A185" s="23"/>
      <c r="B185" s="77"/>
      <c r="C185" s="23"/>
      <c r="D185" s="23"/>
      <c r="E185" s="23"/>
    </row>
    <row r="186" spans="1:5" x14ac:dyDescent="0.2">
      <c r="A186" s="23"/>
      <c r="B186" s="77"/>
      <c r="C186" s="23"/>
      <c r="D186" s="23"/>
      <c r="E186" s="23"/>
    </row>
    <row r="187" spans="1:5" x14ac:dyDescent="0.2">
      <c r="A187" s="23"/>
      <c r="B187" s="77"/>
      <c r="C187" s="23"/>
      <c r="D187" s="23"/>
      <c r="E187" s="23"/>
    </row>
    <row r="188" spans="1:5" x14ac:dyDescent="0.2">
      <c r="A188" s="23"/>
      <c r="B188" s="77"/>
      <c r="C188" s="23"/>
      <c r="D188" s="23"/>
      <c r="E188" s="23"/>
    </row>
    <row r="189" spans="1:5" x14ac:dyDescent="0.2">
      <c r="A189" s="23"/>
      <c r="B189" s="77"/>
      <c r="C189" s="23"/>
      <c r="D189" s="23"/>
      <c r="E189" s="23"/>
    </row>
    <row r="190" spans="1:5" x14ac:dyDescent="0.2">
      <c r="A190" s="23"/>
      <c r="B190" s="77"/>
      <c r="C190" s="23"/>
      <c r="D190" s="23"/>
      <c r="E190" s="23"/>
    </row>
    <row r="191" spans="1:5" x14ac:dyDescent="0.2">
      <c r="A191" s="23"/>
      <c r="B191" s="77"/>
      <c r="C191" s="23"/>
      <c r="D191" s="23"/>
      <c r="E191" s="23"/>
    </row>
    <row r="192" spans="1:5" x14ac:dyDescent="0.2">
      <c r="A192" s="23"/>
      <c r="B192" s="77"/>
      <c r="C192" s="23"/>
      <c r="D192" s="23"/>
      <c r="E192" s="23"/>
    </row>
    <row r="193" spans="1:5" x14ac:dyDescent="0.2">
      <c r="A193" s="23"/>
      <c r="B193" s="77"/>
      <c r="C193" s="23"/>
      <c r="D193" s="23"/>
      <c r="E193" s="23"/>
    </row>
    <row r="194" spans="1:5" x14ac:dyDescent="0.2">
      <c r="A194" s="23"/>
      <c r="B194" s="77"/>
      <c r="C194" s="23"/>
      <c r="D194" s="23"/>
      <c r="E194" s="23"/>
    </row>
    <row r="195" spans="1:5" x14ac:dyDescent="0.2">
      <c r="A195" s="23"/>
      <c r="B195" s="77"/>
      <c r="C195" s="23"/>
      <c r="D195" s="23"/>
      <c r="E195" s="23"/>
    </row>
    <row r="196" spans="1:5" x14ac:dyDescent="0.2">
      <c r="A196" s="23"/>
      <c r="B196" s="77"/>
      <c r="C196" s="23"/>
      <c r="D196" s="23"/>
      <c r="E196" s="23"/>
    </row>
    <row r="197" spans="1:5" x14ac:dyDescent="0.2">
      <c r="A197" s="23"/>
      <c r="B197" s="77"/>
      <c r="C197" s="23"/>
      <c r="D197" s="23"/>
      <c r="E197" s="23"/>
    </row>
    <row r="198" spans="1:5" x14ac:dyDescent="0.2">
      <c r="A198" s="23"/>
      <c r="B198" s="77"/>
      <c r="C198" s="23"/>
      <c r="D198" s="23"/>
      <c r="E198" s="23"/>
    </row>
    <row r="199" spans="1:5" x14ac:dyDescent="0.2">
      <c r="A199" s="23"/>
      <c r="B199" s="77"/>
      <c r="C199" s="23"/>
      <c r="D199" s="23"/>
      <c r="E199" s="23"/>
    </row>
    <row r="200" spans="1:5" x14ac:dyDescent="0.2">
      <c r="A200" s="23"/>
      <c r="B200" s="77"/>
      <c r="C200" s="23"/>
      <c r="D200" s="23"/>
      <c r="E200" s="23"/>
    </row>
    <row r="201" spans="1:5" x14ac:dyDescent="0.2">
      <c r="A201" s="23"/>
      <c r="B201" s="77"/>
      <c r="C201" s="23"/>
      <c r="D201" s="23"/>
      <c r="E201" s="23"/>
    </row>
    <row r="202" spans="1:5" x14ac:dyDescent="0.2">
      <c r="A202" s="23"/>
      <c r="B202" s="77"/>
      <c r="C202" s="23"/>
      <c r="D202" s="23"/>
      <c r="E202" s="23"/>
    </row>
    <row r="203" spans="1:5" x14ac:dyDescent="0.2">
      <c r="A203" s="23"/>
      <c r="B203" s="77"/>
      <c r="C203" s="23"/>
      <c r="D203" s="23"/>
      <c r="E203" s="23"/>
    </row>
    <row r="204" spans="1:5" x14ac:dyDescent="0.2">
      <c r="A204" s="23"/>
      <c r="B204" s="77"/>
      <c r="C204" s="23"/>
      <c r="D204" s="23"/>
      <c r="E204" s="23"/>
    </row>
    <row r="205" spans="1:5" x14ac:dyDescent="0.2">
      <c r="A205" s="23"/>
      <c r="B205" s="77"/>
      <c r="C205" s="23"/>
      <c r="D205" s="23"/>
      <c r="E205" s="23"/>
    </row>
    <row r="206" spans="1:5" x14ac:dyDescent="0.2">
      <c r="A206" s="23"/>
      <c r="B206" s="77"/>
      <c r="C206" s="23"/>
      <c r="D206" s="23"/>
      <c r="E206" s="23"/>
    </row>
    <row r="207" spans="1:5" x14ac:dyDescent="0.2">
      <c r="A207" s="23"/>
      <c r="B207" s="77"/>
      <c r="C207" s="23"/>
      <c r="D207" s="23"/>
      <c r="E207" s="23"/>
    </row>
    <row r="208" spans="1:5" x14ac:dyDescent="0.2">
      <c r="A208" s="23"/>
      <c r="B208" s="77"/>
      <c r="C208" s="23"/>
      <c r="D208" s="23"/>
      <c r="E208" s="23"/>
    </row>
    <row r="209" spans="1:5" x14ac:dyDescent="0.2">
      <c r="A209" s="23"/>
      <c r="B209" s="77"/>
      <c r="C209" s="23"/>
      <c r="D209" s="23"/>
      <c r="E209" s="23"/>
    </row>
    <row r="210" spans="1:5" x14ac:dyDescent="0.2">
      <c r="A210" s="23"/>
      <c r="B210" s="77"/>
      <c r="C210" s="23"/>
      <c r="D210" s="23"/>
      <c r="E210" s="23"/>
    </row>
    <row r="211" spans="1:5" x14ac:dyDescent="0.2">
      <c r="A211" s="23"/>
      <c r="B211" s="77"/>
      <c r="C211" s="23"/>
      <c r="D211" s="23"/>
      <c r="E211" s="23"/>
    </row>
    <row r="212" spans="1:5" x14ac:dyDescent="0.2">
      <c r="A212" s="23"/>
      <c r="B212" s="77"/>
      <c r="C212" s="23"/>
      <c r="D212" s="23"/>
      <c r="E212" s="23"/>
    </row>
    <row r="213" spans="1:5" x14ac:dyDescent="0.2">
      <c r="A213" s="23"/>
      <c r="B213" s="77"/>
      <c r="C213" s="23"/>
      <c r="D213" s="23"/>
      <c r="E213" s="23"/>
    </row>
    <row r="214" spans="1:5" x14ac:dyDescent="0.2">
      <c r="A214" s="23"/>
      <c r="B214" s="77"/>
      <c r="C214" s="23"/>
      <c r="D214" s="23"/>
      <c r="E214" s="23"/>
    </row>
    <row r="215" spans="1:5" x14ac:dyDescent="0.2">
      <c r="A215" s="23"/>
      <c r="B215" s="77"/>
      <c r="C215" s="23"/>
      <c r="D215" s="23"/>
      <c r="E215" s="23"/>
    </row>
    <row r="216" spans="1:5" x14ac:dyDescent="0.2">
      <c r="A216" s="23"/>
      <c r="B216" s="77"/>
      <c r="C216" s="23"/>
      <c r="D216" s="23"/>
      <c r="E216" s="23"/>
    </row>
    <row r="217" spans="1:5" x14ac:dyDescent="0.2">
      <c r="A217" s="23"/>
      <c r="B217" s="77"/>
      <c r="C217" s="23"/>
      <c r="D217" s="23"/>
      <c r="E217" s="23"/>
    </row>
    <row r="218" spans="1:5" x14ac:dyDescent="0.2">
      <c r="A218" s="23"/>
      <c r="B218" s="77"/>
      <c r="C218" s="23"/>
      <c r="D218" s="23"/>
      <c r="E218" s="23"/>
    </row>
    <row r="219" spans="1:5" x14ac:dyDescent="0.2">
      <c r="A219" s="23"/>
      <c r="B219" s="77"/>
      <c r="C219" s="23"/>
      <c r="D219" s="23"/>
      <c r="E219" s="23"/>
    </row>
    <row r="220" spans="1:5" x14ac:dyDescent="0.2">
      <c r="A220" s="23"/>
      <c r="B220" s="77"/>
      <c r="C220" s="23"/>
      <c r="D220" s="23"/>
      <c r="E220" s="23"/>
    </row>
    <row r="221" spans="1:5" x14ac:dyDescent="0.2">
      <c r="A221" s="23"/>
      <c r="B221" s="77"/>
      <c r="C221" s="23"/>
      <c r="D221" s="23"/>
      <c r="E221" s="23"/>
    </row>
    <row r="222" spans="1:5" x14ac:dyDescent="0.2">
      <c r="A222" s="23"/>
      <c r="B222" s="77"/>
      <c r="C222" s="23"/>
      <c r="D222" s="23"/>
      <c r="E222" s="23"/>
    </row>
    <row r="223" spans="1:5" x14ac:dyDescent="0.2">
      <c r="A223" s="23"/>
      <c r="B223" s="77"/>
      <c r="C223" s="23"/>
      <c r="D223" s="23"/>
      <c r="E223" s="23"/>
    </row>
    <row r="224" spans="1:5" x14ac:dyDescent="0.2">
      <c r="A224" s="23"/>
      <c r="B224" s="77"/>
      <c r="C224" s="23"/>
      <c r="D224" s="23"/>
      <c r="E224" s="23"/>
    </row>
    <row r="225" spans="1:5" x14ac:dyDescent="0.2">
      <c r="A225" s="23"/>
      <c r="B225" s="77"/>
      <c r="C225" s="23"/>
      <c r="D225" s="23"/>
      <c r="E225" s="23"/>
    </row>
    <row r="226" spans="1:5" x14ac:dyDescent="0.2">
      <c r="A226" s="23"/>
      <c r="B226" s="77"/>
      <c r="C226" s="23"/>
      <c r="D226" s="23"/>
      <c r="E226" s="23"/>
    </row>
    <row r="227" spans="1:5" x14ac:dyDescent="0.2">
      <c r="A227" s="23"/>
      <c r="B227" s="77"/>
      <c r="C227" s="23"/>
      <c r="D227" s="23"/>
      <c r="E227" s="23"/>
    </row>
    <row r="228" spans="1:5" x14ac:dyDescent="0.2">
      <c r="A228" s="23"/>
      <c r="B228" s="77"/>
      <c r="C228" s="23"/>
      <c r="D228" s="23"/>
      <c r="E228" s="23"/>
    </row>
    <row r="229" spans="1:5" x14ac:dyDescent="0.2">
      <c r="A229" s="23"/>
      <c r="B229" s="77"/>
      <c r="C229" s="23"/>
      <c r="D229" s="23"/>
      <c r="E229" s="23"/>
    </row>
    <row r="230" spans="1:5" x14ac:dyDescent="0.2">
      <c r="A230" s="23"/>
      <c r="B230" s="77"/>
      <c r="C230" s="23"/>
      <c r="D230" s="23"/>
      <c r="E230" s="23"/>
    </row>
    <row r="231" spans="1:5" x14ac:dyDescent="0.2">
      <c r="A231" s="23"/>
      <c r="B231" s="77"/>
      <c r="C231" s="23"/>
      <c r="D231" s="23"/>
      <c r="E231" s="23"/>
    </row>
    <row r="232" spans="1:5" x14ac:dyDescent="0.2">
      <c r="A232" s="23"/>
      <c r="B232" s="77"/>
      <c r="C232" s="23"/>
      <c r="D232" s="23"/>
      <c r="E232" s="23"/>
    </row>
    <row r="233" spans="1:5" x14ac:dyDescent="0.2">
      <c r="A233" s="23"/>
      <c r="B233" s="77"/>
      <c r="C233" s="23"/>
      <c r="D233" s="23"/>
      <c r="E233" s="23"/>
    </row>
    <row r="234" spans="1:5" x14ac:dyDescent="0.2">
      <c r="A234" s="23"/>
      <c r="B234" s="77"/>
      <c r="C234" s="23"/>
      <c r="D234" s="23"/>
      <c r="E234" s="23"/>
    </row>
    <row r="235" spans="1:5" x14ac:dyDescent="0.2">
      <c r="A235" s="23"/>
      <c r="B235" s="77"/>
      <c r="C235" s="23"/>
      <c r="D235" s="23"/>
      <c r="E235" s="23"/>
    </row>
    <row r="236" spans="1:5" x14ac:dyDescent="0.2">
      <c r="A236" s="23"/>
      <c r="B236" s="77"/>
      <c r="C236" s="23"/>
      <c r="D236" s="23"/>
      <c r="E236" s="23"/>
    </row>
    <row r="237" spans="1:5" x14ac:dyDescent="0.2">
      <c r="A237" s="23"/>
      <c r="B237" s="77"/>
      <c r="C237" s="23"/>
      <c r="D237" s="23"/>
      <c r="E237" s="23"/>
    </row>
    <row r="238" spans="1:5" x14ac:dyDescent="0.2">
      <c r="A238" s="23"/>
      <c r="B238" s="77"/>
      <c r="C238" s="23"/>
      <c r="D238" s="23"/>
      <c r="E238" s="23"/>
    </row>
    <row r="239" spans="1:5" x14ac:dyDescent="0.2">
      <c r="A239" s="23"/>
      <c r="B239" s="77"/>
      <c r="C239" s="23"/>
      <c r="D239" s="23"/>
      <c r="E239" s="23"/>
    </row>
    <row r="240" spans="1:5" x14ac:dyDescent="0.2">
      <c r="A240" s="23"/>
      <c r="B240" s="77"/>
      <c r="C240" s="23"/>
      <c r="D240" s="23"/>
      <c r="E240" s="23"/>
    </row>
    <row r="241" spans="1:5" x14ac:dyDescent="0.2">
      <c r="A241" s="23"/>
      <c r="B241" s="77"/>
      <c r="C241" s="23"/>
      <c r="D241" s="23"/>
      <c r="E241" s="23"/>
    </row>
    <row r="242" spans="1:5" x14ac:dyDescent="0.2">
      <c r="A242" s="23"/>
      <c r="B242" s="77"/>
      <c r="C242" s="23"/>
      <c r="D242" s="23"/>
      <c r="E242" s="23"/>
    </row>
    <row r="243" spans="1:5" x14ac:dyDescent="0.2">
      <c r="A243" s="23"/>
      <c r="B243" s="77"/>
      <c r="C243" s="23"/>
      <c r="D243" s="23"/>
      <c r="E243" s="23"/>
    </row>
    <row r="244" spans="1:5" x14ac:dyDescent="0.2">
      <c r="A244" s="23"/>
      <c r="B244" s="77"/>
      <c r="C244" s="23"/>
      <c r="D244" s="23"/>
      <c r="E244" s="23"/>
    </row>
    <row r="245" spans="1:5" x14ac:dyDescent="0.2">
      <c r="A245" s="23"/>
      <c r="B245" s="77"/>
      <c r="C245" s="23"/>
      <c r="D245" s="23"/>
      <c r="E245" s="23"/>
    </row>
    <row r="246" spans="1:5" x14ac:dyDescent="0.2">
      <c r="A246" s="23"/>
      <c r="B246" s="77"/>
      <c r="C246" s="23"/>
      <c r="D246" s="23"/>
      <c r="E246" s="23"/>
    </row>
    <row r="247" spans="1:5" x14ac:dyDescent="0.2">
      <c r="A247" s="23"/>
      <c r="B247" s="77"/>
      <c r="C247" s="23"/>
      <c r="D247" s="23"/>
      <c r="E247" s="23"/>
    </row>
    <row r="248" spans="1:5" x14ac:dyDescent="0.2">
      <c r="A248" s="23"/>
      <c r="B248" s="77"/>
      <c r="C248" s="23"/>
      <c r="D248" s="23"/>
      <c r="E248" s="23"/>
    </row>
    <row r="249" spans="1:5" x14ac:dyDescent="0.2">
      <c r="A249" s="23"/>
      <c r="B249" s="77"/>
      <c r="C249" s="23"/>
      <c r="D249" s="23"/>
      <c r="E249" s="23"/>
    </row>
    <row r="250" spans="1:5" x14ac:dyDescent="0.2">
      <c r="A250" s="23"/>
      <c r="B250" s="77"/>
      <c r="C250" s="23"/>
      <c r="D250" s="23"/>
      <c r="E250" s="23"/>
    </row>
    <row r="251" spans="1:5" x14ac:dyDescent="0.2">
      <c r="A251" s="23"/>
      <c r="B251" s="77"/>
      <c r="C251" s="23"/>
      <c r="D251" s="23"/>
      <c r="E251" s="23"/>
    </row>
    <row r="252" spans="1:5" x14ac:dyDescent="0.2">
      <c r="A252" s="23"/>
      <c r="B252" s="77"/>
      <c r="C252" s="23"/>
      <c r="D252" s="23"/>
      <c r="E252" s="23"/>
    </row>
    <row r="253" spans="1:5" x14ac:dyDescent="0.2">
      <c r="A253" s="23"/>
      <c r="B253" s="77"/>
      <c r="C253" s="23"/>
      <c r="D253" s="23"/>
      <c r="E253" s="23"/>
    </row>
    <row r="254" spans="1:5" x14ac:dyDescent="0.2">
      <c r="A254" s="23"/>
      <c r="B254" s="77"/>
      <c r="C254" s="23"/>
      <c r="D254" s="23"/>
      <c r="E254" s="23"/>
    </row>
    <row r="255" spans="1:5" x14ac:dyDescent="0.2">
      <c r="A255" s="23"/>
      <c r="B255" s="77"/>
      <c r="C255" s="23"/>
      <c r="D255" s="23"/>
      <c r="E255" s="23"/>
    </row>
    <row r="256" spans="1:5" x14ac:dyDescent="0.2">
      <c r="A256" s="23"/>
      <c r="B256" s="77"/>
      <c r="C256" s="23"/>
      <c r="D256" s="23"/>
      <c r="E256" s="23"/>
    </row>
    <row r="257" spans="1:5" x14ac:dyDescent="0.2">
      <c r="A257" s="23"/>
      <c r="B257" s="77"/>
      <c r="C257" s="23"/>
      <c r="D257" s="23"/>
      <c r="E257" s="23"/>
    </row>
    <row r="258" spans="1:5" x14ac:dyDescent="0.2">
      <c r="A258" s="23"/>
      <c r="B258" s="77"/>
      <c r="C258" s="23"/>
      <c r="D258" s="23"/>
      <c r="E258" s="23"/>
    </row>
    <row r="259" spans="1:5" x14ac:dyDescent="0.2">
      <c r="A259" s="23"/>
      <c r="B259" s="77"/>
      <c r="C259" s="23"/>
      <c r="D259" s="23"/>
      <c r="E259" s="23"/>
    </row>
    <row r="260" spans="1:5" x14ac:dyDescent="0.2">
      <c r="A260" s="23"/>
      <c r="B260" s="77"/>
      <c r="C260" s="23"/>
      <c r="D260" s="23"/>
      <c r="E260" s="23"/>
    </row>
    <row r="261" spans="1:5" x14ac:dyDescent="0.2">
      <c r="A261" s="23"/>
      <c r="B261" s="77"/>
      <c r="C261" s="23"/>
      <c r="D261" s="23"/>
      <c r="E261" s="23"/>
    </row>
    <row r="262" spans="1:5" x14ac:dyDescent="0.2">
      <c r="A262" s="23"/>
      <c r="B262" s="77"/>
      <c r="C262" s="23"/>
      <c r="D262" s="23"/>
      <c r="E262" s="23"/>
    </row>
    <row r="263" spans="1:5" x14ac:dyDescent="0.2">
      <c r="A263" s="23"/>
      <c r="B263" s="77"/>
      <c r="C263" s="23"/>
      <c r="D263" s="23"/>
      <c r="E263" s="23"/>
    </row>
    <row r="264" spans="1:5" x14ac:dyDescent="0.2">
      <c r="A264" s="23"/>
      <c r="B264" s="77"/>
      <c r="C264" s="23"/>
      <c r="D264" s="23"/>
      <c r="E264" s="23"/>
    </row>
    <row r="265" spans="1:5" x14ac:dyDescent="0.2">
      <c r="A265" s="23"/>
      <c r="B265" s="77"/>
      <c r="C265" s="23"/>
      <c r="D265" s="23"/>
      <c r="E265" s="23"/>
    </row>
    <row r="266" spans="1:5" x14ac:dyDescent="0.2">
      <c r="A266" s="23"/>
      <c r="B266" s="77"/>
      <c r="C266" s="23"/>
      <c r="D266" s="23"/>
      <c r="E266" s="23"/>
    </row>
    <row r="267" spans="1:5" x14ac:dyDescent="0.2">
      <c r="A267" s="23"/>
      <c r="B267" s="77"/>
      <c r="C267" s="23"/>
      <c r="D267" s="23"/>
      <c r="E267" s="23"/>
    </row>
    <row r="268" spans="1:5" x14ac:dyDescent="0.2">
      <c r="A268" s="23"/>
      <c r="B268" s="77"/>
      <c r="C268" s="23"/>
      <c r="D268" s="23"/>
      <c r="E268" s="23"/>
    </row>
    <row r="269" spans="1:5" x14ac:dyDescent="0.2">
      <c r="A269" s="23"/>
      <c r="B269" s="77"/>
      <c r="C269" s="23"/>
      <c r="D269" s="23"/>
      <c r="E269" s="23"/>
    </row>
    <row r="270" spans="1:5" x14ac:dyDescent="0.2">
      <c r="A270" s="23"/>
      <c r="B270" s="77"/>
      <c r="C270" s="23"/>
      <c r="D270" s="23"/>
      <c r="E270" s="23"/>
    </row>
    <row r="271" spans="1:5" x14ac:dyDescent="0.2">
      <c r="A271" s="23"/>
      <c r="B271" s="77"/>
      <c r="C271" s="23"/>
      <c r="D271" s="23"/>
      <c r="E271" s="23"/>
    </row>
    <row r="272" spans="1:5" x14ac:dyDescent="0.2">
      <c r="A272" s="23"/>
      <c r="B272" s="77"/>
      <c r="C272" s="23"/>
      <c r="D272" s="23"/>
      <c r="E272" s="23"/>
    </row>
    <row r="273" spans="1:5" x14ac:dyDescent="0.2">
      <c r="A273" s="23"/>
      <c r="B273" s="77"/>
      <c r="C273" s="23"/>
      <c r="D273" s="23"/>
      <c r="E273" s="23"/>
    </row>
    <row r="274" spans="1:5" x14ac:dyDescent="0.2">
      <c r="A274" s="23"/>
      <c r="B274" s="77"/>
      <c r="C274" s="23"/>
      <c r="D274" s="23"/>
      <c r="E274" s="23"/>
    </row>
    <row r="275" spans="1:5" x14ac:dyDescent="0.2">
      <c r="A275" s="23"/>
      <c r="B275" s="77"/>
      <c r="C275" s="23"/>
      <c r="D275" s="23"/>
      <c r="E275" s="23"/>
    </row>
    <row r="276" spans="1:5" x14ac:dyDescent="0.2">
      <c r="A276" s="23"/>
      <c r="B276" s="77"/>
      <c r="C276" s="23"/>
      <c r="D276" s="23"/>
      <c r="E276" s="23"/>
    </row>
    <row r="277" spans="1:5" x14ac:dyDescent="0.2">
      <c r="A277" s="23"/>
      <c r="B277" s="77"/>
      <c r="C277" s="23"/>
      <c r="D277" s="23"/>
      <c r="E277" s="23"/>
    </row>
    <row r="278" spans="1:5" x14ac:dyDescent="0.2">
      <c r="A278" s="23"/>
      <c r="B278" s="77"/>
      <c r="C278" s="23"/>
      <c r="D278" s="23"/>
      <c r="E278" s="23"/>
    </row>
    <row r="279" spans="1:5" x14ac:dyDescent="0.2">
      <c r="A279" s="23"/>
      <c r="B279" s="77"/>
      <c r="C279" s="23"/>
      <c r="D279" s="23"/>
      <c r="E279" s="23"/>
    </row>
    <row r="280" spans="1:5" x14ac:dyDescent="0.2">
      <c r="A280" s="23"/>
      <c r="B280" s="77"/>
      <c r="C280" s="23"/>
      <c r="D280" s="23"/>
      <c r="E280" s="23"/>
    </row>
    <row r="281" spans="1:5" x14ac:dyDescent="0.2">
      <c r="A281" s="23"/>
      <c r="B281" s="77"/>
      <c r="C281" s="23"/>
      <c r="D281" s="23"/>
      <c r="E281" s="23"/>
    </row>
    <row r="282" spans="1:5" x14ac:dyDescent="0.2">
      <c r="A282" s="23"/>
      <c r="B282" s="77"/>
      <c r="C282" s="23"/>
      <c r="D282" s="23"/>
      <c r="E282" s="23"/>
    </row>
    <row r="283" spans="1:5" x14ac:dyDescent="0.2">
      <c r="A283" s="23"/>
      <c r="B283" s="77"/>
      <c r="C283" s="23"/>
      <c r="D283" s="23"/>
      <c r="E283" s="23"/>
    </row>
    <row r="284" spans="1:5" x14ac:dyDescent="0.2">
      <c r="A284" s="23"/>
      <c r="B284" s="77"/>
      <c r="C284" s="23"/>
      <c r="D284" s="23"/>
      <c r="E284" s="23"/>
    </row>
    <row r="285" spans="1:5" x14ac:dyDescent="0.2">
      <c r="A285" s="23"/>
      <c r="B285" s="77"/>
      <c r="C285" s="23"/>
      <c r="D285" s="23"/>
      <c r="E285" s="23"/>
    </row>
    <row r="286" spans="1:5" x14ac:dyDescent="0.2">
      <c r="A286" s="23"/>
      <c r="B286" s="77"/>
      <c r="C286" s="23"/>
      <c r="D286" s="23"/>
      <c r="E286" s="23"/>
    </row>
    <row r="287" spans="1:5" x14ac:dyDescent="0.2">
      <c r="A287" s="23"/>
      <c r="B287" s="77"/>
      <c r="C287" s="23"/>
      <c r="D287" s="23"/>
      <c r="E287" s="23"/>
    </row>
    <row r="288" spans="1:5" x14ac:dyDescent="0.2">
      <c r="A288" s="23"/>
      <c r="B288" s="77"/>
      <c r="C288" s="23"/>
      <c r="D288" s="23"/>
      <c r="E288" s="23"/>
    </row>
    <row r="289" spans="1:5" x14ac:dyDescent="0.2">
      <c r="A289" s="23"/>
      <c r="B289" s="77"/>
      <c r="C289" s="23"/>
      <c r="D289" s="23"/>
      <c r="E289" s="23"/>
    </row>
    <row r="290" spans="1:5" x14ac:dyDescent="0.2">
      <c r="A290" s="23"/>
      <c r="B290" s="77"/>
      <c r="C290" s="23"/>
      <c r="D290" s="23"/>
      <c r="E290" s="23"/>
    </row>
    <row r="291" spans="1:5" x14ac:dyDescent="0.2">
      <c r="A291" s="23"/>
      <c r="B291" s="77"/>
      <c r="C291" s="23"/>
      <c r="D291" s="23"/>
      <c r="E291" s="23"/>
    </row>
    <row r="292" spans="1:5" x14ac:dyDescent="0.2">
      <c r="A292" s="23"/>
      <c r="B292" s="77"/>
      <c r="C292" s="23"/>
      <c r="D292" s="23"/>
      <c r="E292" s="23"/>
    </row>
    <row r="293" spans="1:5" x14ac:dyDescent="0.2">
      <c r="A293" s="23"/>
      <c r="B293" s="77"/>
      <c r="C293" s="23"/>
      <c r="D293" s="23"/>
      <c r="E293" s="23"/>
    </row>
    <row r="294" spans="1:5" x14ac:dyDescent="0.2">
      <c r="A294" s="23"/>
      <c r="B294" s="77"/>
      <c r="C294" s="23"/>
      <c r="D294" s="23"/>
      <c r="E294" s="23"/>
    </row>
    <row r="295" spans="1:5" x14ac:dyDescent="0.2">
      <c r="A295" s="23"/>
      <c r="B295" s="77"/>
      <c r="C295" s="23"/>
      <c r="D295" s="23"/>
      <c r="E295" s="23"/>
    </row>
    <row r="296" spans="1:5" x14ac:dyDescent="0.2">
      <c r="A296" s="23"/>
      <c r="B296" s="77"/>
      <c r="C296" s="23"/>
      <c r="D296" s="23"/>
      <c r="E296" s="23"/>
    </row>
    <row r="297" spans="1:5" x14ac:dyDescent="0.2">
      <c r="A297" s="23"/>
      <c r="B297" s="77"/>
      <c r="C297" s="23"/>
      <c r="D297" s="23"/>
      <c r="E297" s="23"/>
    </row>
    <row r="298" spans="1:5" x14ac:dyDescent="0.2">
      <c r="A298" s="23"/>
      <c r="B298" s="77"/>
      <c r="C298" s="23"/>
      <c r="D298" s="23"/>
      <c r="E298" s="23"/>
    </row>
    <row r="299" spans="1:5" x14ac:dyDescent="0.2">
      <c r="A299" s="23"/>
      <c r="B299" s="77"/>
      <c r="C299" s="23"/>
      <c r="D299" s="23"/>
      <c r="E299" s="23"/>
    </row>
    <row r="300" spans="1:5" x14ac:dyDescent="0.2">
      <c r="A300" s="23"/>
      <c r="B300" s="77"/>
      <c r="C300" s="23"/>
      <c r="D300" s="23"/>
      <c r="E300" s="23"/>
    </row>
    <row r="301" spans="1:5" x14ac:dyDescent="0.2">
      <c r="A301" s="23"/>
      <c r="B301" s="77"/>
      <c r="C301" s="23"/>
      <c r="D301" s="23"/>
      <c r="E301" s="23"/>
    </row>
    <row r="302" spans="1:5" x14ac:dyDescent="0.2">
      <c r="A302" s="23"/>
      <c r="B302" s="77"/>
      <c r="C302" s="23"/>
      <c r="D302" s="23"/>
      <c r="E302" s="23"/>
    </row>
    <row r="303" spans="1:5" x14ac:dyDescent="0.2">
      <c r="A303" s="23"/>
      <c r="B303" s="77"/>
      <c r="C303" s="23"/>
      <c r="D303" s="23"/>
      <c r="E303" s="23"/>
    </row>
    <row r="304" spans="1:5" x14ac:dyDescent="0.2">
      <c r="A304" s="23"/>
      <c r="B304" s="77"/>
      <c r="C304" s="23"/>
      <c r="D304" s="23"/>
      <c r="E304" s="23"/>
    </row>
    <row r="305" spans="1:5" x14ac:dyDescent="0.2">
      <c r="A305" s="23"/>
      <c r="B305" s="77"/>
      <c r="C305" s="23"/>
      <c r="D305" s="23"/>
      <c r="E305" s="23"/>
    </row>
    <row r="306" spans="1:5" x14ac:dyDescent="0.2">
      <c r="A306" s="23"/>
      <c r="B306" s="77"/>
      <c r="C306" s="23"/>
      <c r="D306" s="23"/>
      <c r="E306" s="23"/>
    </row>
    <row r="307" spans="1:5" x14ac:dyDescent="0.2">
      <c r="A307" s="23"/>
      <c r="B307" s="77"/>
      <c r="C307" s="23"/>
      <c r="D307" s="23"/>
      <c r="E307" s="23"/>
    </row>
    <row r="308" spans="1:5" x14ac:dyDescent="0.2">
      <c r="A308" s="23"/>
      <c r="B308" s="77"/>
      <c r="C308" s="23"/>
      <c r="D308" s="23"/>
      <c r="E308" s="23"/>
    </row>
    <row r="309" spans="1:5" x14ac:dyDescent="0.2">
      <c r="A309" s="23"/>
      <c r="B309" s="77"/>
      <c r="C309" s="23"/>
      <c r="D309" s="23"/>
      <c r="E309" s="23"/>
    </row>
    <row r="310" spans="1:5" x14ac:dyDescent="0.2">
      <c r="A310" s="23"/>
      <c r="B310" s="77"/>
      <c r="C310" s="23"/>
      <c r="D310" s="23"/>
      <c r="E310" s="23"/>
    </row>
    <row r="311" spans="1:5" x14ac:dyDescent="0.2">
      <c r="A311" s="23"/>
      <c r="B311" s="77"/>
      <c r="C311" s="23"/>
      <c r="D311" s="23"/>
      <c r="E311" s="23"/>
    </row>
    <row r="312" spans="1:5" x14ac:dyDescent="0.2">
      <c r="A312" s="23"/>
      <c r="B312" s="77"/>
      <c r="C312" s="23"/>
      <c r="D312" s="23"/>
      <c r="E312" s="23"/>
    </row>
    <row r="313" spans="1:5" x14ac:dyDescent="0.2">
      <c r="A313" s="23"/>
      <c r="B313" s="77"/>
      <c r="C313" s="23"/>
      <c r="D313" s="23"/>
      <c r="E313" s="23"/>
    </row>
    <row r="314" spans="1:5" x14ac:dyDescent="0.2">
      <c r="A314" s="23"/>
      <c r="B314" s="77"/>
      <c r="C314" s="23"/>
      <c r="D314" s="23"/>
      <c r="E314" s="23"/>
    </row>
    <row r="315" spans="1:5" x14ac:dyDescent="0.2">
      <c r="A315" s="23"/>
      <c r="B315" s="77"/>
      <c r="C315" s="23"/>
      <c r="D315" s="23"/>
      <c r="E315" s="23"/>
    </row>
    <row r="316" spans="1:5" x14ac:dyDescent="0.2">
      <c r="A316" s="23"/>
      <c r="B316" s="77"/>
      <c r="C316" s="23"/>
      <c r="D316" s="23"/>
      <c r="E316" s="23"/>
    </row>
    <row r="317" spans="1:5" x14ac:dyDescent="0.2">
      <c r="A317" s="23"/>
      <c r="B317" s="77"/>
      <c r="C317" s="23"/>
      <c r="D317" s="23"/>
      <c r="E317" s="23"/>
    </row>
    <row r="318" spans="1:5" x14ac:dyDescent="0.2">
      <c r="A318" s="23"/>
      <c r="B318" s="77"/>
      <c r="C318" s="23"/>
      <c r="D318" s="23"/>
      <c r="E318" s="23"/>
    </row>
    <row r="319" spans="1:5" x14ac:dyDescent="0.2">
      <c r="A319" s="23"/>
      <c r="B319" s="77"/>
      <c r="C319" s="23"/>
      <c r="D319" s="23"/>
      <c r="E319" s="23"/>
    </row>
    <row r="320" spans="1:5" x14ac:dyDescent="0.2">
      <c r="A320" s="23"/>
      <c r="B320" s="77"/>
      <c r="C320" s="23"/>
      <c r="D320" s="23"/>
      <c r="E320" s="23"/>
    </row>
    <row r="321" spans="1:5" x14ac:dyDescent="0.2">
      <c r="A321" s="23"/>
      <c r="B321" s="77"/>
      <c r="C321" s="23"/>
      <c r="D321" s="23"/>
      <c r="E321" s="23"/>
    </row>
    <row r="322" spans="1:5" x14ac:dyDescent="0.2">
      <c r="A322" s="23"/>
      <c r="B322" s="77"/>
      <c r="C322" s="23"/>
      <c r="D322" s="23"/>
      <c r="E322" s="23"/>
    </row>
    <row r="323" spans="1:5" x14ac:dyDescent="0.2">
      <c r="A323" s="23"/>
      <c r="B323" s="77"/>
      <c r="C323" s="23"/>
      <c r="D323" s="23"/>
      <c r="E323" s="23"/>
    </row>
    <row r="324" spans="1:5" x14ac:dyDescent="0.2">
      <c r="A324" s="23"/>
      <c r="B324" s="77"/>
      <c r="C324" s="23"/>
      <c r="D324" s="23"/>
      <c r="E324" s="23"/>
    </row>
    <row r="325" spans="1:5" x14ac:dyDescent="0.2">
      <c r="A325" s="23"/>
      <c r="B325" s="77"/>
      <c r="C325" s="23"/>
      <c r="D325" s="23"/>
      <c r="E325" s="23"/>
    </row>
    <row r="326" spans="1:5" x14ac:dyDescent="0.2">
      <c r="A326" s="23"/>
      <c r="B326" s="77"/>
      <c r="C326" s="23"/>
      <c r="D326" s="23"/>
      <c r="E326" s="23"/>
    </row>
    <row r="327" spans="1:5" x14ac:dyDescent="0.2">
      <c r="A327" s="23"/>
      <c r="B327" s="77"/>
      <c r="C327" s="23"/>
      <c r="D327" s="23"/>
      <c r="E327" s="23"/>
    </row>
    <row r="328" spans="1:5" x14ac:dyDescent="0.2">
      <c r="A328" s="23"/>
      <c r="B328" s="77"/>
      <c r="C328" s="23"/>
      <c r="D328" s="23"/>
      <c r="E328" s="23"/>
    </row>
    <row r="329" spans="1:5" x14ac:dyDescent="0.2">
      <c r="A329" s="23"/>
      <c r="B329" s="77"/>
      <c r="C329" s="23"/>
      <c r="D329" s="23"/>
      <c r="E329" s="23"/>
    </row>
    <row r="330" spans="1:5" x14ac:dyDescent="0.2">
      <c r="A330" s="23"/>
      <c r="B330" s="77"/>
      <c r="C330" s="23"/>
      <c r="D330" s="23"/>
      <c r="E330" s="23"/>
    </row>
    <row r="331" spans="1:5" x14ac:dyDescent="0.2">
      <c r="A331" s="23"/>
      <c r="B331" s="77"/>
      <c r="C331" s="23"/>
      <c r="D331" s="23"/>
      <c r="E331" s="23"/>
    </row>
    <row r="332" spans="1:5" x14ac:dyDescent="0.2">
      <c r="A332" s="23"/>
      <c r="B332" s="77"/>
      <c r="C332" s="23"/>
      <c r="D332" s="23"/>
      <c r="E332" s="23"/>
    </row>
    <row r="333" spans="1:5" x14ac:dyDescent="0.2">
      <c r="A333" s="23"/>
      <c r="B333" s="77"/>
      <c r="C333" s="23"/>
      <c r="D333" s="23"/>
      <c r="E333" s="23"/>
    </row>
    <row r="334" spans="1:5" x14ac:dyDescent="0.2">
      <c r="A334" s="23"/>
      <c r="B334" s="77"/>
      <c r="C334" s="23"/>
      <c r="D334" s="23"/>
      <c r="E334" s="23"/>
    </row>
    <row r="335" spans="1:5" x14ac:dyDescent="0.2">
      <c r="A335" s="23"/>
      <c r="B335" s="77"/>
      <c r="C335" s="23"/>
      <c r="D335" s="23"/>
      <c r="E335" s="23"/>
    </row>
    <row r="336" spans="1:5" x14ac:dyDescent="0.2">
      <c r="A336" s="23"/>
      <c r="B336" s="77"/>
      <c r="C336" s="23"/>
      <c r="D336" s="23"/>
      <c r="E336" s="23"/>
    </row>
    <row r="337" spans="1:5" x14ac:dyDescent="0.2">
      <c r="A337" s="23"/>
      <c r="B337" s="77"/>
      <c r="C337" s="23"/>
      <c r="D337" s="23"/>
      <c r="E337" s="23"/>
    </row>
    <row r="338" spans="1:5" x14ac:dyDescent="0.2">
      <c r="A338" s="23"/>
      <c r="B338" s="77"/>
      <c r="C338" s="23"/>
      <c r="D338" s="23"/>
      <c r="E338" s="23"/>
    </row>
    <row r="339" spans="1:5" x14ac:dyDescent="0.2">
      <c r="A339" s="23"/>
      <c r="B339" s="77"/>
      <c r="C339" s="23"/>
      <c r="D339" s="23"/>
      <c r="E339" s="23"/>
    </row>
    <row r="340" spans="1:5" x14ac:dyDescent="0.2">
      <c r="A340" s="23"/>
      <c r="B340" s="77"/>
      <c r="C340" s="23"/>
      <c r="D340" s="23"/>
      <c r="E340" s="23"/>
    </row>
    <row r="341" spans="1:5" x14ac:dyDescent="0.2">
      <c r="A341" s="23"/>
      <c r="B341" s="77"/>
      <c r="C341" s="23"/>
      <c r="D341" s="23"/>
      <c r="E341" s="23"/>
    </row>
    <row r="342" spans="1:5" x14ac:dyDescent="0.2">
      <c r="A342" s="23"/>
      <c r="B342" s="77"/>
      <c r="C342" s="23"/>
      <c r="D342" s="23"/>
      <c r="E342" s="23"/>
    </row>
    <row r="343" spans="1:5" x14ac:dyDescent="0.2">
      <c r="A343" s="23"/>
      <c r="B343" s="77"/>
      <c r="C343" s="23"/>
      <c r="D343" s="23"/>
      <c r="E343" s="23"/>
    </row>
    <row r="344" spans="1:5" x14ac:dyDescent="0.2">
      <c r="A344" s="23"/>
      <c r="B344" s="77"/>
      <c r="C344" s="23"/>
      <c r="D344" s="23"/>
      <c r="E344" s="23"/>
    </row>
    <row r="345" spans="1:5" x14ac:dyDescent="0.2">
      <c r="A345" s="23"/>
      <c r="B345" s="77"/>
      <c r="C345" s="23"/>
      <c r="D345" s="23"/>
      <c r="E345" s="23"/>
    </row>
    <row r="346" spans="1:5" x14ac:dyDescent="0.2">
      <c r="A346" s="23"/>
      <c r="B346" s="77"/>
      <c r="C346" s="23"/>
      <c r="D346" s="23"/>
      <c r="E346" s="23"/>
    </row>
    <row r="347" spans="1:5" x14ac:dyDescent="0.2">
      <c r="A347" s="23"/>
      <c r="B347" s="77"/>
      <c r="C347" s="23"/>
      <c r="D347" s="23"/>
      <c r="E347" s="23"/>
    </row>
    <row r="348" spans="1:5" x14ac:dyDescent="0.2">
      <c r="A348" s="23"/>
      <c r="B348" s="77"/>
      <c r="C348" s="23"/>
      <c r="D348" s="23"/>
      <c r="E348" s="23"/>
    </row>
    <row r="349" spans="1:5" x14ac:dyDescent="0.2">
      <c r="A349" s="23"/>
      <c r="B349" s="77"/>
      <c r="C349" s="23"/>
      <c r="D349" s="23"/>
      <c r="E349" s="23"/>
    </row>
    <row r="350" spans="1:5" x14ac:dyDescent="0.2">
      <c r="A350" s="23"/>
      <c r="B350" s="77"/>
      <c r="C350" s="23"/>
      <c r="D350" s="23"/>
      <c r="E350" s="23"/>
    </row>
    <row r="351" spans="1:5" x14ac:dyDescent="0.2">
      <c r="A351" s="23"/>
      <c r="B351" s="77"/>
      <c r="C351" s="23"/>
      <c r="D351" s="23"/>
      <c r="E351" s="23"/>
    </row>
    <row r="352" spans="1:5" x14ac:dyDescent="0.2">
      <c r="A352" s="23"/>
      <c r="B352" s="77"/>
      <c r="C352" s="23"/>
      <c r="D352" s="23"/>
      <c r="E352" s="23"/>
    </row>
    <row r="353" spans="1:5" x14ac:dyDescent="0.2">
      <c r="A353" s="23"/>
      <c r="B353" s="77"/>
      <c r="C353" s="23"/>
      <c r="D353" s="23"/>
      <c r="E353" s="23"/>
    </row>
    <row r="354" spans="1:5" x14ac:dyDescent="0.2">
      <c r="A354" s="23"/>
      <c r="B354" s="77"/>
      <c r="C354" s="23"/>
      <c r="D354" s="23"/>
      <c r="E354" s="23"/>
    </row>
    <row r="355" spans="1:5" x14ac:dyDescent="0.2">
      <c r="A355" s="23"/>
      <c r="B355" s="77"/>
      <c r="C355" s="23"/>
      <c r="D355" s="23"/>
      <c r="E355" s="23"/>
    </row>
    <row r="356" spans="1:5" x14ac:dyDescent="0.2">
      <c r="A356" s="23"/>
      <c r="B356" s="77"/>
      <c r="C356" s="23"/>
      <c r="D356" s="23"/>
      <c r="E356" s="23"/>
    </row>
    <row r="357" spans="1:5" x14ac:dyDescent="0.2">
      <c r="A357" s="23"/>
      <c r="B357" s="77"/>
      <c r="C357" s="23"/>
      <c r="D357" s="23"/>
      <c r="E357" s="23"/>
    </row>
    <row r="358" spans="1:5" x14ac:dyDescent="0.2">
      <c r="A358" s="23"/>
      <c r="B358" s="77"/>
      <c r="C358" s="23"/>
      <c r="D358" s="23"/>
      <c r="E358" s="23"/>
    </row>
    <row r="359" spans="1:5" x14ac:dyDescent="0.2">
      <c r="A359" s="23"/>
      <c r="B359" s="77"/>
      <c r="C359" s="23"/>
      <c r="D359" s="23"/>
      <c r="E359" s="23"/>
    </row>
    <row r="360" spans="1:5" x14ac:dyDescent="0.2">
      <c r="A360" s="23"/>
      <c r="B360" s="77"/>
      <c r="C360" s="23"/>
      <c r="D360" s="23"/>
      <c r="E360" s="23"/>
    </row>
    <row r="361" spans="1:5" x14ac:dyDescent="0.2">
      <c r="A361" s="23"/>
      <c r="B361" s="77"/>
      <c r="C361" s="23"/>
      <c r="D361" s="23"/>
      <c r="E361" s="23"/>
    </row>
    <row r="362" spans="1:5" x14ac:dyDescent="0.2">
      <c r="A362" s="23"/>
      <c r="B362" s="77"/>
      <c r="C362" s="23"/>
      <c r="D362" s="23"/>
      <c r="E362" s="23"/>
    </row>
    <row r="363" spans="1:5" x14ac:dyDescent="0.2">
      <c r="A363" s="23"/>
      <c r="B363" s="77"/>
      <c r="C363" s="23"/>
      <c r="D363" s="23"/>
      <c r="E363" s="23"/>
    </row>
    <row r="364" spans="1:5" x14ac:dyDescent="0.2">
      <c r="A364" s="23"/>
      <c r="B364" s="77"/>
      <c r="C364" s="23"/>
      <c r="D364" s="23"/>
      <c r="E364" s="23"/>
    </row>
    <row r="365" spans="1:5" x14ac:dyDescent="0.2">
      <c r="A365" s="23"/>
      <c r="B365" s="77"/>
      <c r="C365" s="23"/>
      <c r="D365" s="23"/>
      <c r="E365" s="23"/>
    </row>
    <row r="366" spans="1:5" x14ac:dyDescent="0.2">
      <c r="A366" s="23"/>
      <c r="B366" s="77"/>
      <c r="C366" s="23"/>
      <c r="D366" s="23"/>
      <c r="E366" s="23"/>
    </row>
    <row r="367" spans="1:5" x14ac:dyDescent="0.2">
      <c r="A367" s="23"/>
      <c r="B367" s="77"/>
      <c r="C367" s="23"/>
      <c r="D367" s="23"/>
      <c r="E367" s="23"/>
    </row>
    <row r="368" spans="1:5" x14ac:dyDescent="0.2">
      <c r="A368" s="23"/>
      <c r="B368" s="77"/>
      <c r="C368" s="23"/>
      <c r="D368" s="23"/>
      <c r="E368" s="23"/>
    </row>
    <row r="369" spans="1:5" x14ac:dyDescent="0.2">
      <c r="A369" s="23"/>
      <c r="B369" s="77"/>
      <c r="C369" s="23"/>
      <c r="D369" s="23"/>
      <c r="E369" s="23"/>
    </row>
    <row r="370" spans="1:5" x14ac:dyDescent="0.2">
      <c r="A370" s="23"/>
      <c r="B370" s="77"/>
      <c r="C370" s="23"/>
      <c r="D370" s="23"/>
      <c r="E370" s="23"/>
    </row>
    <row r="371" spans="1:5" x14ac:dyDescent="0.2">
      <c r="A371" s="23"/>
      <c r="B371" s="77"/>
      <c r="C371" s="23"/>
      <c r="D371" s="23"/>
      <c r="E371" s="23"/>
    </row>
    <row r="372" spans="1:5" x14ac:dyDescent="0.2">
      <c r="A372" s="23"/>
      <c r="B372" s="77"/>
      <c r="C372" s="23"/>
      <c r="D372" s="23"/>
      <c r="E372" s="23"/>
    </row>
    <row r="373" spans="1:5" x14ac:dyDescent="0.2">
      <c r="A373" s="23"/>
      <c r="B373" s="77"/>
      <c r="C373" s="23"/>
      <c r="D373" s="23"/>
      <c r="E373" s="23"/>
    </row>
    <row r="374" spans="1:5" x14ac:dyDescent="0.2">
      <c r="A374" s="23"/>
      <c r="B374" s="77"/>
      <c r="C374" s="23"/>
      <c r="D374" s="23"/>
      <c r="E374" s="23"/>
    </row>
    <row r="375" spans="1:5" x14ac:dyDescent="0.2">
      <c r="A375" s="23"/>
      <c r="B375" s="77"/>
      <c r="C375" s="23"/>
      <c r="D375" s="23"/>
      <c r="E375" s="23"/>
    </row>
    <row r="376" spans="1:5" x14ac:dyDescent="0.2">
      <c r="A376" s="23"/>
      <c r="B376" s="77"/>
      <c r="C376" s="23"/>
      <c r="D376" s="23"/>
      <c r="E376" s="23"/>
    </row>
    <row r="377" spans="1:5" x14ac:dyDescent="0.2">
      <c r="A377" s="23"/>
      <c r="B377" s="77"/>
      <c r="C377" s="23"/>
      <c r="D377" s="23"/>
      <c r="E377" s="23"/>
    </row>
    <row r="378" spans="1:5" x14ac:dyDescent="0.2">
      <c r="A378" s="23"/>
      <c r="B378" s="77"/>
      <c r="C378" s="23"/>
      <c r="D378" s="23"/>
      <c r="E378" s="23"/>
    </row>
    <row r="379" spans="1:5" x14ac:dyDescent="0.2">
      <c r="A379" s="23"/>
      <c r="B379" s="77"/>
      <c r="C379" s="23"/>
      <c r="D379" s="23"/>
      <c r="E379" s="23"/>
    </row>
    <row r="380" spans="1:5" x14ac:dyDescent="0.2">
      <c r="A380" s="23"/>
      <c r="B380" s="77"/>
      <c r="C380" s="23"/>
      <c r="D380" s="23"/>
      <c r="E380" s="23"/>
    </row>
    <row r="381" spans="1:5" x14ac:dyDescent="0.2">
      <c r="A381" s="23"/>
      <c r="B381" s="77"/>
      <c r="C381" s="23"/>
      <c r="D381" s="23"/>
      <c r="E381" s="23"/>
    </row>
    <row r="382" spans="1:5" x14ac:dyDescent="0.2">
      <c r="A382" s="23"/>
      <c r="B382" s="77"/>
      <c r="C382" s="23"/>
      <c r="D382" s="23"/>
      <c r="E382" s="23"/>
    </row>
    <row r="383" spans="1:5" x14ac:dyDescent="0.2">
      <c r="A383" s="23"/>
      <c r="B383" s="77"/>
      <c r="C383" s="23"/>
      <c r="D383" s="23"/>
      <c r="E383" s="23"/>
    </row>
    <row r="384" spans="1:5" x14ac:dyDescent="0.2">
      <c r="A384" s="23"/>
      <c r="B384" s="77"/>
      <c r="C384" s="23"/>
      <c r="D384" s="23"/>
      <c r="E384" s="23"/>
    </row>
    <row r="385" spans="1:5" x14ac:dyDescent="0.2">
      <c r="A385" s="23"/>
      <c r="B385" s="77"/>
      <c r="C385" s="23"/>
      <c r="D385" s="23"/>
      <c r="E385" s="23"/>
    </row>
    <row r="386" spans="1:5" x14ac:dyDescent="0.2">
      <c r="A386" s="23"/>
      <c r="B386" s="77"/>
      <c r="C386" s="23"/>
      <c r="D386" s="23"/>
      <c r="E386" s="23"/>
    </row>
    <row r="387" spans="1:5" x14ac:dyDescent="0.2">
      <c r="A387" s="23"/>
      <c r="B387" s="77"/>
      <c r="C387" s="23"/>
      <c r="D387" s="23"/>
      <c r="E387" s="23"/>
    </row>
    <row r="388" spans="1:5" x14ac:dyDescent="0.2">
      <c r="A388" s="23"/>
      <c r="B388" s="77"/>
      <c r="C388" s="23"/>
      <c r="D388" s="23"/>
      <c r="E388" s="23"/>
    </row>
    <row r="389" spans="1:5" x14ac:dyDescent="0.2">
      <c r="A389" s="23"/>
      <c r="B389" s="77"/>
      <c r="C389" s="23"/>
      <c r="D389" s="23"/>
      <c r="E389" s="23"/>
    </row>
    <row r="390" spans="1:5" x14ac:dyDescent="0.2">
      <c r="A390" s="23"/>
      <c r="B390" s="77"/>
      <c r="C390" s="23"/>
      <c r="D390" s="23"/>
      <c r="E390" s="23"/>
    </row>
    <row r="391" spans="1:5" x14ac:dyDescent="0.2">
      <c r="A391" s="23"/>
      <c r="B391" s="77"/>
      <c r="C391" s="23"/>
      <c r="D391" s="23"/>
      <c r="E391" s="23"/>
    </row>
    <row r="392" spans="1:5" x14ac:dyDescent="0.2">
      <c r="A392" s="23"/>
      <c r="B392" s="77"/>
      <c r="C392" s="23"/>
      <c r="D392" s="23"/>
      <c r="E392" s="23"/>
    </row>
    <row r="393" spans="1:5" x14ac:dyDescent="0.2">
      <c r="A393" s="23"/>
      <c r="B393" s="77"/>
      <c r="C393" s="23"/>
      <c r="D393" s="23"/>
      <c r="E393" s="23"/>
    </row>
    <row r="394" spans="1:5" x14ac:dyDescent="0.2">
      <c r="A394" s="23"/>
      <c r="B394" s="77"/>
      <c r="C394" s="23"/>
      <c r="D394" s="23"/>
      <c r="E394" s="23"/>
    </row>
    <row r="395" spans="1:5" x14ac:dyDescent="0.2">
      <c r="A395" s="23"/>
      <c r="B395" s="77"/>
      <c r="C395" s="23"/>
      <c r="D395" s="23"/>
      <c r="E395" s="23"/>
    </row>
    <row r="396" spans="1:5" x14ac:dyDescent="0.2">
      <c r="A396" s="23"/>
      <c r="B396" s="77"/>
      <c r="C396" s="23"/>
      <c r="D396" s="23"/>
      <c r="E396" s="23"/>
    </row>
    <row r="397" spans="1:5" x14ac:dyDescent="0.2">
      <c r="A397" s="23"/>
      <c r="B397" s="77"/>
      <c r="C397" s="23"/>
      <c r="D397" s="23"/>
      <c r="E397" s="23"/>
    </row>
    <row r="398" spans="1:5" x14ac:dyDescent="0.2">
      <c r="A398" s="23"/>
      <c r="B398" s="77"/>
      <c r="C398" s="23"/>
      <c r="D398" s="23"/>
      <c r="E398" s="23"/>
    </row>
    <row r="399" spans="1:5" x14ac:dyDescent="0.2">
      <c r="A399" s="23"/>
      <c r="B399" s="77"/>
      <c r="C399" s="23"/>
      <c r="D399" s="23"/>
      <c r="E399" s="23"/>
    </row>
    <row r="400" spans="1:5" x14ac:dyDescent="0.2">
      <c r="A400" s="23"/>
      <c r="B400" s="77"/>
      <c r="C400" s="23"/>
      <c r="D400" s="23"/>
      <c r="E400" s="23"/>
    </row>
    <row r="401" spans="1:5" x14ac:dyDescent="0.2">
      <c r="A401" s="23"/>
      <c r="B401" s="77"/>
      <c r="C401" s="23"/>
      <c r="D401" s="23"/>
      <c r="E401" s="23"/>
    </row>
    <row r="402" spans="1:5" x14ac:dyDescent="0.2">
      <c r="A402" s="23"/>
      <c r="B402" s="77"/>
      <c r="C402" s="23"/>
      <c r="D402" s="23"/>
      <c r="E402" s="23"/>
    </row>
    <row r="403" spans="1:5" x14ac:dyDescent="0.2">
      <c r="A403" s="23"/>
      <c r="B403" s="77"/>
      <c r="C403" s="23"/>
      <c r="D403" s="23"/>
      <c r="E403" s="23"/>
    </row>
    <row r="404" spans="1:5" x14ac:dyDescent="0.2">
      <c r="A404" s="23"/>
      <c r="B404" s="77"/>
      <c r="C404" s="23"/>
      <c r="D404" s="23"/>
      <c r="E404" s="23"/>
    </row>
    <row r="405" spans="1:5" x14ac:dyDescent="0.2">
      <c r="A405" s="23"/>
      <c r="B405" s="77"/>
      <c r="C405" s="23"/>
      <c r="D405" s="23"/>
      <c r="E405" s="23"/>
    </row>
    <row r="406" spans="1:5" x14ac:dyDescent="0.2">
      <c r="A406" s="23"/>
      <c r="B406" s="77"/>
      <c r="C406" s="23"/>
      <c r="D406" s="23"/>
      <c r="E406" s="23"/>
    </row>
    <row r="407" spans="1:5" x14ac:dyDescent="0.2">
      <c r="A407" s="23"/>
      <c r="B407" s="77"/>
      <c r="C407" s="23"/>
      <c r="D407" s="23"/>
      <c r="E407" s="23"/>
    </row>
    <row r="408" spans="1:5" x14ac:dyDescent="0.2">
      <c r="A408" s="23"/>
      <c r="B408" s="77"/>
      <c r="C408" s="23"/>
      <c r="D408" s="23"/>
      <c r="E408" s="23"/>
    </row>
    <row r="409" spans="1:5" x14ac:dyDescent="0.2">
      <c r="A409" s="23"/>
      <c r="B409" s="77"/>
      <c r="C409" s="23"/>
      <c r="D409" s="23"/>
      <c r="E409" s="23"/>
    </row>
    <row r="410" spans="1:5" x14ac:dyDescent="0.2">
      <c r="A410" s="23"/>
      <c r="B410" s="77"/>
      <c r="C410" s="23"/>
      <c r="D410" s="23"/>
      <c r="E410" s="23"/>
    </row>
    <row r="411" spans="1:5" x14ac:dyDescent="0.2">
      <c r="A411" s="23"/>
      <c r="B411" s="77"/>
      <c r="C411" s="23"/>
      <c r="D411" s="23"/>
      <c r="E411" s="23"/>
    </row>
    <row r="412" spans="1:5" x14ac:dyDescent="0.2">
      <c r="A412" s="23"/>
      <c r="B412" s="77"/>
      <c r="C412" s="23"/>
      <c r="D412" s="23"/>
      <c r="E412" s="23"/>
    </row>
    <row r="413" spans="1:5" x14ac:dyDescent="0.2">
      <c r="A413" s="23"/>
      <c r="B413" s="77"/>
      <c r="C413" s="23"/>
      <c r="D413" s="23"/>
      <c r="E413" s="23"/>
    </row>
    <row r="414" spans="1:5" x14ac:dyDescent="0.2">
      <c r="A414" s="23"/>
      <c r="B414" s="77"/>
      <c r="C414" s="23"/>
      <c r="D414" s="23"/>
      <c r="E414" s="23"/>
    </row>
    <row r="415" spans="1:5" x14ac:dyDescent="0.2">
      <c r="A415" s="23"/>
      <c r="B415" s="77"/>
      <c r="C415" s="23"/>
      <c r="D415" s="23"/>
      <c r="E415" s="23"/>
    </row>
    <row r="416" spans="1:5" x14ac:dyDescent="0.2">
      <c r="A416" s="23"/>
      <c r="B416" s="77"/>
      <c r="C416" s="23"/>
      <c r="D416" s="23"/>
      <c r="E416" s="23"/>
    </row>
    <row r="417" spans="1:5" x14ac:dyDescent="0.2">
      <c r="A417" s="23"/>
      <c r="B417" s="77"/>
      <c r="C417" s="23"/>
      <c r="D417" s="23"/>
      <c r="E417" s="23"/>
    </row>
    <row r="418" spans="1:5" x14ac:dyDescent="0.2">
      <c r="A418" s="23"/>
      <c r="B418" s="77"/>
      <c r="C418" s="23"/>
      <c r="D418" s="23"/>
      <c r="E418" s="23"/>
    </row>
    <row r="419" spans="1:5" x14ac:dyDescent="0.2">
      <c r="A419" s="23"/>
      <c r="B419" s="77"/>
      <c r="C419" s="23"/>
      <c r="D419" s="23"/>
      <c r="E419" s="23"/>
    </row>
    <row r="420" spans="1:5" x14ac:dyDescent="0.2">
      <c r="A420" s="23"/>
      <c r="B420" s="77"/>
      <c r="C420" s="23"/>
      <c r="D420" s="23"/>
      <c r="E420" s="23"/>
    </row>
    <row r="421" spans="1:5" x14ac:dyDescent="0.2">
      <c r="A421" s="23"/>
      <c r="B421" s="77"/>
      <c r="C421" s="23"/>
      <c r="D421" s="23"/>
      <c r="E421" s="23"/>
    </row>
    <row r="422" spans="1:5" x14ac:dyDescent="0.2">
      <c r="A422" s="23"/>
      <c r="B422" s="77"/>
      <c r="C422" s="23"/>
      <c r="D422" s="23"/>
      <c r="E422" s="23"/>
    </row>
    <row r="423" spans="1:5" x14ac:dyDescent="0.2">
      <c r="A423" s="23"/>
      <c r="B423" s="77"/>
      <c r="C423" s="23"/>
      <c r="D423" s="23"/>
      <c r="E423" s="23"/>
    </row>
    <row r="424" spans="1:5" x14ac:dyDescent="0.2">
      <c r="A424" s="23"/>
      <c r="B424" s="77"/>
      <c r="C424" s="23"/>
      <c r="D424" s="23"/>
      <c r="E424" s="23"/>
    </row>
    <row r="425" spans="1:5" x14ac:dyDescent="0.2">
      <c r="A425" s="23"/>
      <c r="B425" s="77"/>
      <c r="C425" s="23"/>
      <c r="D425" s="23"/>
      <c r="E425" s="23"/>
    </row>
    <row r="426" spans="1:5" x14ac:dyDescent="0.2">
      <c r="A426" s="23"/>
      <c r="B426" s="77"/>
      <c r="C426" s="23"/>
      <c r="D426" s="23"/>
      <c r="E426" s="23"/>
    </row>
    <row r="427" spans="1:5" x14ac:dyDescent="0.2">
      <c r="A427" s="23"/>
      <c r="B427" s="77"/>
      <c r="C427" s="23"/>
      <c r="D427" s="23"/>
      <c r="E427" s="23"/>
    </row>
    <row r="428" spans="1:5" x14ac:dyDescent="0.2">
      <c r="A428" s="23"/>
      <c r="B428" s="77"/>
      <c r="C428" s="23"/>
      <c r="D428" s="23"/>
      <c r="E428" s="23"/>
    </row>
    <row r="429" spans="1:5" x14ac:dyDescent="0.2">
      <c r="A429" s="23"/>
      <c r="B429" s="77"/>
      <c r="C429" s="23"/>
      <c r="D429" s="23"/>
      <c r="E429" s="23"/>
    </row>
    <row r="430" spans="1:5" x14ac:dyDescent="0.2">
      <c r="A430" s="23"/>
      <c r="B430" s="77"/>
      <c r="C430" s="23"/>
      <c r="D430" s="23"/>
      <c r="E430" s="23"/>
    </row>
    <row r="431" spans="1:5" x14ac:dyDescent="0.2">
      <c r="A431" s="23"/>
      <c r="B431" s="77"/>
      <c r="C431" s="23"/>
      <c r="D431" s="23"/>
      <c r="E431" s="23"/>
    </row>
    <row r="432" spans="1:5" x14ac:dyDescent="0.2">
      <c r="A432" s="23"/>
      <c r="B432" s="77"/>
      <c r="C432" s="23"/>
      <c r="D432" s="23"/>
      <c r="E432" s="23"/>
    </row>
    <row r="433" spans="1:5" x14ac:dyDescent="0.2">
      <c r="A433" s="23"/>
      <c r="B433" s="77"/>
      <c r="C433" s="23"/>
      <c r="D433" s="23"/>
      <c r="E433" s="23"/>
    </row>
    <row r="434" spans="1:5" x14ac:dyDescent="0.2">
      <c r="A434" s="23"/>
      <c r="B434" s="77"/>
      <c r="C434" s="23"/>
      <c r="D434" s="23"/>
      <c r="E434" s="23"/>
    </row>
    <row r="435" spans="1:5" x14ac:dyDescent="0.2">
      <c r="A435" s="23"/>
      <c r="B435" s="77"/>
      <c r="C435" s="23"/>
      <c r="D435" s="23"/>
      <c r="E435" s="23"/>
    </row>
    <row r="436" spans="1:5" x14ac:dyDescent="0.2">
      <c r="A436" s="23"/>
      <c r="B436" s="77"/>
      <c r="C436" s="23"/>
      <c r="D436" s="23"/>
      <c r="E436" s="23"/>
    </row>
    <row r="437" spans="1:5" x14ac:dyDescent="0.2">
      <c r="A437" s="23"/>
      <c r="B437" s="77"/>
      <c r="C437" s="23"/>
      <c r="D437" s="23"/>
      <c r="E437" s="23"/>
    </row>
    <row r="438" spans="1:5" x14ac:dyDescent="0.2">
      <c r="A438" s="23"/>
      <c r="B438" s="77"/>
      <c r="C438" s="23"/>
      <c r="D438" s="23"/>
      <c r="E438" s="23"/>
    </row>
    <row r="439" spans="1:5" x14ac:dyDescent="0.2">
      <c r="A439" s="23"/>
      <c r="B439" s="77"/>
      <c r="C439" s="23"/>
      <c r="D439" s="23"/>
      <c r="E439" s="23"/>
    </row>
    <row r="440" spans="1:5" x14ac:dyDescent="0.2">
      <c r="A440" s="23"/>
      <c r="B440" s="77"/>
      <c r="C440" s="23"/>
      <c r="D440" s="23"/>
      <c r="E440" s="23"/>
    </row>
    <row r="441" spans="1:5" x14ac:dyDescent="0.2">
      <c r="A441" s="23"/>
      <c r="B441" s="77"/>
      <c r="C441" s="23"/>
      <c r="D441" s="23"/>
      <c r="E441" s="23"/>
    </row>
    <row r="442" spans="1:5" x14ac:dyDescent="0.2">
      <c r="A442" s="23"/>
      <c r="B442" s="77"/>
      <c r="C442" s="23"/>
      <c r="D442" s="23"/>
      <c r="E442" s="23"/>
    </row>
    <row r="443" spans="1:5" x14ac:dyDescent="0.2">
      <c r="A443" s="23"/>
      <c r="B443" s="77"/>
      <c r="C443" s="23"/>
      <c r="D443" s="23"/>
      <c r="E443" s="23"/>
    </row>
    <row r="444" spans="1:5" x14ac:dyDescent="0.2">
      <c r="A444" s="23"/>
      <c r="B444" s="77"/>
      <c r="C444" s="23"/>
      <c r="D444" s="23"/>
      <c r="E444" s="23"/>
    </row>
    <row r="445" spans="1:5" x14ac:dyDescent="0.2">
      <c r="A445" s="23"/>
      <c r="B445" s="77"/>
      <c r="C445" s="23"/>
      <c r="D445" s="23"/>
      <c r="E445" s="23"/>
    </row>
    <row r="446" spans="1:5" x14ac:dyDescent="0.2">
      <c r="A446" s="23"/>
      <c r="B446" s="77"/>
      <c r="C446" s="23"/>
      <c r="D446" s="23"/>
      <c r="E446" s="23"/>
    </row>
    <row r="447" spans="1:5" x14ac:dyDescent="0.2">
      <c r="A447" s="23"/>
      <c r="B447" s="77"/>
      <c r="C447" s="23"/>
      <c r="D447" s="23"/>
      <c r="E447" s="23"/>
    </row>
    <row r="448" spans="1:5" x14ac:dyDescent="0.2">
      <c r="A448" s="23"/>
      <c r="B448" s="77"/>
      <c r="C448" s="23"/>
      <c r="D448" s="23"/>
      <c r="E448" s="23"/>
    </row>
    <row r="449" spans="1:5" x14ac:dyDescent="0.2">
      <c r="A449" s="23"/>
      <c r="B449" s="77"/>
      <c r="C449" s="23"/>
      <c r="D449" s="23"/>
      <c r="E449" s="23"/>
    </row>
    <row r="450" spans="1:5" x14ac:dyDescent="0.2">
      <c r="A450" s="23"/>
      <c r="B450" s="77"/>
      <c r="C450" s="23"/>
      <c r="D450" s="23"/>
      <c r="E450" s="23"/>
    </row>
    <row r="451" spans="1:5" x14ac:dyDescent="0.2">
      <c r="A451" s="23"/>
      <c r="B451" s="77"/>
      <c r="C451" s="23"/>
      <c r="D451" s="23"/>
      <c r="E451" s="23"/>
    </row>
    <row r="452" spans="1:5" x14ac:dyDescent="0.2">
      <c r="A452" s="23"/>
      <c r="B452" s="77"/>
      <c r="C452" s="23"/>
      <c r="D452" s="23"/>
      <c r="E452" s="23"/>
    </row>
    <row r="453" spans="1:5" x14ac:dyDescent="0.2">
      <c r="A453" s="23"/>
      <c r="B453" s="77"/>
      <c r="C453" s="23"/>
      <c r="D453" s="23"/>
      <c r="E453" s="23"/>
    </row>
    <row r="454" spans="1:5" x14ac:dyDescent="0.2">
      <c r="A454" s="23"/>
      <c r="B454" s="77"/>
      <c r="C454" s="23"/>
      <c r="D454" s="23"/>
      <c r="E454" s="23"/>
    </row>
    <row r="455" spans="1:5" x14ac:dyDescent="0.2">
      <c r="A455" s="23"/>
      <c r="B455" s="77"/>
      <c r="C455" s="23"/>
      <c r="D455" s="23"/>
      <c r="E455" s="23"/>
    </row>
    <row r="456" spans="1:5" x14ac:dyDescent="0.2">
      <c r="A456" s="23"/>
      <c r="B456" s="77"/>
      <c r="C456" s="23"/>
      <c r="D456" s="23"/>
      <c r="E456" s="23"/>
    </row>
    <row r="457" spans="1:5" x14ac:dyDescent="0.2">
      <c r="A457" s="23"/>
      <c r="B457" s="77"/>
      <c r="C457" s="23"/>
      <c r="D457" s="23"/>
      <c r="E457" s="23"/>
    </row>
    <row r="458" spans="1:5" x14ac:dyDescent="0.2">
      <c r="A458" s="23"/>
      <c r="B458" s="77"/>
      <c r="C458" s="23"/>
      <c r="D458" s="23"/>
      <c r="E458" s="23"/>
    </row>
    <row r="459" spans="1:5" x14ac:dyDescent="0.2">
      <c r="A459" s="23"/>
      <c r="B459" s="77"/>
      <c r="C459" s="23"/>
      <c r="D459" s="23"/>
      <c r="E459" s="23"/>
    </row>
    <row r="460" spans="1:5" x14ac:dyDescent="0.2">
      <c r="A460" s="23"/>
      <c r="B460" s="77"/>
      <c r="C460" s="23"/>
      <c r="D460" s="23"/>
      <c r="E460" s="23"/>
    </row>
    <row r="461" spans="1:5" x14ac:dyDescent="0.2">
      <c r="A461" s="23"/>
      <c r="B461" s="77"/>
      <c r="C461" s="23"/>
      <c r="D461" s="23"/>
      <c r="E461" s="23"/>
    </row>
    <row r="462" spans="1:5" x14ac:dyDescent="0.2">
      <c r="A462" s="23"/>
      <c r="B462" s="77"/>
      <c r="C462" s="23"/>
      <c r="D462" s="23"/>
      <c r="E462" s="23"/>
    </row>
    <row r="463" spans="1:5" x14ac:dyDescent="0.2">
      <c r="A463" s="23"/>
      <c r="B463" s="77"/>
      <c r="C463" s="23"/>
      <c r="D463" s="23"/>
      <c r="E463" s="23"/>
    </row>
    <row r="464" spans="1:5" x14ac:dyDescent="0.2">
      <c r="A464" s="23"/>
      <c r="B464" s="77"/>
      <c r="C464" s="23"/>
      <c r="D464" s="23"/>
      <c r="E464" s="23"/>
    </row>
    <row r="465" spans="1:5" x14ac:dyDescent="0.2">
      <c r="A465" s="23"/>
      <c r="B465" s="77"/>
      <c r="C465" s="23"/>
      <c r="D465" s="23"/>
      <c r="E465" s="23"/>
    </row>
    <row r="466" spans="1:5" x14ac:dyDescent="0.2">
      <c r="A466" s="23"/>
      <c r="B466" s="77"/>
      <c r="C466" s="23"/>
      <c r="D466" s="23"/>
      <c r="E466" s="23"/>
    </row>
    <row r="467" spans="1:5" x14ac:dyDescent="0.2">
      <c r="A467" s="23"/>
      <c r="B467" s="77"/>
      <c r="C467" s="23"/>
      <c r="D467" s="23"/>
      <c r="E467" s="23"/>
    </row>
    <row r="468" spans="1:5" x14ac:dyDescent="0.2">
      <c r="A468" s="23"/>
      <c r="B468" s="77"/>
      <c r="C468" s="23"/>
      <c r="D468" s="23"/>
      <c r="E468" s="23"/>
    </row>
    <row r="469" spans="1:5" x14ac:dyDescent="0.2">
      <c r="A469" s="23"/>
      <c r="B469" s="77"/>
      <c r="C469" s="23"/>
      <c r="D469" s="23"/>
      <c r="E469" s="23"/>
    </row>
    <row r="470" spans="1:5" x14ac:dyDescent="0.2">
      <c r="A470" s="23"/>
      <c r="B470" s="77"/>
      <c r="C470" s="23"/>
      <c r="D470" s="23"/>
      <c r="E470" s="23"/>
    </row>
    <row r="471" spans="1:5" x14ac:dyDescent="0.2">
      <c r="A471" s="23"/>
      <c r="B471" s="77"/>
      <c r="C471" s="23"/>
      <c r="D471" s="23"/>
      <c r="E471" s="23"/>
    </row>
    <row r="472" spans="1:5" x14ac:dyDescent="0.2">
      <c r="A472" s="23"/>
      <c r="B472" s="77"/>
      <c r="C472" s="23"/>
      <c r="D472" s="23"/>
      <c r="E472" s="23"/>
    </row>
    <row r="473" spans="1:5" x14ac:dyDescent="0.2">
      <c r="A473" s="23"/>
      <c r="B473" s="77"/>
      <c r="C473" s="23"/>
      <c r="D473" s="23"/>
      <c r="E473" s="23"/>
    </row>
    <row r="474" spans="1:5" x14ac:dyDescent="0.2">
      <c r="A474" s="23"/>
      <c r="B474" s="77"/>
      <c r="C474" s="23"/>
      <c r="D474" s="23"/>
      <c r="E474" s="23"/>
    </row>
    <row r="475" spans="1:5" x14ac:dyDescent="0.2">
      <c r="A475" s="23"/>
      <c r="B475" s="77"/>
      <c r="C475" s="23"/>
      <c r="D475" s="23"/>
      <c r="E475" s="23"/>
    </row>
    <row r="476" spans="1:5" x14ac:dyDescent="0.2">
      <c r="A476" s="23"/>
      <c r="B476" s="77"/>
      <c r="C476" s="23"/>
      <c r="D476" s="23"/>
      <c r="E476" s="23"/>
    </row>
    <row r="477" spans="1:5" x14ac:dyDescent="0.2">
      <c r="A477" s="23"/>
      <c r="B477" s="77"/>
      <c r="C477" s="23"/>
      <c r="D477" s="23"/>
      <c r="E477" s="23"/>
    </row>
    <row r="478" spans="1:5" x14ac:dyDescent="0.2">
      <c r="A478" s="23"/>
      <c r="B478" s="77"/>
      <c r="C478" s="23"/>
      <c r="D478" s="23"/>
      <c r="E478" s="23"/>
    </row>
    <row r="479" spans="1:5" x14ac:dyDescent="0.2">
      <c r="A479" s="23"/>
      <c r="B479" s="77"/>
      <c r="C479" s="23"/>
      <c r="D479" s="23"/>
      <c r="E479" s="23"/>
    </row>
    <row r="480" spans="1:5" x14ac:dyDescent="0.2">
      <c r="A480" s="23"/>
      <c r="B480" s="77"/>
      <c r="C480" s="23"/>
      <c r="D480" s="23"/>
      <c r="E480" s="23"/>
    </row>
    <row r="481" spans="1:5" x14ac:dyDescent="0.2">
      <c r="A481" s="23"/>
      <c r="B481" s="77"/>
      <c r="C481" s="23"/>
      <c r="D481" s="23"/>
      <c r="E481" s="23"/>
    </row>
    <row r="482" spans="1:5" x14ac:dyDescent="0.2">
      <c r="A482" s="23"/>
      <c r="B482" s="77"/>
      <c r="C482" s="23"/>
      <c r="D482" s="23"/>
      <c r="E482" s="23"/>
    </row>
    <row r="483" spans="1:5" x14ac:dyDescent="0.2">
      <c r="A483" s="23"/>
      <c r="B483" s="77"/>
      <c r="C483" s="23"/>
      <c r="D483" s="23"/>
      <c r="E483" s="23"/>
    </row>
    <row r="484" spans="1:5" x14ac:dyDescent="0.2">
      <c r="A484" s="23"/>
      <c r="B484" s="77"/>
      <c r="C484" s="23"/>
      <c r="D484" s="23"/>
      <c r="E484" s="23"/>
    </row>
    <row r="485" spans="1:5" x14ac:dyDescent="0.2">
      <c r="A485" s="23"/>
      <c r="B485" s="77"/>
      <c r="C485" s="23"/>
      <c r="D485" s="23"/>
      <c r="E485" s="23"/>
    </row>
    <row r="486" spans="1:5" x14ac:dyDescent="0.2">
      <c r="A486" s="23"/>
      <c r="B486" s="77"/>
      <c r="C486" s="23"/>
      <c r="D486" s="23"/>
      <c r="E486" s="23"/>
    </row>
    <row r="487" spans="1:5" x14ac:dyDescent="0.2">
      <c r="A487" s="23"/>
      <c r="B487" s="77"/>
      <c r="C487" s="23"/>
      <c r="D487" s="23"/>
      <c r="E487" s="23"/>
    </row>
    <row r="488" spans="1:5" x14ac:dyDescent="0.2">
      <c r="A488" s="23"/>
      <c r="B488" s="77"/>
      <c r="C488" s="23"/>
      <c r="D488" s="23"/>
      <c r="E488" s="23"/>
    </row>
    <row r="489" spans="1:5" x14ac:dyDescent="0.2">
      <c r="A489" s="23"/>
      <c r="B489" s="77"/>
      <c r="C489" s="23"/>
      <c r="D489" s="23"/>
      <c r="E489" s="23"/>
    </row>
    <row r="490" spans="1:5" x14ac:dyDescent="0.2">
      <c r="A490" s="23"/>
      <c r="B490" s="77"/>
      <c r="C490" s="23"/>
      <c r="D490" s="23"/>
      <c r="E490" s="23"/>
    </row>
    <row r="491" spans="1:5" x14ac:dyDescent="0.2">
      <c r="A491" s="23"/>
      <c r="B491" s="77"/>
      <c r="C491" s="23"/>
      <c r="D491" s="23"/>
      <c r="E491" s="23"/>
    </row>
    <row r="492" spans="1:5" x14ac:dyDescent="0.2">
      <c r="A492" s="23"/>
      <c r="B492" s="77"/>
      <c r="C492" s="23"/>
      <c r="D492" s="23"/>
      <c r="E492" s="23"/>
    </row>
    <row r="493" spans="1:5" x14ac:dyDescent="0.2">
      <c r="A493" s="23"/>
      <c r="B493" s="77"/>
      <c r="C493" s="23"/>
      <c r="D493" s="23"/>
      <c r="E493" s="23"/>
    </row>
    <row r="494" spans="1:5" x14ac:dyDescent="0.2">
      <c r="A494" s="23"/>
      <c r="B494" s="77"/>
      <c r="C494" s="23"/>
      <c r="D494" s="23"/>
      <c r="E494" s="23"/>
    </row>
    <row r="495" spans="1:5" x14ac:dyDescent="0.2">
      <c r="A495" s="23"/>
      <c r="B495" s="77"/>
      <c r="C495" s="23"/>
      <c r="D495" s="23"/>
      <c r="E495" s="23"/>
    </row>
    <row r="496" spans="1:5" x14ac:dyDescent="0.2">
      <c r="A496" s="23"/>
      <c r="B496" s="77"/>
      <c r="C496" s="23"/>
      <c r="D496" s="23"/>
      <c r="E496" s="23"/>
    </row>
    <row r="497" spans="1:5" x14ac:dyDescent="0.2">
      <c r="A497" s="23"/>
      <c r="B497" s="77"/>
      <c r="C497" s="23"/>
      <c r="D497" s="23"/>
      <c r="E497" s="23"/>
    </row>
    <row r="498" spans="1:5" x14ac:dyDescent="0.2">
      <c r="A498" s="23"/>
      <c r="B498" s="77"/>
      <c r="C498" s="23"/>
      <c r="D498" s="23"/>
      <c r="E498" s="23"/>
    </row>
    <row r="499" spans="1:5" x14ac:dyDescent="0.2">
      <c r="A499" s="23"/>
      <c r="B499" s="77"/>
      <c r="C499" s="23"/>
      <c r="D499" s="23"/>
      <c r="E499" s="23"/>
    </row>
    <row r="500" spans="1:5" x14ac:dyDescent="0.2">
      <c r="A500" s="23"/>
      <c r="B500" s="77"/>
      <c r="C500" s="23"/>
      <c r="D500" s="23"/>
      <c r="E500" s="23"/>
    </row>
    <row r="501" spans="1:5" x14ac:dyDescent="0.2">
      <c r="A501" s="23"/>
      <c r="B501" s="77"/>
      <c r="C501" s="23"/>
      <c r="D501" s="23"/>
      <c r="E501" s="23"/>
    </row>
    <row r="502" spans="1:5" x14ac:dyDescent="0.2">
      <c r="A502" s="23"/>
      <c r="B502" s="77"/>
      <c r="C502" s="23"/>
      <c r="D502" s="23"/>
      <c r="E502" s="23"/>
    </row>
    <row r="503" spans="1:5" x14ac:dyDescent="0.2">
      <c r="A503" s="23"/>
      <c r="B503" s="77"/>
      <c r="C503" s="23"/>
      <c r="D503" s="23"/>
      <c r="E503" s="23"/>
    </row>
    <row r="504" spans="1:5" x14ac:dyDescent="0.2">
      <c r="A504" s="23"/>
      <c r="B504" s="77"/>
      <c r="C504" s="23"/>
      <c r="D504" s="23"/>
      <c r="E504" s="23"/>
    </row>
    <row r="505" spans="1:5" x14ac:dyDescent="0.2">
      <c r="A505" s="23"/>
      <c r="B505" s="77"/>
      <c r="C505" s="23"/>
      <c r="D505" s="23"/>
      <c r="E505" s="23"/>
    </row>
    <row r="506" spans="1:5" x14ac:dyDescent="0.2">
      <c r="A506" s="23"/>
      <c r="B506" s="77"/>
      <c r="C506" s="23"/>
      <c r="D506" s="23"/>
      <c r="E506" s="23"/>
    </row>
    <row r="507" spans="1:5" x14ac:dyDescent="0.2">
      <c r="A507" s="23"/>
      <c r="B507" s="77"/>
      <c r="C507" s="23"/>
      <c r="D507" s="23"/>
      <c r="E507" s="23"/>
    </row>
    <row r="508" spans="1:5" x14ac:dyDescent="0.2">
      <c r="A508" s="23"/>
      <c r="B508" s="77"/>
      <c r="C508" s="23"/>
      <c r="D508" s="23"/>
      <c r="E508" s="23"/>
    </row>
    <row r="509" spans="1:5" x14ac:dyDescent="0.2">
      <c r="A509" s="23"/>
      <c r="B509" s="77"/>
      <c r="C509" s="23"/>
      <c r="D509" s="23"/>
      <c r="E509" s="23"/>
    </row>
    <row r="510" spans="1:5" x14ac:dyDescent="0.2">
      <c r="A510" s="23"/>
      <c r="B510" s="77"/>
      <c r="C510" s="23"/>
      <c r="D510" s="23"/>
      <c r="E510" s="23"/>
    </row>
    <row r="511" spans="1:5" x14ac:dyDescent="0.2">
      <c r="A511" s="23"/>
      <c r="B511" s="77"/>
      <c r="C511" s="23"/>
      <c r="D511" s="23"/>
      <c r="E511" s="23"/>
    </row>
    <row r="512" spans="1:5" x14ac:dyDescent="0.2">
      <c r="A512" s="23"/>
      <c r="B512" s="77"/>
      <c r="C512" s="23"/>
      <c r="D512" s="23"/>
      <c r="E512" s="23"/>
    </row>
    <row r="513" spans="1:5" x14ac:dyDescent="0.2">
      <c r="A513" s="23"/>
      <c r="B513" s="77"/>
      <c r="C513" s="23"/>
      <c r="D513" s="23"/>
      <c r="E513" s="23"/>
    </row>
    <row r="514" spans="1:5" x14ac:dyDescent="0.2">
      <c r="A514" s="23"/>
      <c r="B514" s="77"/>
      <c r="C514" s="23"/>
      <c r="D514" s="23"/>
      <c r="E514" s="23"/>
    </row>
    <row r="515" spans="1:5" x14ac:dyDescent="0.2">
      <c r="A515" s="23"/>
      <c r="B515" s="77"/>
      <c r="C515" s="23"/>
      <c r="D515" s="23"/>
      <c r="E515" s="23"/>
    </row>
    <row r="516" spans="1:5" x14ac:dyDescent="0.2">
      <c r="A516" s="23"/>
      <c r="B516" s="77"/>
      <c r="C516" s="23"/>
      <c r="D516" s="23"/>
      <c r="E516" s="23"/>
    </row>
    <row r="517" spans="1:5" x14ac:dyDescent="0.2">
      <c r="A517" s="23"/>
      <c r="B517" s="77"/>
      <c r="C517" s="23"/>
      <c r="D517" s="23"/>
      <c r="E517" s="23"/>
    </row>
    <row r="518" spans="1:5" x14ac:dyDescent="0.2">
      <c r="A518" s="23"/>
      <c r="B518" s="77"/>
      <c r="C518" s="23"/>
      <c r="D518" s="23"/>
      <c r="E518" s="23"/>
    </row>
    <row r="519" spans="1:5" x14ac:dyDescent="0.2">
      <c r="A519" s="23"/>
      <c r="B519" s="77"/>
      <c r="C519" s="23"/>
      <c r="D519" s="23"/>
      <c r="E519" s="23"/>
    </row>
    <row r="520" spans="1:5" x14ac:dyDescent="0.2">
      <c r="A520" s="23"/>
      <c r="B520" s="77"/>
      <c r="C520" s="23"/>
      <c r="D520" s="23"/>
      <c r="E520" s="23"/>
    </row>
    <row r="521" spans="1:5" x14ac:dyDescent="0.2">
      <c r="A521" s="23"/>
      <c r="B521" s="77"/>
      <c r="C521" s="23"/>
      <c r="D521" s="23"/>
      <c r="E521" s="23"/>
    </row>
    <row r="522" spans="1:5" x14ac:dyDescent="0.2">
      <c r="A522" s="23"/>
      <c r="B522" s="77"/>
      <c r="C522" s="23"/>
      <c r="D522" s="23"/>
      <c r="E522" s="23"/>
    </row>
    <row r="523" spans="1:5" x14ac:dyDescent="0.2">
      <c r="A523" s="23"/>
      <c r="B523" s="77"/>
      <c r="C523" s="23"/>
      <c r="D523" s="23"/>
      <c r="E523" s="23"/>
    </row>
    <row r="524" spans="1:5" x14ac:dyDescent="0.2">
      <c r="A524" s="23"/>
      <c r="B524" s="77"/>
      <c r="C524" s="23"/>
      <c r="D524" s="23"/>
      <c r="E524" s="23"/>
    </row>
    <row r="525" spans="1:5" x14ac:dyDescent="0.2">
      <c r="A525" s="23"/>
      <c r="B525" s="77"/>
      <c r="C525" s="23"/>
      <c r="D525" s="23"/>
      <c r="E525" s="23"/>
    </row>
    <row r="526" spans="1:5" x14ac:dyDescent="0.2">
      <c r="A526" s="23"/>
      <c r="B526" s="77"/>
      <c r="C526" s="23"/>
      <c r="D526" s="23"/>
      <c r="E526" s="23"/>
    </row>
    <row r="527" spans="1:5" x14ac:dyDescent="0.2">
      <c r="A527" s="23"/>
      <c r="B527" s="77"/>
      <c r="C527" s="23"/>
      <c r="D527" s="23"/>
      <c r="E527" s="23"/>
    </row>
    <row r="528" spans="1:5" x14ac:dyDescent="0.2">
      <c r="A528" s="23"/>
      <c r="B528" s="77"/>
      <c r="C528" s="23"/>
      <c r="D528" s="23"/>
      <c r="E528" s="23"/>
    </row>
    <row r="529" spans="1:5" x14ac:dyDescent="0.2">
      <c r="A529" s="23"/>
      <c r="B529" s="77"/>
      <c r="C529" s="23"/>
      <c r="D529" s="23"/>
      <c r="E529" s="23"/>
    </row>
    <row r="530" spans="1:5" x14ac:dyDescent="0.2">
      <c r="A530" s="23"/>
      <c r="B530" s="77"/>
      <c r="C530" s="23"/>
      <c r="D530" s="23"/>
      <c r="E530" s="23"/>
    </row>
    <row r="531" spans="1:5" x14ac:dyDescent="0.2">
      <c r="A531" s="23"/>
      <c r="B531" s="77"/>
      <c r="C531" s="23"/>
      <c r="D531" s="23"/>
      <c r="E531" s="23"/>
    </row>
    <row r="532" spans="1:5" x14ac:dyDescent="0.2">
      <c r="A532" s="23"/>
      <c r="B532" s="77"/>
      <c r="C532" s="23"/>
      <c r="D532" s="23"/>
      <c r="E532" s="23"/>
    </row>
    <row r="533" spans="1:5" x14ac:dyDescent="0.2">
      <c r="A533" s="23"/>
      <c r="B533" s="77"/>
      <c r="C533" s="23"/>
      <c r="D533" s="23"/>
      <c r="E533" s="23"/>
    </row>
    <row r="534" spans="1:5" x14ac:dyDescent="0.2">
      <c r="A534" s="23"/>
      <c r="B534" s="77"/>
      <c r="C534" s="23"/>
      <c r="D534" s="23"/>
      <c r="E534" s="23"/>
    </row>
    <row r="535" spans="1:5" x14ac:dyDescent="0.2">
      <c r="A535" s="23"/>
      <c r="B535" s="77"/>
      <c r="C535" s="23"/>
      <c r="D535" s="23"/>
      <c r="E535" s="23"/>
    </row>
    <row r="536" spans="1:5" x14ac:dyDescent="0.2">
      <c r="A536" s="23"/>
      <c r="B536" s="77"/>
      <c r="C536" s="23"/>
      <c r="D536" s="23"/>
      <c r="E536" s="23"/>
    </row>
    <row r="537" spans="1:5" x14ac:dyDescent="0.2">
      <c r="A537" s="23"/>
      <c r="B537" s="77"/>
      <c r="C537" s="23"/>
      <c r="D537" s="23"/>
      <c r="E537" s="23"/>
    </row>
    <row r="538" spans="1:5" x14ac:dyDescent="0.2">
      <c r="A538" s="23"/>
      <c r="B538" s="77"/>
      <c r="C538" s="23"/>
      <c r="D538" s="23"/>
      <c r="E538" s="23"/>
    </row>
    <row r="539" spans="1:5" x14ac:dyDescent="0.2">
      <c r="A539" s="23"/>
      <c r="B539" s="77"/>
      <c r="C539" s="23"/>
      <c r="D539" s="23"/>
      <c r="E539" s="23"/>
    </row>
    <row r="540" spans="1:5" x14ac:dyDescent="0.2">
      <c r="A540" s="23"/>
      <c r="B540" s="77"/>
      <c r="C540" s="23"/>
      <c r="D540" s="23"/>
      <c r="E540" s="23"/>
    </row>
    <row r="541" spans="1:5" x14ac:dyDescent="0.2">
      <c r="A541" s="23"/>
      <c r="B541" s="77"/>
      <c r="C541" s="23"/>
      <c r="D541" s="23"/>
      <c r="E541" s="23"/>
    </row>
    <row r="542" spans="1:5" x14ac:dyDescent="0.2">
      <c r="A542" s="23"/>
      <c r="B542" s="77"/>
      <c r="C542" s="23"/>
      <c r="D542" s="23"/>
      <c r="E542" s="23"/>
    </row>
    <row r="543" spans="1:5" x14ac:dyDescent="0.2">
      <c r="A543" s="23"/>
      <c r="B543" s="77"/>
      <c r="C543" s="23"/>
      <c r="D543" s="23"/>
      <c r="E543" s="23"/>
    </row>
    <row r="544" spans="1:5" x14ac:dyDescent="0.2">
      <c r="A544" s="23"/>
      <c r="B544" s="77"/>
      <c r="C544" s="23"/>
      <c r="D544" s="23"/>
      <c r="E544" s="23"/>
    </row>
    <row r="545" spans="1:5" x14ac:dyDescent="0.2">
      <c r="A545" s="23"/>
      <c r="B545" s="77"/>
      <c r="C545" s="23"/>
      <c r="D545" s="23"/>
      <c r="E545" s="23"/>
    </row>
    <row r="546" spans="1:5" x14ac:dyDescent="0.2">
      <c r="A546" s="23"/>
      <c r="B546" s="77"/>
      <c r="C546" s="23"/>
      <c r="D546" s="23"/>
      <c r="E546" s="23"/>
    </row>
    <row r="547" spans="1:5" x14ac:dyDescent="0.2">
      <c r="A547" s="23"/>
      <c r="B547" s="77"/>
      <c r="C547" s="23"/>
      <c r="D547" s="23"/>
      <c r="E547" s="23"/>
    </row>
    <row r="548" spans="1:5" x14ac:dyDescent="0.2">
      <c r="A548" s="23"/>
      <c r="B548" s="77"/>
      <c r="C548" s="23"/>
      <c r="D548" s="23"/>
      <c r="E548" s="23"/>
    </row>
    <row r="549" spans="1:5" x14ac:dyDescent="0.2">
      <c r="A549" s="23"/>
      <c r="B549" s="77"/>
      <c r="C549" s="23"/>
      <c r="D549" s="23"/>
      <c r="E549" s="23"/>
    </row>
    <row r="550" spans="1:5" x14ac:dyDescent="0.2">
      <c r="A550" s="23"/>
      <c r="B550" s="77"/>
      <c r="C550" s="23"/>
      <c r="D550" s="23"/>
      <c r="E550" s="23"/>
    </row>
    <row r="551" spans="1:5" x14ac:dyDescent="0.2">
      <c r="A551" s="23"/>
      <c r="B551" s="77"/>
      <c r="C551" s="23"/>
      <c r="D551" s="23"/>
      <c r="E551" s="23"/>
    </row>
    <row r="552" spans="1:5" x14ac:dyDescent="0.2">
      <c r="A552" s="23"/>
      <c r="B552" s="77"/>
      <c r="C552" s="23"/>
      <c r="D552" s="23"/>
      <c r="E552" s="23"/>
    </row>
    <row r="553" spans="1:5" x14ac:dyDescent="0.2">
      <c r="A553" s="23"/>
      <c r="B553" s="77"/>
      <c r="C553" s="23"/>
      <c r="D553" s="23"/>
      <c r="E553" s="23"/>
    </row>
    <row r="554" spans="1:5" x14ac:dyDescent="0.2">
      <c r="A554" s="23"/>
      <c r="B554" s="77"/>
      <c r="C554" s="23"/>
      <c r="D554" s="23"/>
      <c r="E554" s="23"/>
    </row>
    <row r="555" spans="1:5" x14ac:dyDescent="0.2">
      <c r="A555" s="23"/>
      <c r="B555" s="77"/>
      <c r="C555" s="23"/>
      <c r="D555" s="23"/>
      <c r="E555" s="23"/>
    </row>
    <row r="556" spans="1:5" x14ac:dyDescent="0.2">
      <c r="A556" s="23"/>
      <c r="B556" s="77"/>
      <c r="C556" s="23"/>
      <c r="D556" s="23"/>
      <c r="E556" s="23"/>
    </row>
    <row r="557" spans="1:5" x14ac:dyDescent="0.2">
      <c r="A557" s="23"/>
      <c r="B557" s="77"/>
      <c r="C557" s="23"/>
      <c r="D557" s="23"/>
      <c r="E557" s="23"/>
    </row>
    <row r="558" spans="1:5" x14ac:dyDescent="0.2">
      <c r="A558" s="23"/>
      <c r="B558" s="77"/>
      <c r="C558" s="23"/>
      <c r="D558" s="23"/>
      <c r="E558" s="23"/>
    </row>
    <row r="559" spans="1:5" x14ac:dyDescent="0.2">
      <c r="A559" s="23"/>
      <c r="B559" s="77"/>
      <c r="C559" s="23"/>
      <c r="D559" s="23"/>
      <c r="E559" s="23"/>
    </row>
    <row r="560" spans="1:5" x14ac:dyDescent="0.2">
      <c r="A560" s="23"/>
      <c r="B560" s="77"/>
      <c r="C560" s="23"/>
      <c r="D560" s="23"/>
      <c r="E560" s="23"/>
    </row>
    <row r="561" spans="1:5" x14ac:dyDescent="0.2">
      <c r="A561" s="23"/>
      <c r="B561" s="77"/>
      <c r="C561" s="23"/>
      <c r="D561" s="23"/>
      <c r="E561" s="23"/>
    </row>
    <row r="562" spans="1:5" x14ac:dyDescent="0.2">
      <c r="A562" s="23"/>
      <c r="B562" s="77"/>
      <c r="C562" s="23"/>
      <c r="D562" s="23"/>
      <c r="E562" s="23"/>
    </row>
    <row r="563" spans="1:5" x14ac:dyDescent="0.2">
      <c r="A563" s="23"/>
      <c r="B563" s="77"/>
      <c r="C563" s="23"/>
      <c r="D563" s="23"/>
      <c r="E563" s="23"/>
    </row>
    <row r="564" spans="1:5" x14ac:dyDescent="0.2">
      <c r="A564" s="23"/>
      <c r="B564" s="77"/>
      <c r="C564" s="23"/>
      <c r="D564" s="23"/>
      <c r="E564" s="23"/>
    </row>
    <row r="565" spans="1:5" x14ac:dyDescent="0.2">
      <c r="A565" s="23"/>
      <c r="B565" s="77"/>
      <c r="C565" s="23"/>
      <c r="D565" s="23"/>
      <c r="E565" s="23"/>
    </row>
    <row r="566" spans="1:5" x14ac:dyDescent="0.2">
      <c r="A566" s="23"/>
      <c r="B566" s="77"/>
      <c r="C566" s="23"/>
      <c r="D566" s="23"/>
      <c r="E566" s="23"/>
    </row>
    <row r="567" spans="1:5" x14ac:dyDescent="0.2">
      <c r="A567" s="23"/>
      <c r="B567" s="77"/>
      <c r="C567" s="23"/>
      <c r="D567" s="23"/>
      <c r="E567" s="23"/>
    </row>
    <row r="568" spans="1:5" x14ac:dyDescent="0.2">
      <c r="A568" s="23"/>
      <c r="B568" s="77"/>
      <c r="C568" s="23"/>
      <c r="D568" s="23"/>
      <c r="E568" s="23"/>
    </row>
    <row r="569" spans="1:5" x14ac:dyDescent="0.2">
      <c r="A569" s="23"/>
      <c r="B569" s="77"/>
      <c r="C569" s="23"/>
      <c r="D569" s="23"/>
      <c r="E569" s="23"/>
    </row>
    <row r="570" spans="1:5" x14ac:dyDescent="0.2">
      <c r="A570" s="23"/>
      <c r="B570" s="77"/>
      <c r="C570" s="23"/>
      <c r="D570" s="23"/>
      <c r="E570" s="23"/>
    </row>
    <row r="571" spans="1:5" x14ac:dyDescent="0.2">
      <c r="A571" s="23"/>
      <c r="B571" s="77"/>
      <c r="C571" s="23"/>
      <c r="D571" s="23"/>
      <c r="E571" s="23"/>
    </row>
    <row r="572" spans="1:5" x14ac:dyDescent="0.2">
      <c r="A572" s="23"/>
      <c r="B572" s="77"/>
      <c r="C572" s="23"/>
      <c r="D572" s="23"/>
      <c r="E572" s="23"/>
    </row>
    <row r="573" spans="1:5" x14ac:dyDescent="0.2">
      <c r="A573" s="23"/>
      <c r="B573" s="77"/>
      <c r="C573" s="23"/>
      <c r="D573" s="23"/>
      <c r="E573" s="23"/>
    </row>
    <row r="574" spans="1:5" x14ac:dyDescent="0.2">
      <c r="A574" s="23"/>
      <c r="B574" s="77"/>
      <c r="C574" s="23"/>
      <c r="D574" s="23"/>
      <c r="E574" s="23"/>
    </row>
    <row r="575" spans="1:5" x14ac:dyDescent="0.2">
      <c r="A575" s="23"/>
      <c r="B575" s="77"/>
      <c r="C575" s="23"/>
      <c r="D575" s="23"/>
      <c r="E575" s="23"/>
    </row>
    <row r="576" spans="1:5" x14ac:dyDescent="0.2">
      <c r="A576" s="23"/>
      <c r="B576" s="77"/>
      <c r="C576" s="23"/>
      <c r="D576" s="23"/>
      <c r="E576" s="23"/>
    </row>
    <row r="577" spans="1:5" x14ac:dyDescent="0.2">
      <c r="A577" s="23"/>
      <c r="B577" s="77"/>
      <c r="C577" s="23"/>
      <c r="D577" s="23"/>
      <c r="E577" s="23"/>
    </row>
    <row r="578" spans="1:5" x14ac:dyDescent="0.2">
      <c r="A578" s="23"/>
      <c r="B578" s="77"/>
      <c r="C578" s="23"/>
      <c r="D578" s="23"/>
      <c r="E578" s="23"/>
    </row>
    <row r="579" spans="1:5" x14ac:dyDescent="0.2">
      <c r="A579" s="23"/>
      <c r="B579" s="77"/>
      <c r="C579" s="23"/>
      <c r="D579" s="23"/>
      <c r="E579" s="23"/>
    </row>
    <row r="580" spans="1:5" x14ac:dyDescent="0.2">
      <c r="A580" s="23"/>
      <c r="B580" s="77"/>
      <c r="C580" s="23"/>
      <c r="D580" s="23"/>
      <c r="E580" s="23"/>
    </row>
    <row r="581" spans="1:5" x14ac:dyDescent="0.2">
      <c r="A581" s="23"/>
      <c r="B581" s="77"/>
      <c r="C581" s="23"/>
      <c r="D581" s="23"/>
      <c r="E581" s="23"/>
    </row>
    <row r="582" spans="1:5" x14ac:dyDescent="0.2">
      <c r="A582" s="23"/>
      <c r="B582" s="77"/>
      <c r="C582" s="23"/>
      <c r="D582" s="23"/>
      <c r="E582" s="23"/>
    </row>
    <row r="583" spans="1:5" x14ac:dyDescent="0.2">
      <c r="A583" s="23"/>
      <c r="B583" s="77"/>
      <c r="C583" s="23"/>
      <c r="D583" s="23"/>
      <c r="E583" s="23"/>
    </row>
    <row r="584" spans="1:5" x14ac:dyDescent="0.2">
      <c r="A584" s="23"/>
      <c r="B584" s="77"/>
      <c r="C584" s="23"/>
      <c r="D584" s="23"/>
      <c r="E584" s="23"/>
    </row>
    <row r="585" spans="1:5" x14ac:dyDescent="0.2">
      <c r="A585" s="23"/>
      <c r="B585" s="77"/>
      <c r="C585" s="23"/>
      <c r="D585" s="23"/>
      <c r="E585" s="23"/>
    </row>
    <row r="586" spans="1:5" x14ac:dyDescent="0.2">
      <c r="A586" s="23"/>
      <c r="B586" s="77"/>
      <c r="C586" s="23"/>
      <c r="D586" s="23"/>
      <c r="E586" s="23"/>
    </row>
    <row r="587" spans="1:5" x14ac:dyDescent="0.2">
      <c r="A587" s="23"/>
      <c r="B587" s="77"/>
      <c r="C587" s="23"/>
      <c r="D587" s="23"/>
      <c r="E587" s="23"/>
    </row>
    <row r="588" spans="1:5" x14ac:dyDescent="0.2">
      <c r="A588" s="23"/>
      <c r="B588" s="77"/>
      <c r="C588" s="23"/>
      <c r="D588" s="23"/>
      <c r="E588" s="23"/>
    </row>
    <row r="589" spans="1:5" x14ac:dyDescent="0.2">
      <c r="A589" s="23"/>
      <c r="B589" s="77"/>
      <c r="C589" s="23"/>
      <c r="D589" s="23"/>
      <c r="E589" s="23"/>
    </row>
    <row r="590" spans="1:5" x14ac:dyDescent="0.2">
      <c r="A590" s="23"/>
      <c r="B590" s="77"/>
      <c r="C590" s="23"/>
      <c r="D590" s="23"/>
      <c r="E590" s="23"/>
    </row>
    <row r="591" spans="1:5" x14ac:dyDescent="0.2">
      <c r="A591" s="23"/>
      <c r="B591" s="77"/>
      <c r="C591" s="23"/>
      <c r="D591" s="23"/>
      <c r="E591" s="23"/>
    </row>
    <row r="592" spans="1:5" x14ac:dyDescent="0.2">
      <c r="A592" s="23"/>
      <c r="B592" s="77"/>
      <c r="C592" s="23"/>
      <c r="D592" s="23"/>
      <c r="E592" s="23"/>
    </row>
    <row r="593" spans="1:5" x14ac:dyDescent="0.2">
      <c r="A593" s="23"/>
      <c r="B593" s="77"/>
      <c r="C593" s="23"/>
      <c r="D593" s="23"/>
      <c r="E593" s="23"/>
    </row>
    <row r="594" spans="1:5" x14ac:dyDescent="0.2">
      <c r="A594" s="23"/>
      <c r="B594" s="77"/>
      <c r="C594" s="23"/>
      <c r="D594" s="23"/>
      <c r="E594" s="23"/>
    </row>
    <row r="595" spans="1:5" x14ac:dyDescent="0.2">
      <c r="A595" s="23"/>
      <c r="B595" s="77"/>
      <c r="C595" s="23"/>
      <c r="D595" s="23"/>
      <c r="E595" s="23"/>
    </row>
    <row r="596" spans="1:5" x14ac:dyDescent="0.2">
      <c r="A596" s="23"/>
      <c r="B596" s="77"/>
      <c r="C596" s="23"/>
      <c r="D596" s="23"/>
      <c r="E596" s="23"/>
    </row>
    <row r="597" spans="1:5" x14ac:dyDescent="0.2">
      <c r="A597" s="23"/>
      <c r="B597" s="77"/>
      <c r="C597" s="23"/>
      <c r="D597" s="23"/>
      <c r="E597" s="23"/>
    </row>
    <row r="598" spans="1:5" x14ac:dyDescent="0.2">
      <c r="A598" s="23"/>
      <c r="B598" s="77"/>
      <c r="C598" s="23"/>
      <c r="D598" s="23"/>
      <c r="E598" s="23"/>
    </row>
    <row r="599" spans="1:5" x14ac:dyDescent="0.2">
      <c r="A599" s="23"/>
      <c r="B599" s="77"/>
      <c r="C599" s="23"/>
      <c r="D599" s="23"/>
      <c r="E599" s="23"/>
    </row>
    <row r="600" spans="1:5" x14ac:dyDescent="0.2">
      <c r="A600" s="23"/>
      <c r="B600" s="77"/>
      <c r="C600" s="23"/>
      <c r="D600" s="23"/>
      <c r="E600" s="23"/>
    </row>
    <row r="601" spans="1:5" x14ac:dyDescent="0.2">
      <c r="A601" s="23"/>
      <c r="B601" s="77"/>
      <c r="C601" s="23"/>
      <c r="D601" s="23"/>
      <c r="E601" s="23"/>
    </row>
    <row r="602" spans="1:5" x14ac:dyDescent="0.2">
      <c r="A602" s="23"/>
      <c r="B602" s="77"/>
      <c r="C602" s="23"/>
      <c r="D602" s="23"/>
      <c r="E602" s="23"/>
    </row>
    <row r="603" spans="1:5" x14ac:dyDescent="0.2">
      <c r="A603" s="23"/>
      <c r="B603" s="77"/>
      <c r="C603" s="23"/>
      <c r="D603" s="23"/>
      <c r="E603" s="23"/>
    </row>
    <row r="604" spans="1:5" x14ac:dyDescent="0.2">
      <c r="A604" s="23"/>
      <c r="B604" s="77"/>
      <c r="C604" s="23"/>
      <c r="D604" s="23"/>
      <c r="E604" s="23"/>
    </row>
    <row r="605" spans="1:5" x14ac:dyDescent="0.2">
      <c r="A605" s="23"/>
      <c r="B605" s="77"/>
      <c r="C605" s="23"/>
      <c r="D605" s="23"/>
      <c r="E605" s="23"/>
    </row>
    <row r="606" spans="1:5" x14ac:dyDescent="0.2">
      <c r="A606" s="23"/>
      <c r="B606" s="77"/>
      <c r="C606" s="23"/>
      <c r="D606" s="23"/>
      <c r="E606" s="23"/>
    </row>
    <row r="607" spans="1:5" x14ac:dyDescent="0.2">
      <c r="A607" s="23"/>
      <c r="B607" s="77"/>
      <c r="C607" s="23"/>
      <c r="D607" s="23"/>
      <c r="E607" s="23"/>
    </row>
    <row r="608" spans="1:5" x14ac:dyDescent="0.2">
      <c r="A608" s="23"/>
      <c r="B608" s="77"/>
      <c r="C608" s="23"/>
      <c r="D608" s="23"/>
      <c r="E608" s="23"/>
    </row>
    <row r="609" spans="1:5" x14ac:dyDescent="0.2">
      <c r="A609" s="23"/>
      <c r="B609" s="77"/>
      <c r="C609" s="23"/>
      <c r="D609" s="23"/>
      <c r="E609" s="23"/>
    </row>
    <row r="610" spans="1:5" x14ac:dyDescent="0.2">
      <c r="A610" s="23"/>
      <c r="B610" s="77"/>
      <c r="C610" s="23"/>
      <c r="D610" s="23"/>
      <c r="E610" s="23"/>
    </row>
    <row r="611" spans="1:5" x14ac:dyDescent="0.2">
      <c r="A611" s="23"/>
      <c r="B611" s="77"/>
      <c r="C611" s="23"/>
      <c r="D611" s="23"/>
      <c r="E611" s="23"/>
    </row>
    <row r="612" spans="1:5" x14ac:dyDescent="0.2">
      <c r="A612" s="23"/>
      <c r="B612" s="77"/>
      <c r="C612" s="23"/>
      <c r="D612" s="23"/>
      <c r="E612" s="23"/>
    </row>
    <row r="613" spans="1:5" x14ac:dyDescent="0.2">
      <c r="A613" s="23"/>
      <c r="B613" s="77"/>
      <c r="C613" s="23"/>
      <c r="D613" s="23"/>
      <c r="E613" s="23"/>
    </row>
    <row r="614" spans="1:5" x14ac:dyDescent="0.2">
      <c r="A614" s="23"/>
      <c r="B614" s="77"/>
      <c r="C614" s="23"/>
      <c r="D614" s="23"/>
      <c r="E614" s="23"/>
    </row>
    <row r="615" spans="1:5" x14ac:dyDescent="0.2">
      <c r="A615" s="23"/>
      <c r="B615" s="77"/>
      <c r="C615" s="23"/>
      <c r="D615" s="23"/>
      <c r="E615" s="23"/>
    </row>
    <row r="616" spans="1:5" x14ac:dyDescent="0.2">
      <c r="A616" s="23"/>
      <c r="B616" s="77"/>
      <c r="C616" s="23"/>
      <c r="D616" s="23"/>
      <c r="E616" s="23"/>
    </row>
    <row r="617" spans="1:5" x14ac:dyDescent="0.2">
      <c r="A617" s="23"/>
      <c r="B617" s="77"/>
      <c r="C617" s="23"/>
      <c r="D617" s="23"/>
      <c r="E617" s="23"/>
    </row>
    <row r="618" spans="1:5" x14ac:dyDescent="0.2">
      <c r="A618" s="23"/>
      <c r="B618" s="77"/>
      <c r="C618" s="23"/>
      <c r="D618" s="23"/>
      <c r="E618" s="23"/>
    </row>
    <row r="619" spans="1:5" x14ac:dyDescent="0.2">
      <c r="A619" s="23"/>
      <c r="B619" s="77"/>
      <c r="C619" s="23"/>
      <c r="D619" s="23"/>
      <c r="E619" s="23"/>
    </row>
    <row r="620" spans="1:5" x14ac:dyDescent="0.2">
      <c r="A620" s="23"/>
      <c r="B620" s="77"/>
      <c r="C620" s="23"/>
      <c r="D620" s="23"/>
      <c r="E620" s="23"/>
    </row>
    <row r="621" spans="1:5" x14ac:dyDescent="0.2">
      <c r="A621" s="23"/>
      <c r="B621" s="77"/>
      <c r="C621" s="23"/>
      <c r="D621" s="23"/>
      <c r="E621" s="23"/>
    </row>
    <row r="622" spans="1:5" x14ac:dyDescent="0.2">
      <c r="A622" s="23"/>
      <c r="B622" s="77"/>
      <c r="C622" s="23"/>
      <c r="D622" s="23"/>
      <c r="E622" s="23"/>
    </row>
    <row r="623" spans="1:5" x14ac:dyDescent="0.2">
      <c r="A623" s="23"/>
      <c r="B623" s="77"/>
      <c r="C623" s="23"/>
      <c r="D623" s="23"/>
      <c r="E623" s="23"/>
    </row>
    <row r="624" spans="1:5" x14ac:dyDescent="0.2">
      <c r="A624" s="23"/>
      <c r="B624" s="77"/>
      <c r="C624" s="23"/>
      <c r="D624" s="23"/>
      <c r="E624" s="23"/>
    </row>
    <row r="625" spans="1:5" x14ac:dyDescent="0.2">
      <c r="A625" s="23"/>
      <c r="B625" s="77"/>
      <c r="C625" s="23"/>
      <c r="D625" s="23"/>
      <c r="E625" s="23"/>
    </row>
    <row r="626" spans="1:5" x14ac:dyDescent="0.2">
      <c r="A626" s="23"/>
      <c r="B626" s="77"/>
      <c r="C626" s="23"/>
      <c r="D626" s="23"/>
      <c r="E626" s="23"/>
    </row>
    <row r="627" spans="1:5" x14ac:dyDescent="0.2">
      <c r="A627" s="23"/>
      <c r="B627" s="77"/>
      <c r="C627" s="23"/>
      <c r="D627" s="23"/>
      <c r="E627" s="23"/>
    </row>
    <row r="628" spans="1:5" x14ac:dyDescent="0.2">
      <c r="A628" s="23"/>
      <c r="B628" s="77"/>
      <c r="C628" s="23"/>
      <c r="D628" s="23"/>
      <c r="E628" s="23"/>
    </row>
    <row r="629" spans="1:5" x14ac:dyDescent="0.2">
      <c r="A629" s="23"/>
      <c r="B629" s="77"/>
      <c r="C629" s="23"/>
      <c r="D629" s="23"/>
      <c r="E629" s="23"/>
    </row>
    <row r="630" spans="1:5" x14ac:dyDescent="0.2">
      <c r="A630" s="23"/>
      <c r="B630" s="77"/>
      <c r="C630" s="23"/>
      <c r="D630" s="23"/>
      <c r="E630" s="23"/>
    </row>
    <row r="631" spans="1:5" x14ac:dyDescent="0.2">
      <c r="A631" s="23"/>
      <c r="B631" s="77"/>
      <c r="C631" s="23"/>
      <c r="D631" s="23"/>
      <c r="E631" s="23"/>
    </row>
    <row r="632" spans="1:5" x14ac:dyDescent="0.2">
      <c r="A632" s="23"/>
      <c r="B632" s="77"/>
      <c r="C632" s="23"/>
      <c r="D632" s="23"/>
      <c r="E632" s="23"/>
    </row>
    <row r="633" spans="1:5" x14ac:dyDescent="0.2">
      <c r="A633" s="23"/>
      <c r="B633" s="77"/>
      <c r="C633" s="23"/>
      <c r="D633" s="23"/>
      <c r="E633" s="23"/>
    </row>
    <row r="634" spans="1:5" x14ac:dyDescent="0.2">
      <c r="A634" s="23"/>
      <c r="B634" s="77"/>
      <c r="C634" s="23"/>
      <c r="D634" s="23"/>
      <c r="E634" s="23"/>
    </row>
    <row r="635" spans="1:5" x14ac:dyDescent="0.2">
      <c r="A635" s="23"/>
      <c r="B635" s="77"/>
      <c r="C635" s="23"/>
      <c r="D635" s="23"/>
      <c r="E635" s="23"/>
    </row>
    <row r="636" spans="1:5" x14ac:dyDescent="0.2">
      <c r="A636" s="23"/>
      <c r="B636" s="77"/>
      <c r="C636" s="23"/>
      <c r="D636" s="23"/>
      <c r="E636" s="23"/>
    </row>
    <row r="637" spans="1:5" x14ac:dyDescent="0.2">
      <c r="A637" s="23"/>
      <c r="B637" s="77"/>
      <c r="C637" s="23"/>
      <c r="D637" s="23"/>
      <c r="E637" s="23"/>
    </row>
    <row r="638" spans="1:5" x14ac:dyDescent="0.2">
      <c r="A638" s="23"/>
      <c r="B638" s="77"/>
      <c r="C638" s="23"/>
      <c r="D638" s="23"/>
      <c r="E638" s="23"/>
    </row>
    <row r="639" spans="1:5" x14ac:dyDescent="0.2">
      <c r="A639" s="23"/>
      <c r="B639" s="77"/>
      <c r="C639" s="23"/>
      <c r="D639" s="23"/>
      <c r="E639" s="23"/>
    </row>
    <row r="640" spans="1:5" x14ac:dyDescent="0.2">
      <c r="A640" s="23"/>
      <c r="B640" s="77"/>
      <c r="C640" s="23"/>
      <c r="D640" s="23"/>
      <c r="E640" s="23"/>
    </row>
    <row r="641" spans="1:5" x14ac:dyDescent="0.2">
      <c r="A641" s="23"/>
      <c r="B641" s="77"/>
      <c r="C641" s="23"/>
      <c r="D641" s="23"/>
      <c r="E641" s="23"/>
    </row>
    <row r="642" spans="1:5" x14ac:dyDescent="0.2">
      <c r="A642" s="23"/>
      <c r="B642" s="77"/>
      <c r="C642" s="23"/>
      <c r="D642" s="23"/>
      <c r="E642" s="23"/>
    </row>
    <row r="643" spans="1:5" x14ac:dyDescent="0.2">
      <c r="A643" s="23"/>
      <c r="B643" s="77"/>
      <c r="C643" s="23"/>
      <c r="D643" s="23"/>
      <c r="E643" s="23"/>
    </row>
    <row r="644" spans="1:5" x14ac:dyDescent="0.2">
      <c r="A644" s="23"/>
      <c r="B644" s="77"/>
      <c r="C644" s="23"/>
      <c r="D644" s="23"/>
      <c r="E644" s="23"/>
    </row>
    <row r="645" spans="1:5" x14ac:dyDescent="0.2">
      <c r="A645" s="23"/>
      <c r="B645" s="77"/>
      <c r="C645" s="23"/>
      <c r="D645" s="23"/>
      <c r="E645" s="23"/>
    </row>
    <row r="646" spans="1:5" x14ac:dyDescent="0.2">
      <c r="A646" s="23"/>
      <c r="B646" s="77"/>
      <c r="C646" s="23"/>
      <c r="D646" s="23"/>
      <c r="E646" s="23"/>
    </row>
    <row r="647" spans="1:5" x14ac:dyDescent="0.2">
      <c r="A647" s="23"/>
      <c r="B647" s="77"/>
      <c r="C647" s="23"/>
      <c r="D647" s="23"/>
      <c r="E647" s="23"/>
    </row>
    <row r="648" spans="1:5" x14ac:dyDescent="0.2">
      <c r="A648" s="23"/>
      <c r="B648" s="77"/>
      <c r="C648" s="23"/>
      <c r="D648" s="23"/>
      <c r="E648" s="23"/>
    </row>
    <row r="649" spans="1:5" x14ac:dyDescent="0.2">
      <c r="A649" s="23"/>
      <c r="B649" s="77"/>
      <c r="C649" s="23"/>
      <c r="D649" s="23"/>
      <c r="E649" s="23"/>
    </row>
    <row r="650" spans="1:5" x14ac:dyDescent="0.2">
      <c r="A650" s="23"/>
      <c r="B650" s="77"/>
      <c r="C650" s="23"/>
      <c r="D650" s="23"/>
      <c r="E650" s="23"/>
    </row>
    <row r="651" spans="1:5" x14ac:dyDescent="0.2">
      <c r="A651" s="23"/>
      <c r="B651" s="77"/>
      <c r="C651" s="23"/>
      <c r="D651" s="23"/>
      <c r="E651" s="23"/>
    </row>
    <row r="652" spans="1:5" x14ac:dyDescent="0.2">
      <c r="A652" s="23"/>
      <c r="B652" s="77"/>
      <c r="C652" s="23"/>
      <c r="D652" s="23"/>
      <c r="E652" s="23"/>
    </row>
    <row r="653" spans="1:5" x14ac:dyDescent="0.2">
      <c r="A653" s="23"/>
      <c r="B653" s="77"/>
      <c r="C653" s="23"/>
      <c r="D653" s="23"/>
      <c r="E653" s="23"/>
    </row>
    <row r="654" spans="1:5" x14ac:dyDescent="0.2">
      <c r="A654" s="23"/>
      <c r="B654" s="77"/>
      <c r="C654" s="23"/>
      <c r="D654" s="23"/>
      <c r="E654" s="23"/>
    </row>
    <row r="655" spans="1:5" x14ac:dyDescent="0.2">
      <c r="A655" s="23"/>
      <c r="B655" s="77"/>
      <c r="C655" s="23"/>
      <c r="D655" s="23"/>
      <c r="E655" s="23"/>
    </row>
    <row r="656" spans="1:5" x14ac:dyDescent="0.2">
      <c r="A656" s="23"/>
      <c r="B656" s="77"/>
      <c r="C656" s="23"/>
      <c r="D656" s="23"/>
      <c r="E656" s="23"/>
    </row>
    <row r="657" spans="1:5" x14ac:dyDescent="0.2">
      <c r="A657" s="23"/>
      <c r="B657" s="77"/>
      <c r="C657" s="23"/>
      <c r="D657" s="23"/>
      <c r="E657" s="23"/>
    </row>
    <row r="658" spans="1:5" x14ac:dyDescent="0.2">
      <c r="A658" s="23"/>
      <c r="B658" s="77"/>
      <c r="C658" s="23"/>
      <c r="D658" s="23"/>
      <c r="E658" s="23"/>
    </row>
    <row r="659" spans="1:5" x14ac:dyDescent="0.2">
      <c r="A659" s="23"/>
      <c r="B659" s="77"/>
      <c r="C659" s="23"/>
      <c r="D659" s="23"/>
      <c r="E659" s="23"/>
    </row>
    <row r="660" spans="1:5" x14ac:dyDescent="0.2">
      <c r="A660" s="23"/>
      <c r="B660" s="77"/>
      <c r="C660" s="23"/>
      <c r="D660" s="23"/>
      <c r="E660" s="23"/>
    </row>
    <row r="661" spans="1:5" x14ac:dyDescent="0.2">
      <c r="A661" s="23"/>
      <c r="B661" s="77"/>
      <c r="C661" s="23"/>
      <c r="D661" s="23"/>
      <c r="E661" s="23"/>
    </row>
    <row r="662" spans="1:5" x14ac:dyDescent="0.2">
      <c r="A662" s="23"/>
      <c r="B662" s="77"/>
      <c r="C662" s="23"/>
      <c r="D662" s="23"/>
      <c r="E662" s="23"/>
    </row>
    <row r="663" spans="1:5" x14ac:dyDescent="0.2">
      <c r="A663" s="23"/>
      <c r="B663" s="77"/>
      <c r="C663" s="23"/>
      <c r="D663" s="23"/>
      <c r="E663" s="23"/>
    </row>
    <row r="664" spans="1:5" x14ac:dyDescent="0.2">
      <c r="A664" s="23"/>
      <c r="B664" s="77"/>
      <c r="C664" s="23"/>
      <c r="D664" s="23"/>
      <c r="E664" s="23"/>
    </row>
    <row r="665" spans="1:5" x14ac:dyDescent="0.2">
      <c r="A665" s="23"/>
      <c r="B665" s="77"/>
      <c r="C665" s="23"/>
      <c r="D665" s="23"/>
      <c r="E665" s="23"/>
    </row>
    <row r="666" spans="1:5" x14ac:dyDescent="0.2">
      <c r="A666" s="23"/>
      <c r="B666" s="77"/>
      <c r="C666" s="23"/>
      <c r="D666" s="23"/>
      <c r="E666" s="23"/>
    </row>
    <row r="667" spans="1:5" x14ac:dyDescent="0.2">
      <c r="A667" s="23"/>
      <c r="B667" s="77"/>
      <c r="C667" s="23"/>
      <c r="D667" s="23"/>
      <c r="E667" s="23"/>
    </row>
    <row r="668" spans="1:5" x14ac:dyDescent="0.2">
      <c r="A668" s="23"/>
      <c r="B668" s="77"/>
      <c r="C668" s="23"/>
      <c r="D668" s="23"/>
      <c r="E668" s="23"/>
    </row>
    <row r="669" spans="1:5" x14ac:dyDescent="0.2">
      <c r="A669" s="23"/>
      <c r="B669" s="77"/>
      <c r="C669" s="23"/>
      <c r="D669" s="23"/>
      <c r="E669" s="23"/>
    </row>
    <row r="670" spans="1:5" x14ac:dyDescent="0.2">
      <c r="A670" s="23"/>
      <c r="B670" s="77"/>
      <c r="C670" s="23"/>
      <c r="D670" s="23"/>
      <c r="E670" s="23"/>
    </row>
    <row r="671" spans="1:5" x14ac:dyDescent="0.2">
      <c r="A671" s="23"/>
      <c r="B671" s="77"/>
      <c r="C671" s="23"/>
      <c r="D671" s="23"/>
      <c r="E671" s="23"/>
    </row>
    <row r="672" spans="1:5" x14ac:dyDescent="0.2">
      <c r="A672" s="23"/>
      <c r="B672" s="77"/>
      <c r="C672" s="23"/>
      <c r="D672" s="23"/>
      <c r="E672" s="23"/>
    </row>
    <row r="673" spans="1:5" x14ac:dyDescent="0.2">
      <c r="A673" s="23"/>
      <c r="B673" s="77"/>
      <c r="C673" s="23"/>
      <c r="D673" s="23"/>
      <c r="E673" s="23"/>
    </row>
    <row r="674" spans="1:5" x14ac:dyDescent="0.2">
      <c r="A674" s="23"/>
      <c r="B674" s="77"/>
      <c r="C674" s="23"/>
      <c r="D674" s="23"/>
      <c r="E674" s="23"/>
    </row>
    <row r="675" spans="1:5" x14ac:dyDescent="0.2">
      <c r="A675" s="23"/>
      <c r="B675" s="77"/>
      <c r="C675" s="23"/>
      <c r="D675" s="23"/>
      <c r="E675" s="23"/>
    </row>
    <row r="676" spans="1:5" x14ac:dyDescent="0.2">
      <c r="A676" s="23"/>
      <c r="B676" s="77"/>
      <c r="C676" s="23"/>
      <c r="D676" s="23"/>
      <c r="E676" s="23"/>
    </row>
    <row r="677" spans="1:5" x14ac:dyDescent="0.2">
      <c r="A677" s="23"/>
      <c r="B677" s="77"/>
      <c r="C677" s="23"/>
      <c r="D677" s="23"/>
      <c r="E677" s="23"/>
    </row>
    <row r="678" spans="1:5" x14ac:dyDescent="0.2">
      <c r="A678" s="23"/>
      <c r="B678" s="77"/>
      <c r="C678" s="23"/>
      <c r="D678" s="23"/>
      <c r="E678" s="23"/>
    </row>
    <row r="679" spans="1:5" x14ac:dyDescent="0.2">
      <c r="A679" s="23"/>
      <c r="B679" s="77"/>
      <c r="C679" s="23"/>
      <c r="D679" s="23"/>
      <c r="E679" s="23"/>
    </row>
    <row r="680" spans="1:5" x14ac:dyDescent="0.2">
      <c r="A680" s="23"/>
      <c r="B680" s="77"/>
      <c r="C680" s="23"/>
      <c r="D680" s="23"/>
      <c r="E680" s="23"/>
    </row>
    <row r="681" spans="1:5" x14ac:dyDescent="0.2">
      <c r="A681" s="23"/>
      <c r="B681" s="77"/>
      <c r="C681" s="23"/>
      <c r="D681" s="23"/>
      <c r="E681" s="23"/>
    </row>
    <row r="682" spans="1:5" x14ac:dyDescent="0.2">
      <c r="A682" s="23"/>
      <c r="B682" s="77"/>
      <c r="C682" s="23"/>
      <c r="D682" s="23"/>
      <c r="E682" s="23"/>
    </row>
    <row r="683" spans="1:5" x14ac:dyDescent="0.2">
      <c r="A683" s="23"/>
      <c r="B683" s="77"/>
      <c r="C683" s="23"/>
      <c r="D683" s="23"/>
      <c r="E683" s="23"/>
    </row>
    <row r="684" spans="1:5" x14ac:dyDescent="0.2">
      <c r="A684" s="23"/>
      <c r="B684" s="77"/>
      <c r="C684" s="23"/>
      <c r="D684" s="23"/>
      <c r="E684" s="23"/>
    </row>
    <row r="685" spans="1:5" x14ac:dyDescent="0.2">
      <c r="A685" s="23"/>
      <c r="B685" s="77"/>
      <c r="C685" s="23"/>
      <c r="D685" s="23"/>
      <c r="E685" s="23"/>
    </row>
    <row r="686" spans="1:5" x14ac:dyDescent="0.2">
      <c r="A686" s="23"/>
      <c r="B686" s="77"/>
      <c r="C686" s="23"/>
      <c r="D686" s="23"/>
      <c r="E686" s="23"/>
    </row>
    <row r="687" spans="1:5" x14ac:dyDescent="0.2">
      <c r="A687" s="23"/>
      <c r="B687" s="77"/>
      <c r="C687" s="23"/>
      <c r="D687" s="23"/>
      <c r="E687" s="23"/>
    </row>
    <row r="688" spans="1:5" x14ac:dyDescent="0.2">
      <c r="A688" s="23"/>
      <c r="B688" s="77"/>
      <c r="C688" s="23"/>
      <c r="D688" s="23"/>
      <c r="E688" s="23"/>
    </row>
    <row r="689" spans="1:5" x14ac:dyDescent="0.2">
      <c r="A689" s="23"/>
      <c r="B689" s="77"/>
      <c r="C689" s="23"/>
      <c r="D689" s="23"/>
      <c r="E689" s="23"/>
    </row>
    <row r="690" spans="1:5" x14ac:dyDescent="0.2">
      <c r="A690" s="23"/>
      <c r="B690" s="77"/>
      <c r="C690" s="23"/>
      <c r="D690" s="23"/>
      <c r="E690" s="23"/>
    </row>
    <row r="691" spans="1:5" x14ac:dyDescent="0.2">
      <c r="A691" s="23"/>
      <c r="B691" s="77"/>
      <c r="C691" s="23"/>
      <c r="D691" s="23"/>
      <c r="E691" s="23"/>
    </row>
    <row r="692" spans="1:5" x14ac:dyDescent="0.2">
      <c r="A692" s="23"/>
      <c r="B692" s="77"/>
      <c r="C692" s="23"/>
      <c r="D692" s="23"/>
      <c r="E692" s="23"/>
    </row>
    <row r="693" spans="1:5" x14ac:dyDescent="0.2">
      <c r="A693" s="23"/>
      <c r="B693" s="77"/>
      <c r="C693" s="23"/>
      <c r="D693" s="23"/>
      <c r="E693" s="23"/>
    </row>
    <row r="694" spans="1:5" x14ac:dyDescent="0.2">
      <c r="A694" s="23"/>
      <c r="B694" s="77"/>
      <c r="C694" s="23"/>
      <c r="D694" s="23"/>
      <c r="E694" s="23"/>
    </row>
    <row r="695" spans="1:5" x14ac:dyDescent="0.2">
      <c r="A695" s="23"/>
      <c r="B695" s="77"/>
      <c r="C695" s="23"/>
      <c r="D695" s="23"/>
      <c r="E695" s="23"/>
    </row>
    <row r="696" spans="1:5" x14ac:dyDescent="0.2">
      <c r="A696" s="23"/>
      <c r="B696" s="77"/>
      <c r="C696" s="23"/>
      <c r="D696" s="23"/>
      <c r="E696" s="23"/>
    </row>
    <row r="697" spans="1:5" x14ac:dyDescent="0.2">
      <c r="A697" s="23"/>
      <c r="B697" s="77"/>
      <c r="C697" s="23"/>
      <c r="D697" s="23"/>
      <c r="E697" s="23"/>
    </row>
    <row r="698" spans="1:5" x14ac:dyDescent="0.2">
      <c r="A698" s="23"/>
      <c r="B698" s="77"/>
      <c r="C698" s="23"/>
      <c r="D698" s="23"/>
      <c r="E698" s="23"/>
    </row>
    <row r="699" spans="1:5" x14ac:dyDescent="0.2">
      <c r="A699" s="23"/>
      <c r="B699" s="77"/>
      <c r="C699" s="23"/>
      <c r="D699" s="23"/>
      <c r="E699" s="23"/>
    </row>
    <row r="700" spans="1:5" x14ac:dyDescent="0.2">
      <c r="A700" s="23"/>
      <c r="B700" s="77"/>
      <c r="C700" s="23"/>
      <c r="D700" s="23"/>
      <c r="E700" s="23"/>
    </row>
    <row r="701" spans="1:5" x14ac:dyDescent="0.2">
      <c r="A701" s="23"/>
      <c r="B701" s="77"/>
      <c r="C701" s="23"/>
      <c r="D701" s="23"/>
      <c r="E701" s="23"/>
    </row>
    <row r="702" spans="1:5" x14ac:dyDescent="0.2">
      <c r="A702" s="23"/>
      <c r="B702" s="77"/>
      <c r="C702" s="23"/>
      <c r="D702" s="23"/>
      <c r="E702" s="23"/>
    </row>
    <row r="703" spans="1:5" x14ac:dyDescent="0.2">
      <c r="A703" s="23"/>
      <c r="B703" s="77"/>
      <c r="C703" s="23"/>
      <c r="D703" s="23"/>
      <c r="E703" s="23"/>
    </row>
    <row r="704" spans="1:5" x14ac:dyDescent="0.2">
      <c r="A704" s="23"/>
      <c r="B704" s="77"/>
      <c r="C704" s="23"/>
      <c r="D704" s="23"/>
      <c r="E704" s="23"/>
    </row>
    <row r="705" spans="1:5" x14ac:dyDescent="0.2">
      <c r="A705" s="23"/>
      <c r="B705" s="77"/>
      <c r="C705" s="23"/>
      <c r="D705" s="23"/>
      <c r="E705" s="23"/>
    </row>
    <row r="706" spans="1:5" x14ac:dyDescent="0.2">
      <c r="A706" s="23"/>
      <c r="B706" s="77"/>
      <c r="C706" s="23"/>
      <c r="D706" s="23"/>
      <c r="E706" s="23"/>
    </row>
    <row r="707" spans="1:5" x14ac:dyDescent="0.2">
      <c r="A707" s="23"/>
      <c r="B707" s="77"/>
      <c r="C707" s="23"/>
      <c r="D707" s="23"/>
      <c r="E707" s="23"/>
    </row>
    <row r="708" spans="1:5" x14ac:dyDescent="0.2">
      <c r="A708" s="23"/>
      <c r="B708" s="77"/>
      <c r="C708" s="23"/>
      <c r="D708" s="23"/>
      <c r="E708" s="23"/>
    </row>
    <row r="709" spans="1:5" x14ac:dyDescent="0.2">
      <c r="A709" s="23"/>
      <c r="B709" s="77"/>
      <c r="C709" s="23"/>
      <c r="D709" s="23"/>
      <c r="E709" s="23"/>
    </row>
    <row r="710" spans="1:5" x14ac:dyDescent="0.2">
      <c r="A710" s="23"/>
      <c r="B710" s="77"/>
      <c r="C710" s="23"/>
      <c r="D710" s="23"/>
      <c r="E710" s="23"/>
    </row>
    <row r="711" spans="1:5" x14ac:dyDescent="0.2">
      <c r="A711" s="23"/>
      <c r="B711" s="77"/>
      <c r="C711" s="23"/>
      <c r="D711" s="23"/>
      <c r="E711" s="23"/>
    </row>
    <row r="712" spans="1:5" x14ac:dyDescent="0.2">
      <c r="A712" s="23"/>
      <c r="B712" s="77"/>
      <c r="C712" s="23"/>
      <c r="D712" s="23"/>
      <c r="E712" s="23"/>
    </row>
    <row r="713" spans="1:5" x14ac:dyDescent="0.2">
      <c r="A713" s="23"/>
      <c r="B713" s="77"/>
      <c r="C713" s="23"/>
      <c r="D713" s="23"/>
      <c r="E713" s="23"/>
    </row>
    <row r="714" spans="1:5" x14ac:dyDescent="0.2">
      <c r="A714" s="23"/>
      <c r="B714" s="77"/>
      <c r="C714" s="23"/>
      <c r="D714" s="23"/>
      <c r="E714" s="23"/>
    </row>
    <row r="715" spans="1:5" x14ac:dyDescent="0.2">
      <c r="A715" s="23"/>
      <c r="B715" s="77"/>
      <c r="C715" s="23"/>
      <c r="D715" s="23"/>
      <c r="E715" s="23"/>
    </row>
    <row r="716" spans="1:5" x14ac:dyDescent="0.2">
      <c r="A716" s="23"/>
      <c r="B716" s="77"/>
      <c r="C716" s="23"/>
      <c r="D716" s="23"/>
      <c r="E716" s="23"/>
    </row>
    <row r="717" spans="1:5" x14ac:dyDescent="0.2">
      <c r="A717" s="23"/>
      <c r="B717" s="77"/>
      <c r="C717" s="23"/>
      <c r="D717" s="23"/>
      <c r="E717" s="23"/>
    </row>
    <row r="718" spans="1:5" x14ac:dyDescent="0.2">
      <c r="A718" s="23"/>
      <c r="B718" s="77"/>
      <c r="C718" s="23"/>
      <c r="D718" s="23"/>
      <c r="E718" s="23"/>
    </row>
    <row r="719" spans="1:5" x14ac:dyDescent="0.2">
      <c r="A719" s="23"/>
      <c r="B719" s="77"/>
      <c r="C719" s="23"/>
      <c r="D719" s="23"/>
      <c r="E719" s="23"/>
    </row>
    <row r="720" spans="1:5" x14ac:dyDescent="0.2">
      <c r="A720" s="23"/>
      <c r="B720" s="77"/>
      <c r="C720" s="23"/>
      <c r="D720" s="23"/>
      <c r="E720" s="23"/>
    </row>
    <row r="721" spans="1:5" x14ac:dyDescent="0.2">
      <c r="A721" s="23"/>
      <c r="B721" s="77"/>
      <c r="C721" s="23"/>
      <c r="D721" s="23"/>
      <c r="E721" s="23"/>
    </row>
    <row r="722" spans="1:5" x14ac:dyDescent="0.2">
      <c r="A722" s="23"/>
      <c r="B722" s="77"/>
      <c r="C722" s="23"/>
      <c r="D722" s="23"/>
      <c r="E722" s="23"/>
    </row>
    <row r="723" spans="1:5" x14ac:dyDescent="0.2">
      <c r="A723" s="23"/>
      <c r="B723" s="77"/>
      <c r="C723" s="23"/>
      <c r="D723" s="23"/>
      <c r="E723" s="23"/>
    </row>
    <row r="724" spans="1:5" x14ac:dyDescent="0.2">
      <c r="A724" s="23"/>
      <c r="B724" s="77"/>
      <c r="C724" s="23"/>
      <c r="D724" s="23"/>
      <c r="E724" s="23"/>
    </row>
    <row r="725" spans="1:5" x14ac:dyDescent="0.2">
      <c r="A725" s="23"/>
      <c r="B725" s="77"/>
      <c r="C725" s="23"/>
      <c r="D725" s="23"/>
      <c r="E725" s="23"/>
    </row>
    <row r="726" spans="1:5" x14ac:dyDescent="0.2">
      <c r="A726" s="23"/>
      <c r="B726" s="77"/>
      <c r="C726" s="23"/>
      <c r="D726" s="23"/>
      <c r="E726" s="23"/>
    </row>
    <row r="727" spans="1:5" x14ac:dyDescent="0.2">
      <c r="A727" s="23"/>
      <c r="B727" s="77"/>
      <c r="C727" s="23"/>
      <c r="D727" s="23"/>
      <c r="E727" s="23"/>
    </row>
    <row r="728" spans="1:5" x14ac:dyDescent="0.2">
      <c r="A728" s="23"/>
      <c r="B728" s="77"/>
      <c r="C728" s="23"/>
      <c r="D728" s="23"/>
      <c r="E728" s="23"/>
    </row>
    <row r="729" spans="1:5" x14ac:dyDescent="0.2">
      <c r="A729" s="23"/>
      <c r="B729" s="77"/>
      <c r="C729" s="23"/>
      <c r="D729" s="23"/>
      <c r="E729" s="23"/>
    </row>
    <row r="730" spans="1:5" x14ac:dyDescent="0.2">
      <c r="A730" s="23"/>
      <c r="B730" s="77"/>
      <c r="C730" s="23"/>
      <c r="D730" s="23"/>
      <c r="E730" s="23"/>
    </row>
    <row r="731" spans="1:5" x14ac:dyDescent="0.2">
      <c r="A731" s="23"/>
      <c r="B731" s="77"/>
      <c r="C731" s="23"/>
      <c r="D731" s="23"/>
      <c r="E731" s="23"/>
    </row>
    <row r="732" spans="1:5" x14ac:dyDescent="0.2">
      <c r="A732" s="23"/>
      <c r="B732" s="77"/>
      <c r="C732" s="23"/>
      <c r="D732" s="23"/>
      <c r="E732" s="23"/>
    </row>
    <row r="733" spans="1:5" x14ac:dyDescent="0.2">
      <c r="A733" s="23"/>
      <c r="B733" s="77"/>
      <c r="C733" s="23"/>
      <c r="D733" s="23"/>
      <c r="E733" s="23"/>
    </row>
    <row r="734" spans="1:5" x14ac:dyDescent="0.2">
      <c r="A734" s="23"/>
      <c r="B734" s="77"/>
      <c r="C734" s="23"/>
      <c r="D734" s="23"/>
      <c r="E734" s="23"/>
    </row>
    <row r="735" spans="1:5" x14ac:dyDescent="0.2">
      <c r="A735" s="23"/>
      <c r="B735" s="77"/>
      <c r="C735" s="23"/>
      <c r="D735" s="23"/>
      <c r="E735" s="23"/>
    </row>
    <row r="736" spans="1:5" x14ac:dyDescent="0.2">
      <c r="A736" s="23"/>
      <c r="B736" s="77"/>
      <c r="C736" s="23"/>
      <c r="D736" s="23"/>
      <c r="E736" s="23"/>
    </row>
    <row r="737" spans="1:5" x14ac:dyDescent="0.2">
      <c r="A737" s="23"/>
      <c r="B737" s="77"/>
      <c r="C737" s="23"/>
      <c r="D737" s="23"/>
      <c r="E737" s="23"/>
    </row>
    <row r="738" spans="1:5" x14ac:dyDescent="0.2">
      <c r="A738" s="23"/>
      <c r="B738" s="77"/>
      <c r="C738" s="23"/>
      <c r="D738" s="23"/>
      <c r="E738" s="23"/>
    </row>
    <row r="739" spans="1:5" x14ac:dyDescent="0.2">
      <c r="A739" s="23"/>
      <c r="B739" s="77"/>
      <c r="C739" s="23"/>
      <c r="D739" s="23"/>
      <c r="E739" s="23"/>
    </row>
    <row r="740" spans="1:5" x14ac:dyDescent="0.2">
      <c r="A740" s="23"/>
      <c r="B740" s="77"/>
      <c r="C740" s="23"/>
      <c r="D740" s="23"/>
      <c r="E740" s="23"/>
    </row>
    <row r="741" spans="1:5" x14ac:dyDescent="0.2">
      <c r="A741" s="23"/>
      <c r="B741" s="77"/>
      <c r="C741" s="23"/>
      <c r="D741" s="23"/>
      <c r="E741" s="23"/>
    </row>
    <row r="742" spans="1:5" x14ac:dyDescent="0.2">
      <c r="A742" s="23"/>
      <c r="B742" s="77"/>
      <c r="C742" s="23"/>
      <c r="D742" s="23"/>
      <c r="E742" s="23"/>
    </row>
    <row r="743" spans="1:5" x14ac:dyDescent="0.2">
      <c r="A743" s="23"/>
      <c r="B743" s="77"/>
      <c r="C743" s="23"/>
      <c r="D743" s="23"/>
      <c r="E743" s="23"/>
    </row>
    <row r="744" spans="1:5" x14ac:dyDescent="0.2">
      <c r="A744" s="23"/>
      <c r="B744" s="77"/>
      <c r="C744" s="23"/>
      <c r="D744" s="23"/>
      <c r="E744" s="23"/>
    </row>
    <row r="745" spans="1:5" x14ac:dyDescent="0.2">
      <c r="A745" s="23"/>
      <c r="B745" s="77"/>
      <c r="C745" s="23"/>
      <c r="D745" s="23"/>
      <c r="E745" s="23"/>
    </row>
    <row r="746" spans="1:5" x14ac:dyDescent="0.2">
      <c r="A746" s="23"/>
      <c r="B746" s="77"/>
      <c r="C746" s="23"/>
      <c r="D746" s="23"/>
      <c r="E746" s="23"/>
    </row>
    <row r="747" spans="1:5" x14ac:dyDescent="0.2">
      <c r="A747" s="23"/>
      <c r="B747" s="77"/>
      <c r="C747" s="23"/>
      <c r="D747" s="23"/>
      <c r="E747" s="23"/>
    </row>
    <row r="748" spans="1:5" x14ac:dyDescent="0.2">
      <c r="A748" s="23"/>
      <c r="B748" s="77"/>
      <c r="C748" s="23"/>
      <c r="D748" s="23"/>
      <c r="E748" s="23"/>
    </row>
    <row r="749" spans="1:5" x14ac:dyDescent="0.2">
      <c r="A749" s="23"/>
      <c r="B749" s="77"/>
      <c r="C749" s="23"/>
      <c r="D749" s="23"/>
      <c r="E749" s="23"/>
    </row>
    <row r="750" spans="1:5" x14ac:dyDescent="0.2">
      <c r="A750" s="23"/>
      <c r="B750" s="77"/>
      <c r="C750" s="23"/>
      <c r="D750" s="23"/>
      <c r="E750" s="23"/>
    </row>
    <row r="751" spans="1:5" x14ac:dyDescent="0.2">
      <c r="A751" s="23"/>
      <c r="B751" s="77"/>
      <c r="C751" s="23"/>
      <c r="D751" s="23"/>
      <c r="E751" s="23"/>
    </row>
    <row r="752" spans="1:5" x14ac:dyDescent="0.2">
      <c r="A752" s="23"/>
      <c r="B752" s="77"/>
      <c r="C752" s="23"/>
      <c r="D752" s="23"/>
      <c r="E752" s="23"/>
    </row>
    <row r="753" spans="1:5" x14ac:dyDescent="0.2">
      <c r="A753" s="23"/>
      <c r="B753" s="77"/>
      <c r="C753" s="23"/>
      <c r="D753" s="23"/>
      <c r="E753" s="23"/>
    </row>
    <row r="754" spans="1:5" x14ac:dyDescent="0.2">
      <c r="A754" s="23"/>
      <c r="B754" s="77"/>
      <c r="C754" s="23"/>
      <c r="D754" s="23"/>
      <c r="E754" s="23"/>
    </row>
    <row r="755" spans="1:5" x14ac:dyDescent="0.2">
      <c r="A755" s="23"/>
      <c r="B755" s="77"/>
      <c r="C755" s="23"/>
      <c r="D755" s="23"/>
      <c r="E755" s="23"/>
    </row>
    <row r="756" spans="1:5" x14ac:dyDescent="0.2">
      <c r="A756" s="23"/>
      <c r="B756" s="77"/>
      <c r="C756" s="23"/>
      <c r="D756" s="23"/>
      <c r="E756" s="23"/>
    </row>
    <row r="757" spans="1:5" x14ac:dyDescent="0.2">
      <c r="A757" s="23"/>
      <c r="B757" s="77"/>
      <c r="C757" s="23"/>
      <c r="D757" s="23"/>
      <c r="E757" s="23"/>
    </row>
    <row r="758" spans="1:5" x14ac:dyDescent="0.2">
      <c r="A758" s="23"/>
      <c r="B758" s="77"/>
      <c r="C758" s="23"/>
      <c r="D758" s="23"/>
      <c r="E758" s="23"/>
    </row>
    <row r="759" spans="1:5" x14ac:dyDescent="0.2">
      <c r="A759" s="23"/>
      <c r="B759" s="77"/>
      <c r="C759" s="23"/>
      <c r="D759" s="23"/>
      <c r="E759" s="23"/>
    </row>
    <row r="760" spans="1:5" x14ac:dyDescent="0.2">
      <c r="A760" s="23"/>
      <c r="B760" s="77"/>
      <c r="C760" s="23"/>
      <c r="D760" s="23"/>
      <c r="E760" s="23"/>
    </row>
    <row r="761" spans="1:5" x14ac:dyDescent="0.2">
      <c r="A761" s="23"/>
      <c r="B761" s="77"/>
      <c r="C761" s="23"/>
      <c r="D761" s="23"/>
      <c r="E761" s="23"/>
    </row>
    <row r="762" spans="1:5" x14ac:dyDescent="0.2">
      <c r="A762" s="23"/>
      <c r="B762" s="77"/>
      <c r="C762" s="23"/>
      <c r="D762" s="23"/>
      <c r="E762" s="23"/>
    </row>
    <row r="763" spans="1:5" x14ac:dyDescent="0.2">
      <c r="A763" s="23"/>
      <c r="B763" s="77"/>
      <c r="C763" s="23"/>
      <c r="D763" s="23"/>
      <c r="E763" s="23"/>
    </row>
    <row r="764" spans="1:5" x14ac:dyDescent="0.2">
      <c r="A764" s="23"/>
      <c r="B764" s="77"/>
      <c r="C764" s="23"/>
      <c r="D764" s="23"/>
      <c r="E764" s="23"/>
    </row>
    <row r="765" spans="1:5" x14ac:dyDescent="0.2">
      <c r="A765" s="23"/>
      <c r="B765" s="77"/>
      <c r="C765" s="23"/>
      <c r="D765" s="23"/>
      <c r="E765" s="23"/>
    </row>
    <row r="766" spans="1:5" x14ac:dyDescent="0.2">
      <c r="A766" s="23"/>
      <c r="B766" s="77"/>
      <c r="C766" s="23"/>
      <c r="D766" s="23"/>
      <c r="E766" s="23"/>
    </row>
    <row r="767" spans="1:5" x14ac:dyDescent="0.2">
      <c r="A767" s="23"/>
      <c r="B767" s="77"/>
      <c r="C767" s="23"/>
      <c r="D767" s="23"/>
      <c r="E767" s="23"/>
    </row>
    <row r="768" spans="1:5" x14ac:dyDescent="0.2">
      <c r="A768" s="23"/>
      <c r="B768" s="77"/>
      <c r="C768" s="23"/>
      <c r="D768" s="23"/>
      <c r="E768" s="23"/>
    </row>
    <row r="769" spans="1:5" x14ac:dyDescent="0.2">
      <c r="A769" s="23"/>
      <c r="B769" s="77"/>
      <c r="C769" s="23"/>
      <c r="D769" s="23"/>
      <c r="E769" s="23"/>
    </row>
    <row r="770" spans="1:5" x14ac:dyDescent="0.2">
      <c r="A770" s="23"/>
      <c r="B770" s="77"/>
      <c r="C770" s="23"/>
      <c r="D770" s="23"/>
      <c r="E770" s="23"/>
    </row>
    <row r="771" spans="1:5" x14ac:dyDescent="0.2">
      <c r="A771" s="23"/>
      <c r="B771" s="77"/>
      <c r="C771" s="23"/>
      <c r="D771" s="23"/>
      <c r="E771" s="23"/>
    </row>
    <row r="772" spans="1:5" x14ac:dyDescent="0.2">
      <c r="A772" s="23"/>
      <c r="B772" s="77"/>
      <c r="C772" s="23"/>
      <c r="D772" s="23"/>
      <c r="E772" s="23"/>
    </row>
    <row r="773" spans="1:5" x14ac:dyDescent="0.2">
      <c r="A773" s="23"/>
      <c r="B773" s="77"/>
      <c r="C773" s="23"/>
      <c r="D773" s="23"/>
      <c r="E773" s="23"/>
    </row>
    <row r="774" spans="1:5" x14ac:dyDescent="0.2">
      <c r="A774" s="23"/>
      <c r="B774" s="77"/>
      <c r="C774" s="23"/>
      <c r="D774" s="23"/>
      <c r="E774" s="23"/>
    </row>
    <row r="775" spans="1:5" x14ac:dyDescent="0.2">
      <c r="A775" s="23"/>
      <c r="B775" s="77"/>
      <c r="C775" s="23"/>
      <c r="D775" s="23"/>
      <c r="E775" s="23"/>
    </row>
    <row r="776" spans="1:5" x14ac:dyDescent="0.2">
      <c r="A776" s="23"/>
      <c r="B776" s="77"/>
      <c r="C776" s="23"/>
      <c r="D776" s="23"/>
      <c r="E776" s="23"/>
    </row>
    <row r="777" spans="1:5" x14ac:dyDescent="0.2">
      <c r="A777" s="23"/>
      <c r="B777" s="77"/>
      <c r="C777" s="23"/>
      <c r="D777" s="23"/>
      <c r="E777" s="23"/>
    </row>
    <row r="778" spans="1:5" x14ac:dyDescent="0.2">
      <c r="A778" s="23"/>
      <c r="B778" s="77"/>
      <c r="C778" s="23"/>
      <c r="D778" s="23"/>
      <c r="E778" s="23"/>
    </row>
    <row r="779" spans="1:5" x14ac:dyDescent="0.2">
      <c r="A779" s="23"/>
      <c r="B779" s="77"/>
      <c r="C779" s="23"/>
      <c r="D779" s="23"/>
      <c r="E779" s="23"/>
    </row>
    <row r="780" spans="1:5" x14ac:dyDescent="0.2">
      <c r="A780" s="23"/>
      <c r="B780" s="77"/>
      <c r="C780" s="23"/>
      <c r="D780" s="23"/>
      <c r="E780" s="23"/>
    </row>
    <row r="781" spans="1:5" x14ac:dyDescent="0.2">
      <c r="A781" s="23"/>
      <c r="B781" s="77"/>
      <c r="C781" s="23"/>
      <c r="D781" s="23"/>
      <c r="E781" s="23"/>
    </row>
    <row r="782" spans="1:5" x14ac:dyDescent="0.2">
      <c r="A782" s="23"/>
      <c r="B782" s="77"/>
      <c r="C782" s="23"/>
      <c r="D782" s="23"/>
      <c r="E782" s="23"/>
    </row>
    <row r="783" spans="1:5" x14ac:dyDescent="0.2">
      <c r="A783" s="23"/>
      <c r="B783" s="77"/>
      <c r="C783" s="23"/>
      <c r="D783" s="23"/>
      <c r="E783" s="23"/>
    </row>
    <row r="784" spans="1:5" x14ac:dyDescent="0.2">
      <c r="A784" s="23"/>
      <c r="B784" s="77"/>
      <c r="C784" s="23"/>
      <c r="D784" s="23"/>
      <c r="E784" s="23"/>
    </row>
    <row r="785" spans="1:5" x14ac:dyDescent="0.2">
      <c r="A785" s="23"/>
      <c r="B785" s="77"/>
      <c r="C785" s="23"/>
      <c r="D785" s="23"/>
      <c r="E785" s="23"/>
    </row>
    <row r="786" spans="1:5" x14ac:dyDescent="0.2">
      <c r="A786" s="23"/>
      <c r="B786" s="77"/>
      <c r="C786" s="23"/>
      <c r="D786" s="23"/>
      <c r="E786" s="23"/>
    </row>
    <row r="787" spans="1:5" x14ac:dyDescent="0.2">
      <c r="A787" s="23"/>
      <c r="B787" s="77"/>
      <c r="C787" s="23"/>
      <c r="D787" s="23"/>
      <c r="E787" s="23"/>
    </row>
    <row r="788" spans="1:5" x14ac:dyDescent="0.2">
      <c r="A788" s="23"/>
      <c r="B788" s="77"/>
      <c r="C788" s="23"/>
      <c r="D788" s="23"/>
      <c r="E788" s="23"/>
    </row>
    <row r="789" spans="1:5" x14ac:dyDescent="0.2">
      <c r="A789" s="23"/>
      <c r="B789" s="77"/>
      <c r="C789" s="23"/>
      <c r="D789" s="23"/>
      <c r="E789" s="23"/>
    </row>
    <row r="790" spans="1:5" x14ac:dyDescent="0.2">
      <c r="A790" s="23"/>
      <c r="B790" s="77"/>
      <c r="C790" s="23"/>
      <c r="D790" s="23"/>
      <c r="E790" s="23"/>
    </row>
    <row r="791" spans="1:5" x14ac:dyDescent="0.2">
      <c r="A791" s="23"/>
      <c r="B791" s="77"/>
      <c r="C791" s="23"/>
      <c r="D791" s="23"/>
      <c r="E791" s="23"/>
    </row>
    <row r="792" spans="1:5" x14ac:dyDescent="0.2">
      <c r="A792" s="23"/>
      <c r="B792" s="77"/>
      <c r="C792" s="23"/>
      <c r="D792" s="23"/>
      <c r="E792" s="23"/>
    </row>
    <row r="793" spans="1:5" x14ac:dyDescent="0.2">
      <c r="A793" s="23"/>
      <c r="B793" s="77"/>
      <c r="C793" s="23"/>
      <c r="D793" s="23"/>
      <c r="E793" s="23"/>
    </row>
    <row r="794" spans="1:5" x14ac:dyDescent="0.2">
      <c r="A794" s="23"/>
      <c r="B794" s="77"/>
      <c r="C794" s="23"/>
      <c r="D794" s="23"/>
      <c r="E794" s="23"/>
    </row>
    <row r="795" spans="1:5" x14ac:dyDescent="0.2">
      <c r="A795" s="23"/>
      <c r="B795" s="77"/>
      <c r="C795" s="23"/>
      <c r="D795" s="23"/>
      <c r="E795" s="23"/>
    </row>
    <row r="796" spans="1:5" x14ac:dyDescent="0.2">
      <c r="A796" s="23"/>
      <c r="B796" s="77"/>
      <c r="C796" s="23"/>
      <c r="D796" s="23"/>
      <c r="E796" s="23"/>
    </row>
    <row r="797" spans="1:5" x14ac:dyDescent="0.2">
      <c r="A797" s="23"/>
      <c r="B797" s="77"/>
      <c r="C797" s="23"/>
      <c r="D797" s="23"/>
      <c r="E797" s="23"/>
    </row>
    <row r="798" spans="1:5" x14ac:dyDescent="0.2">
      <c r="A798" s="23"/>
      <c r="B798" s="77"/>
      <c r="C798" s="23"/>
      <c r="D798" s="23"/>
      <c r="E798" s="23"/>
    </row>
    <row r="799" spans="1:5" x14ac:dyDescent="0.2">
      <c r="A799" s="23"/>
      <c r="B799" s="77"/>
      <c r="C799" s="23"/>
      <c r="D799" s="23"/>
      <c r="E799" s="23"/>
    </row>
    <row r="800" spans="1:5" x14ac:dyDescent="0.2">
      <c r="A800" s="23"/>
      <c r="B800" s="77"/>
      <c r="C800" s="23"/>
      <c r="D800" s="23"/>
      <c r="E800" s="23"/>
    </row>
    <row r="801" spans="1:5" x14ac:dyDescent="0.2">
      <c r="A801" s="23"/>
      <c r="B801" s="77"/>
      <c r="C801" s="23"/>
      <c r="D801" s="23"/>
      <c r="E801" s="23"/>
    </row>
    <row r="802" spans="1:5" x14ac:dyDescent="0.2">
      <c r="A802" s="23"/>
      <c r="B802" s="77"/>
      <c r="C802" s="23"/>
      <c r="D802" s="23"/>
      <c r="E802" s="23"/>
    </row>
    <row r="803" spans="1:5" x14ac:dyDescent="0.2">
      <c r="A803" s="23"/>
      <c r="B803" s="77"/>
      <c r="C803" s="23"/>
      <c r="D803" s="23"/>
      <c r="E803" s="23"/>
    </row>
    <row r="804" spans="1:5" x14ac:dyDescent="0.2">
      <c r="A804" s="23"/>
      <c r="B804" s="77"/>
      <c r="C804" s="23"/>
      <c r="D804" s="23"/>
      <c r="E804" s="23"/>
    </row>
    <row r="805" spans="1:5" x14ac:dyDescent="0.2">
      <c r="A805" s="23"/>
      <c r="B805" s="77"/>
      <c r="C805" s="23"/>
      <c r="D805" s="23"/>
      <c r="E805" s="23"/>
    </row>
    <row r="806" spans="1:5" x14ac:dyDescent="0.2">
      <c r="A806" s="23"/>
      <c r="B806" s="77"/>
      <c r="C806" s="23"/>
      <c r="D806" s="23"/>
      <c r="E806" s="23"/>
    </row>
    <row r="807" spans="1:5" x14ac:dyDescent="0.2">
      <c r="A807" s="23"/>
      <c r="B807" s="77"/>
      <c r="C807" s="23"/>
      <c r="D807" s="23"/>
      <c r="E807" s="23"/>
    </row>
    <row r="808" spans="1:5" x14ac:dyDescent="0.2">
      <c r="A808" s="23"/>
      <c r="B808" s="77"/>
      <c r="C808" s="23"/>
      <c r="D808" s="23"/>
      <c r="E808" s="23"/>
    </row>
    <row r="809" spans="1:5" x14ac:dyDescent="0.2">
      <c r="A809" s="23"/>
      <c r="B809" s="77"/>
      <c r="C809" s="23"/>
      <c r="D809" s="23"/>
      <c r="E809" s="23"/>
    </row>
    <row r="810" spans="1:5" x14ac:dyDescent="0.2">
      <c r="A810" s="23"/>
      <c r="B810" s="77"/>
      <c r="C810" s="23"/>
      <c r="D810" s="23"/>
      <c r="E810" s="23"/>
    </row>
    <row r="811" spans="1:5" x14ac:dyDescent="0.2">
      <c r="A811" s="23"/>
      <c r="B811" s="77"/>
      <c r="C811" s="23"/>
      <c r="D811" s="23"/>
      <c r="E811" s="23"/>
    </row>
    <row r="812" spans="1:5" x14ac:dyDescent="0.2">
      <c r="A812" s="23"/>
      <c r="B812" s="77"/>
      <c r="C812" s="23"/>
      <c r="D812" s="23"/>
      <c r="E812" s="23"/>
    </row>
    <row r="813" spans="1:5" x14ac:dyDescent="0.2">
      <c r="A813" s="23"/>
      <c r="B813" s="77"/>
      <c r="C813" s="23"/>
      <c r="D813" s="23"/>
      <c r="E813" s="23"/>
    </row>
    <row r="814" spans="1:5" x14ac:dyDescent="0.2">
      <c r="A814" s="23"/>
      <c r="B814" s="77"/>
      <c r="C814" s="23"/>
      <c r="D814" s="23"/>
      <c r="E814" s="23"/>
    </row>
    <row r="815" spans="1:5" x14ac:dyDescent="0.2">
      <c r="A815" s="23"/>
      <c r="B815" s="77"/>
      <c r="C815" s="23"/>
      <c r="D815" s="23"/>
      <c r="E815" s="23"/>
    </row>
    <row r="816" spans="1:5" x14ac:dyDescent="0.2">
      <c r="A816" s="23"/>
      <c r="B816" s="77"/>
      <c r="C816" s="23"/>
      <c r="D816" s="23"/>
      <c r="E816" s="23"/>
    </row>
    <row r="817" spans="1:5" x14ac:dyDescent="0.2">
      <c r="A817" s="23"/>
      <c r="B817" s="77"/>
      <c r="C817" s="23"/>
      <c r="D817" s="23"/>
      <c r="E817" s="23"/>
    </row>
    <row r="818" spans="1:5" x14ac:dyDescent="0.2">
      <c r="A818" s="23"/>
      <c r="B818" s="77"/>
      <c r="C818" s="23"/>
      <c r="D818" s="23"/>
      <c r="E818" s="23"/>
    </row>
    <row r="819" spans="1:5" x14ac:dyDescent="0.2">
      <c r="A819" s="23"/>
      <c r="B819" s="77"/>
      <c r="C819" s="23"/>
      <c r="D819" s="23"/>
      <c r="E819" s="23"/>
    </row>
    <row r="820" spans="1:5" x14ac:dyDescent="0.2">
      <c r="A820" s="23"/>
      <c r="B820" s="77"/>
      <c r="C820" s="23"/>
      <c r="D820" s="23"/>
      <c r="E820" s="23"/>
    </row>
    <row r="821" spans="1:5" x14ac:dyDescent="0.2">
      <c r="A821" s="23"/>
      <c r="B821" s="77"/>
      <c r="C821" s="23"/>
      <c r="D821" s="23"/>
      <c r="E821" s="23"/>
    </row>
    <row r="822" spans="1:5" x14ac:dyDescent="0.2">
      <c r="A822" s="23"/>
      <c r="B822" s="77"/>
      <c r="C822" s="23"/>
      <c r="D822" s="23"/>
      <c r="E822" s="23"/>
    </row>
    <row r="823" spans="1:5" x14ac:dyDescent="0.2">
      <c r="A823" s="23"/>
      <c r="B823" s="77"/>
      <c r="C823" s="23"/>
      <c r="D823" s="23"/>
      <c r="E823" s="23"/>
    </row>
    <row r="824" spans="1:5" x14ac:dyDescent="0.2">
      <c r="A824" s="23"/>
      <c r="B824" s="77"/>
      <c r="C824" s="23"/>
      <c r="D824" s="23"/>
      <c r="E824" s="23"/>
    </row>
    <row r="825" spans="1:5" x14ac:dyDescent="0.2">
      <c r="A825" s="23"/>
      <c r="B825" s="77"/>
      <c r="C825" s="23"/>
      <c r="D825" s="23"/>
      <c r="E825" s="23"/>
    </row>
    <row r="826" spans="1:5" x14ac:dyDescent="0.2">
      <c r="A826" s="23"/>
      <c r="B826" s="77"/>
      <c r="C826" s="23"/>
      <c r="D826" s="23"/>
      <c r="E826" s="23"/>
    </row>
    <row r="827" spans="1:5" x14ac:dyDescent="0.2">
      <c r="A827" s="23"/>
      <c r="B827" s="77"/>
      <c r="C827" s="23"/>
      <c r="D827" s="23"/>
      <c r="E827" s="23"/>
    </row>
    <row r="828" spans="1:5" x14ac:dyDescent="0.2">
      <c r="A828" s="23"/>
      <c r="B828" s="77"/>
      <c r="C828" s="23"/>
      <c r="D828" s="23"/>
      <c r="E828" s="23"/>
    </row>
    <row r="829" spans="1:5" x14ac:dyDescent="0.2">
      <c r="A829" s="23"/>
      <c r="B829" s="77"/>
      <c r="C829" s="23"/>
      <c r="D829" s="23"/>
      <c r="E829" s="23"/>
    </row>
    <row r="830" spans="1:5" x14ac:dyDescent="0.2">
      <c r="A830" s="23"/>
      <c r="B830" s="77"/>
      <c r="C830" s="23"/>
      <c r="D830" s="23"/>
      <c r="E830" s="23"/>
    </row>
    <row r="831" spans="1:5" x14ac:dyDescent="0.2">
      <c r="A831" s="23"/>
      <c r="B831" s="77"/>
      <c r="C831" s="23"/>
      <c r="D831" s="23"/>
      <c r="E831" s="23"/>
    </row>
    <row r="832" spans="1:5" x14ac:dyDescent="0.2">
      <c r="A832" s="23"/>
      <c r="B832" s="77"/>
      <c r="C832" s="23"/>
      <c r="D832" s="23"/>
      <c r="E832" s="23"/>
    </row>
    <row r="833" spans="1:5" x14ac:dyDescent="0.2">
      <c r="A833" s="23"/>
      <c r="B833" s="77"/>
      <c r="C833" s="23"/>
      <c r="D833" s="23"/>
      <c r="E833" s="23"/>
    </row>
    <row r="834" spans="1:5" x14ac:dyDescent="0.2">
      <c r="A834" s="23"/>
      <c r="B834" s="77"/>
      <c r="C834" s="23"/>
      <c r="D834" s="23"/>
      <c r="E834" s="23"/>
    </row>
    <row r="835" spans="1:5" x14ac:dyDescent="0.2">
      <c r="A835" s="23"/>
      <c r="B835" s="77"/>
      <c r="C835" s="23"/>
      <c r="D835" s="23"/>
      <c r="E835" s="23"/>
    </row>
    <row r="836" spans="1:5" x14ac:dyDescent="0.2">
      <c r="A836" s="23"/>
      <c r="B836" s="77"/>
      <c r="C836" s="23"/>
      <c r="D836" s="23"/>
      <c r="E836" s="23"/>
    </row>
    <row r="837" spans="1:5" x14ac:dyDescent="0.2">
      <c r="A837" s="23"/>
      <c r="B837" s="77"/>
      <c r="C837" s="23"/>
      <c r="D837" s="23"/>
      <c r="E837" s="23"/>
    </row>
    <row r="838" spans="1:5" x14ac:dyDescent="0.2">
      <c r="A838" s="23"/>
      <c r="B838" s="77"/>
      <c r="C838" s="23"/>
      <c r="D838" s="23"/>
      <c r="E838" s="23"/>
    </row>
    <row r="839" spans="1:5" x14ac:dyDescent="0.2">
      <c r="A839" s="23"/>
      <c r="B839" s="77"/>
      <c r="C839" s="23"/>
      <c r="D839" s="23"/>
      <c r="E839" s="23"/>
    </row>
    <row r="840" spans="1:5" x14ac:dyDescent="0.2">
      <c r="A840" s="23"/>
      <c r="B840" s="77"/>
      <c r="C840" s="23"/>
      <c r="D840" s="23"/>
      <c r="E840" s="23"/>
    </row>
    <row r="841" spans="1:5" x14ac:dyDescent="0.2">
      <c r="A841" s="23"/>
      <c r="B841" s="77"/>
      <c r="C841" s="23"/>
      <c r="D841" s="23"/>
      <c r="E841" s="23"/>
    </row>
    <row r="842" spans="1:5" x14ac:dyDescent="0.2">
      <c r="A842" s="23"/>
      <c r="B842" s="77"/>
      <c r="C842" s="23"/>
      <c r="D842" s="23"/>
      <c r="E842" s="23"/>
    </row>
    <row r="843" spans="1:5" x14ac:dyDescent="0.2">
      <c r="A843" s="23"/>
      <c r="B843" s="77"/>
      <c r="C843" s="23"/>
      <c r="D843" s="23"/>
      <c r="E843" s="23"/>
    </row>
    <row r="844" spans="1:5" x14ac:dyDescent="0.2">
      <c r="A844" s="23"/>
      <c r="B844" s="77"/>
      <c r="C844" s="23"/>
      <c r="D844" s="23"/>
      <c r="E844" s="23"/>
    </row>
    <row r="845" spans="1:5" x14ac:dyDescent="0.2">
      <c r="A845" s="23"/>
      <c r="B845" s="77"/>
      <c r="C845" s="23"/>
      <c r="D845" s="23"/>
      <c r="E845" s="23"/>
    </row>
    <row r="846" spans="1:5" x14ac:dyDescent="0.2">
      <c r="A846" s="23"/>
      <c r="B846" s="77"/>
      <c r="C846" s="23"/>
      <c r="D846" s="23"/>
      <c r="E846" s="23"/>
    </row>
    <row r="847" spans="1:5" x14ac:dyDescent="0.2">
      <c r="A847" s="23"/>
      <c r="B847" s="77"/>
      <c r="C847" s="23"/>
      <c r="D847" s="23"/>
      <c r="E847" s="23"/>
    </row>
    <row r="848" spans="1:5" x14ac:dyDescent="0.2">
      <c r="A848" s="23"/>
      <c r="B848" s="77"/>
      <c r="C848" s="23"/>
      <c r="D848" s="23"/>
      <c r="E848" s="23"/>
    </row>
    <row r="849" spans="1:5" x14ac:dyDescent="0.2">
      <c r="A849" s="23"/>
      <c r="B849" s="77"/>
      <c r="C849" s="23"/>
      <c r="D849" s="23"/>
      <c r="E849" s="23"/>
    </row>
    <row r="850" spans="1:5" x14ac:dyDescent="0.2">
      <c r="A850" s="23"/>
      <c r="B850" s="77"/>
      <c r="C850" s="23"/>
      <c r="D850" s="23"/>
      <c r="E850" s="23"/>
    </row>
    <row r="851" spans="1:5" x14ac:dyDescent="0.2">
      <c r="A851" s="23"/>
      <c r="B851" s="77"/>
      <c r="C851" s="23"/>
      <c r="D851" s="23"/>
      <c r="E851" s="23"/>
    </row>
    <row r="852" spans="1:5" x14ac:dyDescent="0.2">
      <c r="A852" s="23"/>
      <c r="B852" s="77"/>
      <c r="C852" s="23"/>
      <c r="D852" s="23"/>
      <c r="E852" s="23"/>
    </row>
    <row r="853" spans="1:5" x14ac:dyDescent="0.2">
      <c r="A853" s="23"/>
      <c r="B853" s="77"/>
      <c r="C853" s="23"/>
      <c r="D853" s="23"/>
      <c r="E853" s="23"/>
    </row>
    <row r="854" spans="1:5" x14ac:dyDescent="0.2">
      <c r="A854" s="23"/>
      <c r="B854" s="77"/>
      <c r="C854" s="23"/>
      <c r="D854" s="23"/>
      <c r="E854" s="23"/>
    </row>
    <row r="855" spans="1:5" x14ac:dyDescent="0.2">
      <c r="A855" s="23"/>
      <c r="B855" s="77"/>
      <c r="C855" s="23"/>
      <c r="D855" s="23"/>
      <c r="E855" s="23"/>
    </row>
    <row r="856" spans="1:5" x14ac:dyDescent="0.2">
      <c r="A856" s="23"/>
      <c r="B856" s="77"/>
      <c r="C856" s="23"/>
      <c r="D856" s="23"/>
      <c r="E856" s="23"/>
    </row>
    <row r="857" spans="1:5" x14ac:dyDescent="0.2">
      <c r="A857" s="23"/>
      <c r="B857" s="77"/>
      <c r="C857" s="23"/>
      <c r="D857" s="23"/>
      <c r="E857" s="23"/>
    </row>
    <row r="858" spans="1:5" x14ac:dyDescent="0.2">
      <c r="A858" s="23"/>
      <c r="B858" s="77"/>
      <c r="C858" s="23"/>
      <c r="D858" s="23"/>
      <c r="E858" s="23"/>
    </row>
    <row r="859" spans="1:5" x14ac:dyDescent="0.2">
      <c r="A859" s="23"/>
      <c r="B859" s="77"/>
      <c r="C859" s="23"/>
      <c r="D859" s="23"/>
      <c r="E859" s="23"/>
    </row>
    <row r="860" spans="1:5" x14ac:dyDescent="0.2">
      <c r="A860" s="23"/>
      <c r="B860" s="77"/>
      <c r="C860" s="23"/>
      <c r="D860" s="23"/>
      <c r="E860" s="23"/>
    </row>
    <row r="861" spans="1:5" x14ac:dyDescent="0.2">
      <c r="A861" s="23"/>
      <c r="B861" s="77"/>
      <c r="C861" s="23"/>
      <c r="D861" s="23"/>
      <c r="E861" s="23"/>
    </row>
    <row r="862" spans="1:5" x14ac:dyDescent="0.2">
      <c r="A862" s="23"/>
      <c r="B862" s="77"/>
      <c r="C862" s="23"/>
      <c r="D862" s="23"/>
      <c r="E862" s="23"/>
    </row>
    <row r="863" spans="1:5" x14ac:dyDescent="0.2">
      <c r="A863" s="23"/>
      <c r="B863" s="77"/>
      <c r="C863" s="23"/>
      <c r="D863" s="23"/>
      <c r="E863" s="23"/>
    </row>
    <row r="864" spans="1:5" x14ac:dyDescent="0.2">
      <c r="A864" s="23"/>
      <c r="B864" s="77"/>
      <c r="C864" s="23"/>
      <c r="D864" s="23"/>
      <c r="E864" s="23"/>
    </row>
    <row r="865" spans="1:5" x14ac:dyDescent="0.2">
      <c r="A865" s="23"/>
      <c r="B865" s="77"/>
      <c r="C865" s="23"/>
      <c r="D865" s="23"/>
      <c r="E865" s="23"/>
    </row>
    <row r="866" spans="1:5" x14ac:dyDescent="0.2">
      <c r="A866" s="23"/>
      <c r="B866" s="77"/>
      <c r="C866" s="23"/>
      <c r="D866" s="23"/>
      <c r="E866" s="23"/>
    </row>
    <row r="867" spans="1:5" x14ac:dyDescent="0.2">
      <c r="A867" s="23"/>
      <c r="B867" s="77"/>
      <c r="C867" s="23"/>
      <c r="D867" s="23"/>
      <c r="E867" s="23"/>
    </row>
    <row r="868" spans="1:5" x14ac:dyDescent="0.2">
      <c r="A868" s="23"/>
      <c r="B868" s="77"/>
      <c r="C868" s="23"/>
      <c r="D868" s="23"/>
      <c r="E868" s="23"/>
    </row>
    <row r="869" spans="1:5" x14ac:dyDescent="0.2">
      <c r="A869" s="23"/>
      <c r="B869" s="77"/>
      <c r="C869" s="23"/>
      <c r="D869" s="23"/>
      <c r="E869" s="23"/>
    </row>
    <row r="870" spans="1:5" x14ac:dyDescent="0.2">
      <c r="A870" s="23"/>
      <c r="B870" s="77"/>
      <c r="C870" s="23"/>
      <c r="D870" s="23"/>
      <c r="E870" s="23"/>
    </row>
    <row r="871" spans="1:5" x14ac:dyDescent="0.2">
      <c r="A871" s="23"/>
      <c r="B871" s="77"/>
      <c r="C871" s="23"/>
      <c r="D871" s="23"/>
      <c r="E871" s="23"/>
    </row>
    <row r="872" spans="1:5" x14ac:dyDescent="0.2">
      <c r="A872" s="23"/>
      <c r="B872" s="77"/>
      <c r="C872" s="23"/>
      <c r="D872" s="23"/>
      <c r="E872" s="23"/>
    </row>
    <row r="873" spans="1:5" x14ac:dyDescent="0.2">
      <c r="A873" s="23"/>
      <c r="B873" s="77"/>
      <c r="C873" s="23"/>
      <c r="D873" s="23"/>
      <c r="E873" s="23"/>
    </row>
    <row r="874" spans="1:5" x14ac:dyDescent="0.2">
      <c r="A874" s="23"/>
      <c r="B874" s="77"/>
      <c r="C874" s="23"/>
      <c r="D874" s="23"/>
      <c r="E874" s="23"/>
    </row>
    <row r="875" spans="1:5" x14ac:dyDescent="0.2">
      <c r="A875" s="23"/>
      <c r="B875" s="77"/>
      <c r="C875" s="23"/>
      <c r="D875" s="23"/>
      <c r="E875" s="23"/>
    </row>
    <row r="876" spans="1:5" x14ac:dyDescent="0.2">
      <c r="A876" s="23"/>
      <c r="B876" s="77"/>
      <c r="C876" s="23"/>
      <c r="D876" s="23"/>
      <c r="E876" s="23"/>
    </row>
    <row r="877" spans="1:5" x14ac:dyDescent="0.2">
      <c r="A877" s="23"/>
      <c r="B877" s="77"/>
      <c r="C877" s="23"/>
      <c r="D877" s="23"/>
      <c r="E877" s="23"/>
    </row>
    <row r="878" spans="1:5" x14ac:dyDescent="0.2">
      <c r="A878" s="23"/>
      <c r="B878" s="77"/>
      <c r="C878" s="23"/>
      <c r="D878" s="23"/>
      <c r="E878" s="23"/>
    </row>
    <row r="879" spans="1:5" x14ac:dyDescent="0.2">
      <c r="A879" s="23"/>
      <c r="B879" s="77"/>
      <c r="C879" s="23"/>
      <c r="D879" s="23"/>
      <c r="E879" s="23"/>
    </row>
    <row r="880" spans="1:5" x14ac:dyDescent="0.2">
      <c r="A880" s="23"/>
      <c r="B880" s="77"/>
      <c r="C880" s="23"/>
      <c r="D880" s="23"/>
      <c r="E880" s="23"/>
    </row>
    <row r="881" spans="1:5" x14ac:dyDescent="0.2">
      <c r="A881" s="23"/>
      <c r="B881" s="77"/>
      <c r="C881" s="23"/>
      <c r="D881" s="23"/>
      <c r="E881" s="23"/>
    </row>
    <row r="882" spans="1:5" x14ac:dyDescent="0.2">
      <c r="A882" s="23"/>
      <c r="B882" s="77"/>
      <c r="C882" s="23"/>
      <c r="D882" s="23"/>
      <c r="E882" s="23"/>
    </row>
    <row r="883" spans="1:5" x14ac:dyDescent="0.2">
      <c r="A883" s="23"/>
      <c r="B883" s="77"/>
      <c r="C883" s="23"/>
      <c r="D883" s="23"/>
      <c r="E883" s="23"/>
    </row>
    <row r="884" spans="1:5" x14ac:dyDescent="0.2">
      <c r="A884" s="23"/>
      <c r="B884" s="77"/>
      <c r="C884" s="23"/>
      <c r="D884" s="23"/>
      <c r="E884" s="23"/>
    </row>
    <row r="885" spans="1:5" x14ac:dyDescent="0.2">
      <c r="A885" s="23"/>
      <c r="B885" s="77"/>
      <c r="C885" s="23"/>
      <c r="D885" s="23"/>
      <c r="E885" s="23"/>
    </row>
    <row r="886" spans="1:5" x14ac:dyDescent="0.2">
      <c r="A886" s="23"/>
      <c r="B886" s="77"/>
      <c r="C886" s="23"/>
      <c r="D886" s="23"/>
      <c r="E886" s="23"/>
    </row>
    <row r="887" spans="1:5" x14ac:dyDescent="0.2">
      <c r="A887" s="23"/>
      <c r="B887" s="77"/>
      <c r="C887" s="23"/>
      <c r="D887" s="23"/>
      <c r="E887" s="23"/>
    </row>
    <row r="888" spans="1:5" x14ac:dyDescent="0.2">
      <c r="A888" s="23"/>
      <c r="B888" s="77"/>
      <c r="C888" s="23"/>
      <c r="D888" s="23"/>
      <c r="E888" s="23"/>
    </row>
    <row r="889" spans="1:5" x14ac:dyDescent="0.2">
      <c r="A889" s="23"/>
      <c r="B889" s="77"/>
      <c r="C889" s="23"/>
      <c r="D889" s="23"/>
      <c r="E889" s="23"/>
    </row>
    <row r="890" spans="1:5" x14ac:dyDescent="0.2">
      <c r="A890" s="23"/>
      <c r="B890" s="77"/>
      <c r="C890" s="23"/>
      <c r="D890" s="23"/>
      <c r="E890" s="23"/>
    </row>
    <row r="891" spans="1:5" x14ac:dyDescent="0.2">
      <c r="A891" s="23"/>
      <c r="B891" s="77"/>
      <c r="C891" s="23"/>
      <c r="D891" s="23"/>
      <c r="E891" s="23"/>
    </row>
    <row r="892" spans="1:5" x14ac:dyDescent="0.2">
      <c r="A892" s="23"/>
      <c r="B892" s="77"/>
      <c r="C892" s="23"/>
      <c r="D892" s="23"/>
      <c r="E892" s="23"/>
    </row>
    <row r="893" spans="1:5" x14ac:dyDescent="0.2">
      <c r="A893" s="23"/>
      <c r="B893" s="77"/>
      <c r="C893" s="23"/>
      <c r="D893" s="23"/>
      <c r="E893" s="23"/>
    </row>
    <row r="894" spans="1:5" x14ac:dyDescent="0.2">
      <c r="A894" s="23"/>
      <c r="B894" s="77"/>
      <c r="C894" s="23"/>
      <c r="D894" s="23"/>
      <c r="E894" s="23"/>
    </row>
    <row r="895" spans="1:5" x14ac:dyDescent="0.2">
      <c r="A895" s="23"/>
      <c r="B895" s="77"/>
      <c r="C895" s="23"/>
      <c r="D895" s="23"/>
      <c r="E895" s="23"/>
    </row>
    <row r="896" spans="1:5" x14ac:dyDescent="0.2">
      <c r="A896" s="23"/>
      <c r="B896" s="77"/>
      <c r="C896" s="23"/>
      <c r="D896" s="23"/>
      <c r="E896" s="23"/>
    </row>
    <row r="897" spans="1:5" x14ac:dyDescent="0.2">
      <c r="A897" s="23"/>
      <c r="B897" s="77"/>
      <c r="C897" s="23"/>
      <c r="D897" s="23"/>
      <c r="E897" s="23"/>
    </row>
    <row r="898" spans="1:5" x14ac:dyDescent="0.2">
      <c r="A898" s="23"/>
      <c r="B898" s="77"/>
      <c r="C898" s="23"/>
      <c r="D898" s="23"/>
      <c r="E898" s="23"/>
    </row>
    <row r="899" spans="1:5" x14ac:dyDescent="0.2">
      <c r="A899" s="23"/>
      <c r="B899" s="77"/>
      <c r="C899" s="23"/>
      <c r="D899" s="23"/>
      <c r="E899" s="23"/>
    </row>
    <row r="900" spans="1:5" x14ac:dyDescent="0.2">
      <c r="A900" s="23"/>
      <c r="B900" s="77"/>
      <c r="C900" s="23"/>
      <c r="D900" s="23"/>
      <c r="E900" s="23"/>
    </row>
    <row r="901" spans="1:5" x14ac:dyDescent="0.2">
      <c r="A901" s="23"/>
      <c r="B901" s="77"/>
      <c r="C901" s="23"/>
      <c r="D901" s="23"/>
      <c r="E901" s="23"/>
    </row>
    <row r="902" spans="1:5" x14ac:dyDescent="0.2">
      <c r="A902" s="23"/>
      <c r="B902" s="77"/>
      <c r="C902" s="23"/>
      <c r="D902" s="23"/>
      <c r="E902" s="23"/>
    </row>
    <row r="903" spans="1:5" x14ac:dyDescent="0.2">
      <c r="A903" s="23"/>
      <c r="B903" s="77"/>
      <c r="C903" s="23"/>
      <c r="D903" s="23"/>
      <c r="E903" s="23"/>
    </row>
    <row r="904" spans="1:5" x14ac:dyDescent="0.2">
      <c r="A904" s="23"/>
      <c r="B904" s="77"/>
      <c r="C904" s="23"/>
      <c r="D904" s="23"/>
      <c r="E904" s="23"/>
    </row>
    <row r="905" spans="1:5" x14ac:dyDescent="0.2">
      <c r="A905" s="23"/>
      <c r="B905" s="77"/>
      <c r="C905" s="23"/>
      <c r="D905" s="23"/>
      <c r="E905" s="23"/>
    </row>
    <row r="906" spans="1:5" x14ac:dyDescent="0.2">
      <c r="A906" s="23"/>
      <c r="B906" s="77"/>
      <c r="C906" s="23"/>
      <c r="D906" s="23"/>
      <c r="E906" s="23"/>
    </row>
    <row r="907" spans="1:5" x14ac:dyDescent="0.2">
      <c r="A907" s="23"/>
      <c r="B907" s="77"/>
      <c r="C907" s="23"/>
      <c r="D907" s="23"/>
      <c r="E907" s="23"/>
    </row>
    <row r="908" spans="1:5" x14ac:dyDescent="0.2">
      <c r="A908" s="23"/>
      <c r="B908" s="77"/>
      <c r="C908" s="23"/>
      <c r="D908" s="23"/>
      <c r="E908" s="23"/>
    </row>
    <row r="909" spans="1:5" x14ac:dyDescent="0.2">
      <c r="A909" s="23"/>
      <c r="B909" s="77"/>
      <c r="C909" s="23"/>
      <c r="D909" s="23"/>
      <c r="E909" s="23"/>
    </row>
    <row r="910" spans="1:5" x14ac:dyDescent="0.2">
      <c r="A910" s="23"/>
      <c r="B910" s="77"/>
      <c r="C910" s="23"/>
      <c r="D910" s="23"/>
      <c r="E910" s="23"/>
    </row>
    <row r="911" spans="1:5" x14ac:dyDescent="0.2">
      <c r="A911" s="23"/>
      <c r="B911" s="77"/>
      <c r="C911" s="23"/>
      <c r="D911" s="23"/>
      <c r="E911" s="23"/>
    </row>
    <row r="912" spans="1:5" x14ac:dyDescent="0.2">
      <c r="A912" s="23"/>
      <c r="B912" s="77"/>
      <c r="C912" s="23"/>
      <c r="D912" s="23"/>
      <c r="E912" s="23"/>
    </row>
    <row r="913" spans="1:5" x14ac:dyDescent="0.2">
      <c r="A913" s="23"/>
      <c r="B913" s="77"/>
      <c r="C913" s="23"/>
      <c r="D913" s="23"/>
      <c r="E913" s="23"/>
    </row>
    <row r="914" spans="1:5" x14ac:dyDescent="0.2">
      <c r="A914" s="23"/>
      <c r="B914" s="77"/>
      <c r="C914" s="23"/>
      <c r="D914" s="23"/>
      <c r="E914" s="23"/>
    </row>
    <row r="915" spans="1:5" x14ac:dyDescent="0.2">
      <c r="A915" s="23"/>
      <c r="B915" s="77"/>
      <c r="C915" s="23"/>
      <c r="D915" s="23"/>
      <c r="E915" s="23"/>
    </row>
    <row r="916" spans="1:5" x14ac:dyDescent="0.2">
      <c r="A916" s="23"/>
      <c r="B916" s="77"/>
      <c r="C916" s="23"/>
      <c r="D916" s="23"/>
      <c r="E916" s="23"/>
    </row>
    <row r="917" spans="1:5" x14ac:dyDescent="0.2">
      <c r="A917" s="23"/>
      <c r="B917" s="77"/>
      <c r="C917" s="23"/>
      <c r="D917" s="23"/>
      <c r="E917" s="23"/>
    </row>
    <row r="918" spans="1:5" x14ac:dyDescent="0.2">
      <c r="A918" s="23"/>
      <c r="B918" s="77"/>
      <c r="C918" s="23"/>
      <c r="D918" s="23"/>
      <c r="E918" s="23"/>
    </row>
    <row r="919" spans="1:5" x14ac:dyDescent="0.2">
      <c r="A919" s="23"/>
      <c r="B919" s="77"/>
      <c r="C919" s="23"/>
      <c r="D919" s="23"/>
      <c r="E919" s="23"/>
    </row>
    <row r="920" spans="1:5" x14ac:dyDescent="0.2">
      <c r="A920" s="23"/>
      <c r="B920" s="77"/>
      <c r="C920" s="23"/>
      <c r="D920" s="23"/>
      <c r="E920" s="23"/>
    </row>
    <row r="921" spans="1:5" x14ac:dyDescent="0.2">
      <c r="A921" s="23"/>
      <c r="B921" s="77"/>
      <c r="C921" s="23"/>
      <c r="D921" s="23"/>
      <c r="E921" s="23"/>
    </row>
    <row r="922" spans="1:5" x14ac:dyDescent="0.2">
      <c r="A922" s="23"/>
      <c r="B922" s="77"/>
      <c r="C922" s="23"/>
      <c r="D922" s="23"/>
      <c r="E922" s="23"/>
    </row>
    <row r="923" spans="1:5" x14ac:dyDescent="0.2">
      <c r="A923" s="23"/>
      <c r="B923" s="77"/>
      <c r="C923" s="23"/>
      <c r="D923" s="23"/>
      <c r="E923" s="23"/>
    </row>
    <row r="924" spans="1:5" x14ac:dyDescent="0.2">
      <c r="A924" s="23"/>
      <c r="B924" s="77"/>
      <c r="C924" s="23"/>
      <c r="D924" s="23"/>
      <c r="E924" s="23"/>
    </row>
    <row r="925" spans="1:5" x14ac:dyDescent="0.2">
      <c r="A925" s="23"/>
      <c r="B925" s="77"/>
      <c r="C925" s="23"/>
      <c r="D925" s="23"/>
      <c r="E925" s="23"/>
    </row>
    <row r="926" spans="1:5" x14ac:dyDescent="0.2">
      <c r="A926" s="23"/>
      <c r="B926" s="77"/>
      <c r="C926" s="23"/>
      <c r="D926" s="23"/>
      <c r="E926" s="23"/>
    </row>
    <row r="927" spans="1:5" x14ac:dyDescent="0.2">
      <c r="A927" s="23"/>
      <c r="B927" s="77"/>
      <c r="C927" s="23"/>
      <c r="D927" s="23"/>
      <c r="E927" s="23"/>
    </row>
    <row r="928" spans="1:5" x14ac:dyDescent="0.2">
      <c r="A928" s="23"/>
      <c r="B928" s="77"/>
      <c r="C928" s="23"/>
      <c r="D928" s="23"/>
      <c r="E928" s="23"/>
    </row>
    <row r="929" spans="1:5" x14ac:dyDescent="0.2">
      <c r="A929" s="23"/>
      <c r="B929" s="77"/>
      <c r="C929" s="23"/>
      <c r="D929" s="23"/>
      <c r="E929" s="23"/>
    </row>
    <row r="930" spans="1:5" x14ac:dyDescent="0.2">
      <c r="A930" s="23"/>
      <c r="B930" s="77"/>
      <c r="C930" s="23"/>
      <c r="D930" s="23"/>
      <c r="E930" s="23"/>
    </row>
    <row r="931" spans="1:5" x14ac:dyDescent="0.2">
      <c r="A931" s="23"/>
      <c r="B931" s="77"/>
      <c r="C931" s="23"/>
      <c r="D931" s="23"/>
      <c r="E931" s="23"/>
    </row>
    <row r="932" spans="1:5" x14ac:dyDescent="0.2">
      <c r="A932" s="23"/>
      <c r="B932" s="77"/>
      <c r="C932" s="23"/>
      <c r="D932" s="23"/>
      <c r="E932" s="23"/>
    </row>
    <row r="933" spans="1:5" x14ac:dyDescent="0.2">
      <c r="A933" s="23"/>
      <c r="B933" s="77"/>
      <c r="C933" s="23"/>
      <c r="D933" s="23"/>
      <c r="E933" s="23"/>
    </row>
    <row r="934" spans="1:5" x14ac:dyDescent="0.2">
      <c r="A934" s="23"/>
      <c r="B934" s="77"/>
      <c r="C934" s="23"/>
      <c r="D934" s="23"/>
      <c r="E934" s="23"/>
    </row>
    <row r="935" spans="1:5" x14ac:dyDescent="0.2">
      <c r="A935" s="23"/>
      <c r="B935" s="77"/>
      <c r="C935" s="23"/>
      <c r="D935" s="23"/>
      <c r="E935" s="23"/>
    </row>
    <row r="936" spans="1:5" x14ac:dyDescent="0.2">
      <c r="A936" s="23"/>
      <c r="B936" s="77"/>
      <c r="C936" s="23"/>
      <c r="D936" s="23"/>
      <c r="E936" s="23"/>
    </row>
    <row r="937" spans="1:5" x14ac:dyDescent="0.2">
      <c r="A937" s="23"/>
      <c r="B937" s="77"/>
      <c r="C937" s="23"/>
      <c r="D937" s="23"/>
      <c r="E937" s="23"/>
    </row>
    <row r="938" spans="1:5" x14ac:dyDescent="0.2">
      <c r="A938" s="23"/>
      <c r="B938" s="77"/>
      <c r="C938" s="23"/>
      <c r="D938" s="23"/>
      <c r="E938" s="23"/>
    </row>
    <row r="939" spans="1:5" x14ac:dyDescent="0.2">
      <c r="A939" s="23"/>
      <c r="B939" s="77"/>
      <c r="C939" s="23"/>
      <c r="D939" s="23"/>
      <c r="E939" s="23"/>
    </row>
    <row r="940" spans="1:5" x14ac:dyDescent="0.2">
      <c r="A940" s="23"/>
      <c r="B940" s="77"/>
      <c r="C940" s="23"/>
      <c r="D940" s="23"/>
      <c r="E940" s="23"/>
    </row>
    <row r="941" spans="1:5" x14ac:dyDescent="0.2">
      <c r="A941" s="23"/>
      <c r="B941" s="77"/>
      <c r="C941" s="23"/>
      <c r="D941" s="23"/>
      <c r="E941" s="23"/>
    </row>
    <row r="942" spans="1:5" x14ac:dyDescent="0.2">
      <c r="A942" s="23"/>
      <c r="B942" s="77"/>
      <c r="C942" s="23"/>
      <c r="D942" s="23"/>
      <c r="E942" s="23"/>
    </row>
    <row r="943" spans="1:5" x14ac:dyDescent="0.2">
      <c r="A943" s="23"/>
      <c r="B943" s="77"/>
      <c r="C943" s="23"/>
      <c r="D943" s="23"/>
      <c r="E943" s="23"/>
    </row>
    <row r="944" spans="1:5" x14ac:dyDescent="0.2">
      <c r="A944" s="23"/>
      <c r="B944" s="77"/>
      <c r="C944" s="23"/>
      <c r="D944" s="23"/>
      <c r="E944" s="23"/>
    </row>
    <row r="945" spans="1:5" x14ac:dyDescent="0.2">
      <c r="A945" s="23"/>
      <c r="B945" s="77"/>
      <c r="C945" s="23"/>
      <c r="D945" s="23"/>
      <c r="E945" s="23"/>
    </row>
    <row r="946" spans="1:5" x14ac:dyDescent="0.2">
      <c r="A946" s="23"/>
      <c r="B946" s="77"/>
      <c r="C946" s="23"/>
      <c r="D946" s="23"/>
      <c r="E946" s="23"/>
    </row>
    <row r="947" spans="1:5" x14ac:dyDescent="0.2">
      <c r="A947" s="23"/>
      <c r="B947" s="77"/>
      <c r="C947" s="23"/>
      <c r="D947" s="23"/>
      <c r="E947" s="23"/>
    </row>
    <row r="948" spans="1:5" x14ac:dyDescent="0.2">
      <c r="A948" s="23"/>
      <c r="B948" s="77"/>
      <c r="C948" s="23"/>
      <c r="D948" s="23"/>
      <c r="E948" s="23"/>
    </row>
    <row r="949" spans="1:5" x14ac:dyDescent="0.2">
      <c r="A949" s="23"/>
      <c r="B949" s="77"/>
      <c r="C949" s="23"/>
      <c r="D949" s="23"/>
      <c r="E949" s="23"/>
    </row>
    <row r="950" spans="1:5" x14ac:dyDescent="0.2">
      <c r="A950" s="23"/>
      <c r="B950" s="77"/>
      <c r="C950" s="23"/>
      <c r="D950" s="23"/>
      <c r="E950" s="23"/>
    </row>
    <row r="951" spans="1:5" x14ac:dyDescent="0.2">
      <c r="A951" s="23"/>
      <c r="B951" s="77"/>
      <c r="C951" s="23"/>
      <c r="D951" s="23"/>
      <c r="E951" s="23"/>
    </row>
    <row r="952" spans="1:5" x14ac:dyDescent="0.2">
      <c r="A952" s="23"/>
      <c r="B952" s="77"/>
      <c r="C952" s="23"/>
      <c r="D952" s="23"/>
      <c r="E952" s="23"/>
    </row>
    <row r="953" spans="1:5" x14ac:dyDescent="0.2">
      <c r="A953" s="23"/>
      <c r="B953" s="77"/>
      <c r="C953" s="23"/>
      <c r="D953" s="23"/>
      <c r="E953" s="23"/>
    </row>
    <row r="954" spans="1:5" x14ac:dyDescent="0.2">
      <c r="A954" s="23"/>
      <c r="B954" s="77"/>
      <c r="C954" s="23"/>
      <c r="D954" s="23"/>
      <c r="E954" s="23"/>
    </row>
    <row r="955" spans="1:5" x14ac:dyDescent="0.2">
      <c r="A955" s="23"/>
      <c r="B955" s="77"/>
      <c r="C955" s="23"/>
      <c r="D955" s="23"/>
      <c r="E955" s="23"/>
    </row>
    <row r="956" spans="1:5" x14ac:dyDescent="0.2">
      <c r="A956" s="23"/>
      <c r="B956" s="77"/>
      <c r="C956" s="23"/>
      <c r="D956" s="23"/>
      <c r="E956" s="23"/>
    </row>
    <row r="957" spans="1:5" x14ac:dyDescent="0.2">
      <c r="A957" s="23"/>
      <c r="B957" s="77"/>
      <c r="C957" s="23"/>
      <c r="D957" s="23"/>
      <c r="E957" s="23"/>
    </row>
    <row r="958" spans="1:5" x14ac:dyDescent="0.2">
      <c r="A958" s="23"/>
      <c r="B958" s="77"/>
      <c r="C958" s="23"/>
      <c r="D958" s="23"/>
      <c r="E958" s="23"/>
    </row>
    <row r="959" spans="1:5" x14ac:dyDescent="0.2">
      <c r="A959" s="23"/>
      <c r="B959" s="77"/>
      <c r="C959" s="23"/>
      <c r="D959" s="23"/>
      <c r="E959" s="23"/>
    </row>
    <row r="960" spans="1:5" x14ac:dyDescent="0.2">
      <c r="A960" s="23"/>
      <c r="B960" s="77"/>
      <c r="C960" s="23"/>
      <c r="D960" s="23"/>
      <c r="E960" s="23"/>
    </row>
    <row r="961" spans="1:5" x14ac:dyDescent="0.2">
      <c r="A961" s="23"/>
      <c r="B961" s="77"/>
      <c r="C961" s="23"/>
      <c r="D961" s="23"/>
      <c r="E961" s="23"/>
    </row>
    <row r="962" spans="1:5" x14ac:dyDescent="0.2">
      <c r="A962" s="23"/>
      <c r="B962" s="77"/>
      <c r="C962" s="23"/>
      <c r="D962" s="23"/>
      <c r="E962" s="23"/>
    </row>
    <row r="963" spans="1:5" x14ac:dyDescent="0.2">
      <c r="A963" s="23"/>
      <c r="B963" s="77"/>
      <c r="C963" s="23"/>
      <c r="D963" s="23"/>
      <c r="E963" s="23"/>
    </row>
    <row r="964" spans="1:5" x14ac:dyDescent="0.2">
      <c r="A964" s="23"/>
      <c r="B964" s="77"/>
      <c r="C964" s="23"/>
      <c r="D964" s="23"/>
      <c r="E964" s="23"/>
    </row>
    <row r="965" spans="1:5" x14ac:dyDescent="0.2">
      <c r="A965" s="23"/>
      <c r="B965" s="77"/>
      <c r="C965" s="23"/>
      <c r="D965" s="23"/>
      <c r="E965" s="23"/>
    </row>
    <row r="966" spans="1:5" x14ac:dyDescent="0.2">
      <c r="A966" s="23"/>
      <c r="B966" s="77"/>
      <c r="C966" s="23"/>
      <c r="D966" s="23"/>
      <c r="E966" s="23"/>
    </row>
    <row r="967" spans="1:5" x14ac:dyDescent="0.2">
      <c r="A967" s="23"/>
      <c r="B967" s="77"/>
      <c r="C967" s="23"/>
      <c r="D967" s="23"/>
      <c r="E967" s="23"/>
    </row>
    <row r="968" spans="1:5" x14ac:dyDescent="0.2">
      <c r="A968" s="23"/>
      <c r="B968" s="77"/>
      <c r="C968" s="23"/>
      <c r="D968" s="23"/>
      <c r="E968" s="23"/>
    </row>
    <row r="969" spans="1:5" x14ac:dyDescent="0.2">
      <c r="A969" s="23"/>
      <c r="B969" s="77"/>
      <c r="C969" s="23"/>
      <c r="D969" s="23"/>
      <c r="E969" s="23"/>
    </row>
    <row r="970" spans="1:5" x14ac:dyDescent="0.2">
      <c r="A970" s="23"/>
      <c r="B970" s="77"/>
      <c r="C970" s="23"/>
      <c r="D970" s="23"/>
      <c r="E970" s="23"/>
    </row>
    <row r="971" spans="1:5" x14ac:dyDescent="0.2">
      <c r="A971" s="23"/>
      <c r="B971" s="77"/>
      <c r="C971" s="23"/>
      <c r="D971" s="23"/>
      <c r="E971" s="23"/>
    </row>
    <row r="972" spans="1:5" x14ac:dyDescent="0.2">
      <c r="A972" s="23"/>
      <c r="B972" s="77"/>
      <c r="C972" s="23"/>
      <c r="D972" s="23"/>
      <c r="E972" s="23"/>
    </row>
    <row r="973" spans="1:5" x14ac:dyDescent="0.2">
      <c r="A973" s="23"/>
      <c r="B973" s="77"/>
      <c r="C973" s="23"/>
      <c r="D973" s="23"/>
      <c r="E973" s="23"/>
    </row>
    <row r="974" spans="1:5" x14ac:dyDescent="0.2">
      <c r="A974" s="23"/>
      <c r="B974" s="77"/>
      <c r="C974" s="23"/>
      <c r="D974" s="23"/>
      <c r="E974" s="23"/>
    </row>
    <row r="975" spans="1:5" x14ac:dyDescent="0.2">
      <c r="A975" s="23"/>
      <c r="B975" s="77"/>
      <c r="C975" s="23"/>
      <c r="D975" s="23"/>
      <c r="E975" s="23"/>
    </row>
    <row r="976" spans="1:5" x14ac:dyDescent="0.2">
      <c r="A976" s="23"/>
      <c r="B976" s="77"/>
      <c r="C976" s="23"/>
      <c r="D976" s="23"/>
      <c r="E976" s="23"/>
    </row>
    <row r="977" spans="1:5" x14ac:dyDescent="0.2">
      <c r="A977" s="23"/>
      <c r="B977" s="77"/>
      <c r="C977" s="23"/>
      <c r="D977" s="23"/>
      <c r="E977" s="23"/>
    </row>
    <row r="978" spans="1:5" x14ac:dyDescent="0.2">
      <c r="A978" s="23"/>
      <c r="B978" s="77"/>
      <c r="C978" s="23"/>
      <c r="D978" s="23"/>
      <c r="E978" s="23"/>
    </row>
    <row r="979" spans="1:5" x14ac:dyDescent="0.2">
      <c r="A979" s="23"/>
      <c r="B979" s="77"/>
      <c r="C979" s="23"/>
      <c r="D979" s="23"/>
      <c r="E979" s="23"/>
    </row>
    <row r="980" spans="1:5" x14ac:dyDescent="0.2">
      <c r="A980" s="23"/>
      <c r="B980" s="77"/>
      <c r="C980" s="23"/>
      <c r="D980" s="23"/>
      <c r="E980" s="23"/>
    </row>
    <row r="981" spans="1:5" x14ac:dyDescent="0.2">
      <c r="A981" s="23"/>
      <c r="B981" s="77"/>
      <c r="C981" s="23"/>
      <c r="D981" s="23"/>
      <c r="E981" s="23"/>
    </row>
    <row r="982" spans="1:5" x14ac:dyDescent="0.2">
      <c r="A982" s="23"/>
      <c r="B982" s="77"/>
      <c r="C982" s="23"/>
      <c r="D982" s="23"/>
      <c r="E982" s="23"/>
    </row>
    <row r="983" spans="1:5" x14ac:dyDescent="0.2">
      <c r="A983" s="23"/>
      <c r="B983" s="77"/>
      <c r="C983" s="23"/>
      <c r="D983" s="23"/>
      <c r="E983" s="23"/>
    </row>
    <row r="984" spans="1:5" x14ac:dyDescent="0.2">
      <c r="A984" s="23"/>
      <c r="B984" s="77"/>
      <c r="C984" s="23"/>
      <c r="D984" s="23"/>
      <c r="E984" s="23"/>
    </row>
    <row r="985" spans="1:5" x14ac:dyDescent="0.2">
      <c r="A985" s="23"/>
      <c r="B985" s="77"/>
      <c r="C985" s="23"/>
      <c r="D985" s="23"/>
      <c r="E985" s="23"/>
    </row>
    <row r="986" spans="1:5" x14ac:dyDescent="0.2">
      <c r="A986" s="23"/>
      <c r="B986" s="77"/>
      <c r="C986" s="23"/>
      <c r="D986" s="23"/>
      <c r="E986" s="23"/>
    </row>
    <row r="987" spans="1:5" x14ac:dyDescent="0.2">
      <c r="A987" s="23"/>
      <c r="B987" s="77"/>
      <c r="C987" s="23"/>
      <c r="D987" s="23"/>
      <c r="E987" s="23"/>
    </row>
    <row r="988" spans="1:5" x14ac:dyDescent="0.2">
      <c r="A988" s="23"/>
      <c r="B988" s="77"/>
      <c r="C988" s="23"/>
      <c r="D988" s="23"/>
      <c r="E988" s="23"/>
    </row>
    <row r="989" spans="1:5" x14ac:dyDescent="0.2">
      <c r="A989" s="23"/>
      <c r="B989" s="77"/>
      <c r="C989" s="23"/>
      <c r="D989" s="23"/>
      <c r="E989" s="23"/>
    </row>
    <row r="990" spans="1:5" x14ac:dyDescent="0.2">
      <c r="A990" s="23"/>
      <c r="B990" s="77"/>
      <c r="C990" s="23"/>
      <c r="D990" s="23"/>
      <c r="E990" s="23"/>
    </row>
    <row r="991" spans="1:5" x14ac:dyDescent="0.2">
      <c r="A991" s="23"/>
      <c r="B991" s="77"/>
      <c r="C991" s="23"/>
      <c r="D991" s="23"/>
      <c r="E991" s="23"/>
    </row>
    <row r="992" spans="1:5" x14ac:dyDescent="0.2">
      <c r="A992" s="23"/>
      <c r="B992" s="77"/>
      <c r="C992" s="23"/>
      <c r="D992" s="23"/>
      <c r="E992" s="23"/>
    </row>
    <row r="993" spans="1:5" x14ac:dyDescent="0.2">
      <c r="A993" s="23"/>
      <c r="B993" s="77"/>
      <c r="C993" s="23"/>
      <c r="D993" s="23"/>
      <c r="E993" s="23"/>
    </row>
    <row r="994" spans="1:5" x14ac:dyDescent="0.2">
      <c r="A994" s="23"/>
      <c r="B994" s="77"/>
      <c r="C994" s="23"/>
      <c r="D994" s="23"/>
      <c r="E994" s="23"/>
    </row>
    <row r="995" spans="1:5" x14ac:dyDescent="0.2">
      <c r="A995" s="23"/>
      <c r="B995" s="77"/>
      <c r="C995" s="23"/>
      <c r="D995" s="23"/>
      <c r="E995" s="23"/>
    </row>
    <row r="996" spans="1:5" x14ac:dyDescent="0.2">
      <c r="A996" s="23"/>
      <c r="B996" s="77"/>
      <c r="C996" s="23"/>
      <c r="D996" s="23"/>
      <c r="E996" s="23"/>
    </row>
    <row r="997" spans="1:5" x14ac:dyDescent="0.2">
      <c r="A997" s="23"/>
      <c r="B997" s="77"/>
      <c r="C997" s="23"/>
      <c r="D997" s="23"/>
      <c r="E997" s="23"/>
    </row>
    <row r="998" spans="1:5" x14ac:dyDescent="0.2">
      <c r="A998" s="23"/>
      <c r="B998" s="77"/>
      <c r="C998" s="23"/>
      <c r="D998" s="23"/>
      <c r="E998" s="23"/>
    </row>
    <row r="999" spans="1:5" x14ac:dyDescent="0.2">
      <c r="A999" s="23"/>
      <c r="B999" s="77"/>
      <c r="C999" s="23"/>
      <c r="D999" s="23"/>
      <c r="E999" s="23"/>
    </row>
    <row r="1000" spans="1:5" x14ac:dyDescent="0.2">
      <c r="A1000" s="23"/>
      <c r="B1000" s="77"/>
      <c r="C1000" s="23"/>
      <c r="D1000" s="23"/>
      <c r="E1000" s="23"/>
    </row>
    <row r="1001" spans="1:5" x14ac:dyDescent="0.2">
      <c r="A1001" s="23"/>
      <c r="B1001" s="77"/>
      <c r="C1001" s="23"/>
      <c r="D1001" s="23"/>
      <c r="E1001" s="23"/>
    </row>
    <row r="1002" spans="1:5" x14ac:dyDescent="0.2">
      <c r="A1002" s="23"/>
      <c r="B1002" s="77"/>
      <c r="C1002" s="23"/>
      <c r="D1002" s="23"/>
      <c r="E1002" s="23"/>
    </row>
    <row r="1003" spans="1:5" x14ac:dyDescent="0.2">
      <c r="A1003" s="23"/>
      <c r="B1003" s="77"/>
      <c r="C1003" s="23"/>
      <c r="D1003" s="23"/>
      <c r="E1003" s="23"/>
    </row>
    <row r="1004" spans="1:5" x14ac:dyDescent="0.2">
      <c r="A1004" s="23"/>
      <c r="B1004" s="77"/>
      <c r="C1004" s="23"/>
      <c r="D1004" s="23"/>
      <c r="E1004" s="23"/>
    </row>
    <row r="1005" spans="1:5" x14ac:dyDescent="0.2">
      <c r="A1005" s="23"/>
      <c r="B1005" s="77"/>
      <c r="C1005" s="23"/>
      <c r="D1005" s="23"/>
      <c r="E1005" s="23"/>
    </row>
    <row r="1006" spans="1:5" x14ac:dyDescent="0.2">
      <c r="A1006" s="23"/>
      <c r="B1006" s="77"/>
      <c r="C1006" s="23"/>
      <c r="D1006" s="23"/>
      <c r="E1006" s="23"/>
    </row>
    <row r="1007" spans="1:5" x14ac:dyDescent="0.2">
      <c r="A1007" s="23"/>
      <c r="B1007" s="77"/>
      <c r="C1007" s="23"/>
      <c r="D1007" s="23"/>
      <c r="E1007" s="23"/>
    </row>
    <row r="1008" spans="1:5" x14ac:dyDescent="0.2">
      <c r="A1008" s="23"/>
      <c r="B1008" s="77"/>
      <c r="C1008" s="23"/>
      <c r="D1008" s="23"/>
      <c r="E1008" s="23"/>
    </row>
    <row r="1009" spans="1:5" x14ac:dyDescent="0.2">
      <c r="A1009" s="23"/>
      <c r="B1009" s="77"/>
      <c r="C1009" s="23"/>
      <c r="D1009" s="23"/>
      <c r="E1009" s="23"/>
    </row>
    <row r="1010" spans="1:5" x14ac:dyDescent="0.2">
      <c r="A1010" s="23"/>
      <c r="B1010" s="77"/>
      <c r="C1010" s="23"/>
      <c r="D1010" s="23"/>
      <c r="E1010" s="23"/>
    </row>
    <row r="1011" spans="1:5" x14ac:dyDescent="0.2">
      <c r="A1011" s="23"/>
      <c r="B1011" s="77"/>
      <c r="C1011" s="23"/>
      <c r="D1011" s="23"/>
      <c r="E1011" s="23"/>
    </row>
    <row r="1012" spans="1:5" x14ac:dyDescent="0.2">
      <c r="A1012" s="23"/>
      <c r="B1012" s="77"/>
      <c r="C1012" s="23"/>
      <c r="D1012" s="23"/>
      <c r="E1012" s="23"/>
    </row>
    <row r="1013" spans="1:5" x14ac:dyDescent="0.2">
      <c r="A1013" s="23"/>
      <c r="B1013" s="77"/>
      <c r="C1013" s="23"/>
      <c r="D1013" s="23"/>
      <c r="E1013" s="23"/>
    </row>
    <row r="1014" spans="1:5" x14ac:dyDescent="0.2">
      <c r="A1014" s="23"/>
      <c r="B1014" s="77"/>
      <c r="C1014" s="23"/>
      <c r="D1014" s="23"/>
      <c r="E1014" s="23"/>
    </row>
    <row r="1015" spans="1:5" x14ac:dyDescent="0.2">
      <c r="A1015" s="23"/>
      <c r="B1015" s="77"/>
      <c r="C1015" s="23"/>
      <c r="D1015" s="23"/>
      <c r="E1015" s="23"/>
    </row>
    <row r="1016" spans="1:5" x14ac:dyDescent="0.2">
      <c r="A1016" s="23"/>
      <c r="B1016" s="77"/>
      <c r="C1016" s="23"/>
      <c r="D1016" s="23"/>
      <c r="E1016" s="23"/>
    </row>
    <row r="1017" spans="1:5" x14ac:dyDescent="0.2">
      <c r="A1017" s="23"/>
      <c r="B1017" s="77"/>
      <c r="C1017" s="23"/>
      <c r="D1017" s="23"/>
      <c r="E1017" s="23"/>
    </row>
    <row r="1018" spans="1:5" x14ac:dyDescent="0.2">
      <c r="A1018" s="23"/>
      <c r="B1018" s="77"/>
      <c r="C1018" s="23"/>
      <c r="D1018" s="23"/>
      <c r="E1018" s="23"/>
    </row>
    <row r="1019" spans="1:5" x14ac:dyDescent="0.2">
      <c r="A1019" s="23"/>
      <c r="B1019" s="77"/>
      <c r="C1019" s="23"/>
      <c r="D1019" s="23"/>
      <c r="E1019" s="23"/>
    </row>
    <row r="1020" spans="1:5" x14ac:dyDescent="0.2">
      <c r="A1020" s="23"/>
      <c r="B1020" s="77"/>
      <c r="C1020" s="23"/>
      <c r="D1020" s="23"/>
      <c r="E1020" s="23"/>
    </row>
    <row r="1021" spans="1:5" x14ac:dyDescent="0.2">
      <c r="A1021" s="23"/>
      <c r="B1021" s="77"/>
      <c r="C1021" s="23"/>
      <c r="D1021" s="23"/>
      <c r="E1021" s="23"/>
    </row>
    <row r="1022" spans="1:5" x14ac:dyDescent="0.2">
      <c r="A1022" s="23"/>
      <c r="B1022" s="77"/>
      <c r="C1022" s="23"/>
      <c r="D1022" s="23"/>
      <c r="E1022" s="23"/>
    </row>
    <row r="1023" spans="1:5" x14ac:dyDescent="0.2">
      <c r="A1023" s="23"/>
      <c r="B1023" s="77"/>
      <c r="C1023" s="23"/>
      <c r="D1023" s="23"/>
      <c r="E1023" s="23"/>
    </row>
    <row r="1024" spans="1:5" x14ac:dyDescent="0.2">
      <c r="A1024" s="23"/>
      <c r="B1024" s="77"/>
      <c r="C1024" s="23"/>
      <c r="D1024" s="23"/>
      <c r="E1024" s="23"/>
    </row>
    <row r="1025" spans="1:5" x14ac:dyDescent="0.2">
      <c r="A1025" s="23"/>
      <c r="B1025" s="77"/>
      <c r="C1025" s="23"/>
      <c r="D1025" s="23"/>
      <c r="E1025" s="23"/>
    </row>
    <row r="1026" spans="1:5" x14ac:dyDescent="0.2">
      <c r="A1026" s="23"/>
      <c r="B1026" s="77"/>
      <c r="C1026" s="23"/>
      <c r="D1026" s="23"/>
      <c r="E1026" s="23"/>
    </row>
    <row r="1027" spans="1:5" x14ac:dyDescent="0.2">
      <c r="A1027" s="23"/>
      <c r="B1027" s="77"/>
      <c r="C1027" s="23"/>
      <c r="D1027" s="23"/>
      <c r="E1027" s="23"/>
    </row>
    <row r="1028" spans="1:5" x14ac:dyDescent="0.2">
      <c r="A1028" s="23"/>
      <c r="B1028" s="77"/>
      <c r="C1028" s="23"/>
      <c r="D1028" s="23"/>
      <c r="E1028" s="23"/>
    </row>
    <row r="1029" spans="1:5" x14ac:dyDescent="0.2">
      <c r="A1029" s="23"/>
      <c r="B1029" s="77"/>
      <c r="C1029" s="23"/>
      <c r="D1029" s="23"/>
      <c r="E1029" s="23"/>
    </row>
    <row r="1030" spans="1:5" x14ac:dyDescent="0.2">
      <c r="A1030" s="23"/>
      <c r="B1030" s="77"/>
      <c r="C1030" s="23"/>
      <c r="D1030" s="23"/>
      <c r="E1030" s="23"/>
    </row>
    <row r="1031" spans="1:5" x14ac:dyDescent="0.2">
      <c r="A1031" s="23"/>
      <c r="B1031" s="77"/>
      <c r="C1031" s="23"/>
      <c r="D1031" s="23"/>
      <c r="E1031" s="23"/>
    </row>
    <row r="1032" spans="1:5" x14ac:dyDescent="0.2">
      <c r="A1032" s="23"/>
      <c r="B1032" s="77"/>
      <c r="C1032" s="23"/>
      <c r="D1032" s="23"/>
      <c r="E1032" s="23"/>
    </row>
    <row r="1033" spans="1:5" x14ac:dyDescent="0.2">
      <c r="A1033" s="23"/>
      <c r="B1033" s="77"/>
      <c r="C1033" s="23"/>
      <c r="D1033" s="23"/>
      <c r="E1033" s="23"/>
    </row>
    <row r="1034" spans="1:5" x14ac:dyDescent="0.2">
      <c r="A1034" s="23"/>
      <c r="B1034" s="77"/>
      <c r="C1034" s="23"/>
      <c r="D1034" s="23"/>
      <c r="E1034" s="23"/>
    </row>
    <row r="1035" spans="1:5" x14ac:dyDescent="0.2">
      <c r="A1035" s="23"/>
      <c r="B1035" s="77"/>
      <c r="C1035" s="23"/>
      <c r="D1035" s="23"/>
      <c r="E1035" s="23"/>
    </row>
    <row r="1036" spans="1:5" x14ac:dyDescent="0.2">
      <c r="A1036" s="23"/>
      <c r="B1036" s="77"/>
      <c r="C1036" s="23"/>
      <c r="D1036" s="23"/>
      <c r="E1036" s="23"/>
    </row>
    <row r="1037" spans="1:5" x14ac:dyDescent="0.2">
      <c r="A1037" s="23"/>
      <c r="B1037" s="77"/>
      <c r="C1037" s="23"/>
      <c r="D1037" s="23"/>
      <c r="E1037" s="23"/>
    </row>
    <row r="1038" spans="1:5" x14ac:dyDescent="0.2">
      <c r="A1038" s="23"/>
      <c r="B1038" s="77"/>
      <c r="C1038" s="23"/>
      <c r="D1038" s="23"/>
      <c r="E1038" s="23"/>
    </row>
    <row r="1039" spans="1:5" x14ac:dyDescent="0.2">
      <c r="A1039" s="23"/>
      <c r="B1039" s="77"/>
      <c r="C1039" s="23"/>
      <c r="D1039" s="23"/>
      <c r="E1039" s="23"/>
    </row>
    <row r="1040" spans="1:5" x14ac:dyDescent="0.2">
      <c r="A1040" s="23"/>
      <c r="B1040" s="77"/>
      <c r="C1040" s="23"/>
      <c r="D1040" s="23"/>
      <c r="E1040" s="23"/>
    </row>
    <row r="1041" spans="1:5" x14ac:dyDescent="0.2">
      <c r="A1041" s="23"/>
      <c r="B1041" s="77"/>
      <c r="C1041" s="23"/>
      <c r="D1041" s="23"/>
      <c r="E1041" s="23"/>
    </row>
    <row r="1042" spans="1:5" x14ac:dyDescent="0.2">
      <c r="A1042" s="23"/>
      <c r="B1042" s="77"/>
      <c r="C1042" s="23"/>
      <c r="D1042" s="23"/>
      <c r="E1042" s="23"/>
    </row>
    <row r="1043" spans="1:5" x14ac:dyDescent="0.2">
      <c r="A1043" s="23"/>
      <c r="B1043" s="77"/>
      <c r="C1043" s="23"/>
      <c r="D1043" s="23"/>
      <c r="E1043" s="23"/>
    </row>
    <row r="1044" spans="1:5" x14ac:dyDescent="0.2">
      <c r="A1044" s="23"/>
      <c r="B1044" s="77"/>
      <c r="C1044" s="23"/>
      <c r="D1044" s="23"/>
      <c r="E1044" s="23"/>
    </row>
    <row r="1045" spans="1:5" x14ac:dyDescent="0.2">
      <c r="A1045" s="23"/>
      <c r="B1045" s="77"/>
      <c r="C1045" s="23"/>
      <c r="D1045" s="23"/>
      <c r="E1045" s="23"/>
    </row>
    <row r="1046" spans="1:5" x14ac:dyDescent="0.2">
      <c r="A1046" s="23"/>
      <c r="B1046" s="77"/>
      <c r="C1046" s="23"/>
      <c r="D1046" s="23"/>
      <c r="E1046" s="23"/>
    </row>
    <row r="1047" spans="1:5" x14ac:dyDescent="0.2">
      <c r="A1047" s="23"/>
      <c r="B1047" s="77"/>
      <c r="C1047" s="23"/>
      <c r="D1047" s="23"/>
      <c r="E1047" s="23"/>
    </row>
    <row r="1048" spans="1:5" x14ac:dyDescent="0.2">
      <c r="A1048" s="23"/>
      <c r="B1048" s="77"/>
      <c r="C1048" s="23"/>
      <c r="D1048" s="23"/>
      <c r="E1048" s="23"/>
    </row>
    <row r="1049" spans="1:5" x14ac:dyDescent="0.2">
      <c r="A1049" s="23"/>
      <c r="B1049" s="77"/>
      <c r="C1049" s="23"/>
      <c r="D1049" s="23"/>
      <c r="E1049" s="23"/>
    </row>
    <row r="1050" spans="1:5" x14ac:dyDescent="0.2">
      <c r="A1050" s="23"/>
      <c r="B1050" s="77"/>
      <c r="C1050" s="23"/>
      <c r="D1050" s="23"/>
      <c r="E1050" s="23"/>
    </row>
    <row r="1051" spans="1:5" x14ac:dyDescent="0.2">
      <c r="A1051" s="23"/>
      <c r="B1051" s="77"/>
      <c r="C1051" s="23"/>
      <c r="D1051" s="23"/>
      <c r="E1051" s="23"/>
    </row>
    <row r="1052" spans="1:5" x14ac:dyDescent="0.2">
      <c r="A1052" s="23"/>
      <c r="B1052" s="77"/>
      <c r="C1052" s="23"/>
      <c r="D1052" s="23"/>
      <c r="E1052" s="23"/>
    </row>
    <row r="1053" spans="1:5" x14ac:dyDescent="0.2">
      <c r="A1053" s="23"/>
      <c r="B1053" s="77"/>
      <c r="C1053" s="23"/>
      <c r="D1053" s="23"/>
      <c r="E1053" s="23"/>
    </row>
    <row r="1054" spans="1:5" x14ac:dyDescent="0.2">
      <c r="A1054" s="23"/>
      <c r="B1054" s="77"/>
      <c r="C1054" s="23"/>
      <c r="D1054" s="23"/>
      <c r="E1054" s="23"/>
    </row>
    <row r="1055" spans="1:5" x14ac:dyDescent="0.2">
      <c r="A1055" s="23"/>
      <c r="B1055" s="77"/>
      <c r="C1055" s="23"/>
      <c r="D1055" s="23"/>
      <c r="E1055" s="23"/>
    </row>
    <row r="1056" spans="1:5" x14ac:dyDescent="0.2">
      <c r="A1056" s="23"/>
      <c r="B1056" s="77"/>
      <c r="C1056" s="23"/>
      <c r="D1056" s="23"/>
      <c r="E1056" s="23"/>
    </row>
    <row r="1057" spans="1:5" x14ac:dyDescent="0.2">
      <c r="A1057" s="23"/>
      <c r="B1057" s="77"/>
      <c r="C1057" s="23"/>
      <c r="D1057" s="23"/>
      <c r="E1057" s="23"/>
    </row>
    <row r="1058" spans="1:5" x14ac:dyDescent="0.2">
      <c r="A1058" s="23"/>
      <c r="B1058" s="77"/>
      <c r="C1058" s="23"/>
      <c r="D1058" s="23"/>
      <c r="E1058" s="23"/>
    </row>
    <row r="1059" spans="1:5" x14ac:dyDescent="0.2">
      <c r="A1059" s="23"/>
      <c r="B1059" s="77"/>
      <c r="C1059" s="23"/>
      <c r="D1059" s="23"/>
      <c r="E1059" s="23"/>
    </row>
    <row r="1060" spans="1:5" x14ac:dyDescent="0.2">
      <c r="A1060" s="23"/>
      <c r="B1060" s="77"/>
      <c r="C1060" s="23"/>
      <c r="D1060" s="23"/>
      <c r="E1060" s="23"/>
    </row>
    <row r="1061" spans="1:5" x14ac:dyDescent="0.2">
      <c r="A1061" s="23"/>
      <c r="B1061" s="77"/>
      <c r="C1061" s="23"/>
      <c r="D1061" s="23"/>
      <c r="E1061" s="23"/>
    </row>
    <row r="1062" spans="1:5" x14ac:dyDescent="0.2">
      <c r="A1062" s="23"/>
      <c r="B1062" s="77"/>
      <c r="C1062" s="23"/>
      <c r="D1062" s="23"/>
      <c r="E1062" s="23"/>
    </row>
    <row r="1063" spans="1:5" x14ac:dyDescent="0.2">
      <c r="A1063" s="23"/>
      <c r="B1063" s="77"/>
      <c r="C1063" s="23"/>
      <c r="D1063" s="23"/>
      <c r="E1063" s="23"/>
    </row>
    <row r="1064" spans="1:5" x14ac:dyDescent="0.2">
      <c r="A1064" s="23"/>
      <c r="B1064" s="77"/>
      <c r="C1064" s="23"/>
      <c r="D1064" s="23"/>
      <c r="E1064" s="23"/>
    </row>
    <row r="1065" spans="1:5" x14ac:dyDescent="0.2">
      <c r="A1065" s="23"/>
      <c r="B1065" s="77"/>
      <c r="C1065" s="23"/>
      <c r="D1065" s="23"/>
      <c r="E1065" s="23"/>
    </row>
    <row r="1066" spans="1:5" x14ac:dyDescent="0.2">
      <c r="A1066" s="23"/>
      <c r="B1066" s="77"/>
      <c r="C1066" s="23"/>
      <c r="D1066" s="23"/>
      <c r="E1066" s="23"/>
    </row>
    <row r="1067" spans="1:5" x14ac:dyDescent="0.2">
      <c r="A1067" s="23"/>
      <c r="B1067" s="77"/>
      <c r="C1067" s="23"/>
      <c r="D1067" s="23"/>
      <c r="E1067" s="23"/>
    </row>
    <row r="1068" spans="1:5" x14ac:dyDescent="0.2">
      <c r="A1068" s="23"/>
      <c r="B1068" s="77"/>
      <c r="C1068" s="23"/>
      <c r="D1068" s="23"/>
      <c r="E1068" s="23"/>
    </row>
    <row r="1069" spans="1:5" x14ac:dyDescent="0.2">
      <c r="A1069" s="23"/>
      <c r="B1069" s="77"/>
      <c r="C1069" s="23"/>
      <c r="D1069" s="23"/>
      <c r="E1069" s="23"/>
    </row>
    <row r="1070" spans="1:5" x14ac:dyDescent="0.2">
      <c r="A1070" s="23"/>
      <c r="B1070" s="77"/>
      <c r="C1070" s="23"/>
      <c r="D1070" s="23"/>
      <c r="E1070" s="23"/>
    </row>
    <row r="1071" spans="1:5" x14ac:dyDescent="0.2">
      <c r="A1071" s="23"/>
      <c r="B1071" s="77"/>
      <c r="C1071" s="23"/>
      <c r="D1071" s="23"/>
      <c r="E1071" s="23"/>
    </row>
    <row r="1072" spans="1:5" x14ac:dyDescent="0.2">
      <c r="A1072" s="23"/>
      <c r="B1072" s="77"/>
      <c r="C1072" s="23"/>
      <c r="D1072" s="23"/>
      <c r="E1072" s="23"/>
    </row>
    <row r="1073" spans="1:5" x14ac:dyDescent="0.2">
      <c r="A1073" s="23"/>
      <c r="B1073" s="77"/>
      <c r="C1073" s="23"/>
      <c r="D1073" s="23"/>
      <c r="E1073" s="23"/>
    </row>
    <row r="1074" spans="1:5" x14ac:dyDescent="0.2">
      <c r="A1074" s="23"/>
      <c r="B1074" s="77"/>
      <c r="C1074" s="23"/>
      <c r="D1074" s="23"/>
      <c r="E1074" s="23"/>
    </row>
    <row r="1075" spans="1:5" x14ac:dyDescent="0.2">
      <c r="A1075" s="23"/>
      <c r="B1075" s="77"/>
      <c r="C1075" s="23"/>
      <c r="D1075" s="23"/>
      <c r="E1075" s="23"/>
    </row>
    <row r="1076" spans="1:5" x14ac:dyDescent="0.2">
      <c r="A1076" s="23"/>
      <c r="B1076" s="77"/>
      <c r="C1076" s="23"/>
      <c r="D1076" s="23"/>
      <c r="E1076" s="23"/>
    </row>
    <row r="1077" spans="1:5" x14ac:dyDescent="0.2">
      <c r="A1077" s="23"/>
      <c r="B1077" s="77"/>
      <c r="C1077" s="23"/>
      <c r="D1077" s="23"/>
      <c r="E1077" s="23"/>
    </row>
    <row r="1078" spans="1:5" x14ac:dyDescent="0.2">
      <c r="A1078" s="23"/>
      <c r="B1078" s="77"/>
      <c r="C1078" s="23"/>
      <c r="D1078" s="23"/>
      <c r="E1078" s="23"/>
    </row>
    <row r="1079" spans="1:5" x14ac:dyDescent="0.2">
      <c r="A1079" s="23"/>
      <c r="B1079" s="77"/>
      <c r="C1079" s="23"/>
      <c r="D1079" s="23"/>
      <c r="E1079" s="23"/>
    </row>
    <row r="1080" spans="1:5" x14ac:dyDescent="0.2">
      <c r="A1080" s="23"/>
      <c r="B1080" s="77"/>
      <c r="C1080" s="23"/>
      <c r="D1080" s="23"/>
      <c r="E1080" s="23"/>
    </row>
    <row r="1081" spans="1:5" x14ac:dyDescent="0.2">
      <c r="A1081" s="23"/>
      <c r="B1081" s="77"/>
      <c r="C1081" s="23"/>
      <c r="D1081" s="23"/>
      <c r="E1081" s="23"/>
    </row>
    <row r="1082" spans="1:5" x14ac:dyDescent="0.2">
      <c r="A1082" s="23"/>
      <c r="B1082" s="77"/>
      <c r="C1082" s="23"/>
      <c r="D1082" s="23"/>
      <c r="E1082" s="23"/>
    </row>
    <row r="1083" spans="1:5" x14ac:dyDescent="0.2">
      <c r="A1083" s="23"/>
      <c r="B1083" s="77"/>
      <c r="C1083" s="23"/>
      <c r="D1083" s="23"/>
      <c r="E1083" s="23"/>
    </row>
    <row r="1084" spans="1:5" x14ac:dyDescent="0.2">
      <c r="A1084" s="23"/>
      <c r="B1084" s="77"/>
      <c r="C1084" s="23"/>
      <c r="D1084" s="23"/>
      <c r="E1084" s="23"/>
    </row>
    <row r="1085" spans="1:5" x14ac:dyDescent="0.2">
      <c r="A1085" s="23"/>
      <c r="B1085" s="77"/>
      <c r="C1085" s="23"/>
      <c r="D1085" s="23"/>
      <c r="E1085" s="23"/>
    </row>
    <row r="1086" spans="1:5" x14ac:dyDescent="0.2">
      <c r="A1086" s="23"/>
      <c r="B1086" s="77"/>
      <c r="C1086" s="23"/>
      <c r="D1086" s="23"/>
      <c r="E1086" s="23"/>
    </row>
    <row r="1087" spans="1:5" x14ac:dyDescent="0.2">
      <c r="A1087" s="23"/>
      <c r="B1087" s="77"/>
      <c r="C1087" s="23"/>
      <c r="D1087" s="23"/>
      <c r="E1087" s="23"/>
    </row>
    <row r="1088" spans="1:5" x14ac:dyDescent="0.2">
      <c r="A1088" s="23"/>
      <c r="B1088" s="77"/>
      <c r="C1088" s="23"/>
      <c r="D1088" s="23"/>
      <c r="E1088" s="23"/>
    </row>
    <row r="1089" spans="1:5" x14ac:dyDescent="0.2">
      <c r="A1089" s="23"/>
      <c r="B1089" s="77"/>
      <c r="C1089" s="23"/>
      <c r="D1089" s="23"/>
      <c r="E1089" s="23"/>
    </row>
    <row r="1090" spans="1:5" x14ac:dyDescent="0.2">
      <c r="A1090" s="23"/>
      <c r="B1090" s="77"/>
      <c r="C1090" s="23"/>
      <c r="D1090" s="23"/>
      <c r="E1090" s="23"/>
    </row>
    <row r="1091" spans="1:5" x14ac:dyDescent="0.2">
      <c r="A1091" s="23"/>
      <c r="B1091" s="77"/>
      <c r="C1091" s="23"/>
      <c r="D1091" s="23"/>
      <c r="E1091" s="23"/>
    </row>
    <row r="1092" spans="1:5" x14ac:dyDescent="0.2">
      <c r="A1092" s="23"/>
      <c r="B1092" s="77"/>
      <c r="C1092" s="23"/>
      <c r="D1092" s="23"/>
      <c r="E1092" s="23"/>
    </row>
    <row r="1093" spans="1:5" x14ac:dyDescent="0.2">
      <c r="A1093" s="23"/>
      <c r="B1093" s="77"/>
      <c r="C1093" s="23"/>
      <c r="D1093" s="23"/>
      <c r="E1093" s="23"/>
    </row>
    <row r="1094" spans="1:5" x14ac:dyDescent="0.2">
      <c r="A1094" s="23"/>
      <c r="B1094" s="77"/>
      <c r="C1094" s="23"/>
      <c r="D1094" s="23"/>
      <c r="E1094" s="23"/>
    </row>
    <row r="1095" spans="1:5" x14ac:dyDescent="0.2">
      <c r="A1095" s="23"/>
      <c r="B1095" s="77"/>
      <c r="C1095" s="23"/>
      <c r="D1095" s="23"/>
      <c r="E1095" s="23"/>
    </row>
    <row r="1096" spans="1:5" x14ac:dyDescent="0.2">
      <c r="A1096" s="23"/>
      <c r="B1096" s="77"/>
      <c r="C1096" s="23"/>
      <c r="D1096" s="23"/>
      <c r="E1096" s="23"/>
    </row>
    <row r="1097" spans="1:5" x14ac:dyDescent="0.2">
      <c r="A1097" s="23"/>
      <c r="B1097" s="77"/>
      <c r="C1097" s="23"/>
      <c r="D1097" s="23"/>
      <c r="E1097" s="23"/>
    </row>
    <row r="1098" spans="1:5" x14ac:dyDescent="0.2">
      <c r="A1098" s="23"/>
      <c r="B1098" s="77"/>
      <c r="C1098" s="23"/>
      <c r="D1098" s="23"/>
      <c r="E1098" s="23"/>
    </row>
    <row r="1099" spans="1:5" x14ac:dyDescent="0.2">
      <c r="A1099" s="23"/>
      <c r="B1099" s="77"/>
      <c r="C1099" s="23"/>
      <c r="D1099" s="23"/>
      <c r="E1099" s="23"/>
    </row>
    <row r="1100" spans="1:5" x14ac:dyDescent="0.2">
      <c r="A1100" s="23"/>
      <c r="B1100" s="77"/>
      <c r="C1100" s="23"/>
      <c r="D1100" s="23"/>
      <c r="E1100" s="23"/>
    </row>
    <row r="1101" spans="1:5" x14ac:dyDescent="0.2">
      <c r="A1101" s="23"/>
      <c r="B1101" s="77"/>
      <c r="C1101" s="23"/>
      <c r="D1101" s="23"/>
      <c r="E1101" s="23"/>
    </row>
    <row r="1102" spans="1:5" x14ac:dyDescent="0.2">
      <c r="A1102" s="23"/>
      <c r="B1102" s="77"/>
      <c r="C1102" s="23"/>
      <c r="D1102" s="23"/>
      <c r="E1102" s="23"/>
    </row>
    <row r="1103" spans="1:5" x14ac:dyDescent="0.2">
      <c r="A1103" s="23"/>
      <c r="B1103" s="77"/>
      <c r="C1103" s="23"/>
      <c r="D1103" s="23"/>
      <c r="E1103" s="23"/>
    </row>
    <row r="1104" spans="1:5" x14ac:dyDescent="0.2">
      <c r="A1104" s="23"/>
      <c r="B1104" s="77"/>
      <c r="C1104" s="23"/>
      <c r="D1104" s="23"/>
      <c r="E1104" s="23"/>
    </row>
    <row r="1105" spans="1:5" x14ac:dyDescent="0.2">
      <c r="A1105" s="23"/>
      <c r="B1105" s="77"/>
      <c r="C1105" s="23"/>
      <c r="D1105" s="23"/>
      <c r="E1105" s="23"/>
    </row>
    <row r="1106" spans="1:5" x14ac:dyDescent="0.2">
      <c r="A1106" s="23"/>
      <c r="B1106" s="77"/>
      <c r="C1106" s="23"/>
      <c r="D1106" s="23"/>
      <c r="E1106" s="23"/>
    </row>
    <row r="1107" spans="1:5" x14ac:dyDescent="0.2">
      <c r="A1107" s="23"/>
      <c r="B1107" s="77"/>
      <c r="C1107" s="23"/>
      <c r="D1107" s="23"/>
      <c r="E1107" s="23"/>
    </row>
    <row r="1108" spans="1:5" x14ac:dyDescent="0.2">
      <c r="A1108" s="23"/>
      <c r="B1108" s="77"/>
      <c r="C1108" s="23"/>
      <c r="D1108" s="23"/>
      <c r="E1108" s="23"/>
    </row>
    <row r="1109" spans="1:5" x14ac:dyDescent="0.2">
      <c r="A1109" s="23"/>
      <c r="B1109" s="77"/>
      <c r="C1109" s="23"/>
      <c r="D1109" s="23"/>
      <c r="E1109" s="23"/>
    </row>
    <row r="1110" spans="1:5" x14ac:dyDescent="0.2">
      <c r="A1110" s="23"/>
      <c r="B1110" s="77"/>
      <c r="C1110" s="23"/>
      <c r="D1110" s="23"/>
      <c r="E1110" s="23"/>
    </row>
    <row r="1111" spans="1:5" x14ac:dyDescent="0.2">
      <c r="A1111" s="23"/>
      <c r="B1111" s="77"/>
      <c r="C1111" s="23"/>
      <c r="D1111" s="23"/>
      <c r="E1111" s="23"/>
    </row>
    <row r="1112" spans="1:5" x14ac:dyDescent="0.2">
      <c r="A1112" s="23"/>
      <c r="B1112" s="77"/>
      <c r="C1112" s="23"/>
      <c r="D1112" s="23"/>
      <c r="E1112" s="23"/>
    </row>
    <row r="1113" spans="1:5" x14ac:dyDescent="0.2">
      <c r="A1113" s="23"/>
      <c r="B1113" s="77"/>
      <c r="C1113" s="23"/>
      <c r="D1113" s="23"/>
      <c r="E1113" s="23"/>
    </row>
    <row r="1114" spans="1:5" x14ac:dyDescent="0.2">
      <c r="A1114" s="23"/>
      <c r="B1114" s="77"/>
      <c r="C1114" s="23"/>
      <c r="D1114" s="23"/>
      <c r="E1114" s="23"/>
    </row>
    <row r="1115" spans="1:5" x14ac:dyDescent="0.2">
      <c r="A1115" s="23"/>
      <c r="B1115" s="77"/>
      <c r="C1115" s="23"/>
      <c r="D1115" s="23"/>
      <c r="E1115" s="23"/>
    </row>
    <row r="1116" spans="1:5" x14ac:dyDescent="0.2">
      <c r="A1116" s="23"/>
      <c r="B1116" s="77"/>
      <c r="C1116" s="23"/>
      <c r="D1116" s="23"/>
      <c r="E1116" s="23"/>
    </row>
    <row r="1117" spans="1:5" x14ac:dyDescent="0.2">
      <c r="A1117" s="23"/>
      <c r="B1117" s="77"/>
      <c r="C1117" s="23"/>
      <c r="D1117" s="23"/>
      <c r="E1117" s="23"/>
    </row>
    <row r="1118" spans="1:5" x14ac:dyDescent="0.2">
      <c r="A1118" s="23"/>
      <c r="B1118" s="77"/>
      <c r="C1118" s="23"/>
      <c r="D1118" s="23"/>
      <c r="E1118" s="23"/>
    </row>
    <row r="1119" spans="1:5" x14ac:dyDescent="0.2">
      <c r="A1119" s="23"/>
      <c r="B1119" s="77"/>
      <c r="C1119" s="23"/>
      <c r="D1119" s="23"/>
      <c r="E1119" s="23"/>
    </row>
    <row r="1120" spans="1:5" x14ac:dyDescent="0.2">
      <c r="A1120" s="23"/>
      <c r="B1120" s="77"/>
      <c r="C1120" s="23"/>
      <c r="D1120" s="23"/>
      <c r="E1120" s="23"/>
    </row>
    <row r="1121" spans="1:5" x14ac:dyDescent="0.2">
      <c r="A1121" s="23"/>
      <c r="B1121" s="77"/>
      <c r="C1121" s="23"/>
      <c r="D1121" s="23"/>
      <c r="E1121" s="23"/>
    </row>
    <row r="1122" spans="1:5" x14ac:dyDescent="0.2">
      <c r="A1122" s="23"/>
      <c r="B1122" s="77"/>
      <c r="C1122" s="23"/>
      <c r="D1122" s="23"/>
      <c r="E1122" s="23"/>
    </row>
    <row r="1123" spans="1:5" x14ac:dyDescent="0.2">
      <c r="A1123" s="23"/>
      <c r="B1123" s="77"/>
      <c r="C1123" s="23"/>
      <c r="D1123" s="23"/>
      <c r="E1123" s="23"/>
    </row>
    <row r="1124" spans="1:5" x14ac:dyDescent="0.2">
      <c r="A1124" s="23"/>
      <c r="B1124" s="77"/>
      <c r="C1124" s="23"/>
      <c r="D1124" s="23"/>
      <c r="E1124" s="23"/>
    </row>
    <row r="1125" spans="1:5" x14ac:dyDescent="0.2">
      <c r="A1125" s="23"/>
      <c r="B1125" s="77"/>
      <c r="C1125" s="23"/>
      <c r="D1125" s="23"/>
      <c r="E1125" s="23"/>
    </row>
    <row r="1126" spans="1:5" x14ac:dyDescent="0.2">
      <c r="A1126" s="23"/>
      <c r="B1126" s="77"/>
      <c r="C1126" s="23"/>
      <c r="D1126" s="23"/>
      <c r="E1126" s="23"/>
    </row>
    <row r="1127" spans="1:5" x14ac:dyDescent="0.2">
      <c r="A1127" s="23"/>
      <c r="B1127" s="77"/>
      <c r="C1127" s="23"/>
      <c r="D1127" s="23"/>
      <c r="E1127" s="23"/>
    </row>
    <row r="1128" spans="1:5" x14ac:dyDescent="0.2">
      <c r="A1128" s="23"/>
      <c r="B1128" s="77"/>
      <c r="C1128" s="23"/>
      <c r="D1128" s="23"/>
      <c r="E1128" s="23"/>
    </row>
    <row r="1129" spans="1:5" x14ac:dyDescent="0.2">
      <c r="A1129" s="23"/>
      <c r="B1129" s="77"/>
      <c r="C1129" s="23"/>
      <c r="D1129" s="23"/>
      <c r="E1129" s="23"/>
    </row>
    <row r="1130" spans="1:5" x14ac:dyDescent="0.2">
      <c r="A1130" s="23"/>
      <c r="B1130" s="77"/>
      <c r="C1130" s="23"/>
      <c r="D1130" s="23"/>
      <c r="E1130" s="23"/>
    </row>
    <row r="1131" spans="1:5" x14ac:dyDescent="0.2">
      <c r="A1131" s="23"/>
      <c r="B1131" s="77"/>
      <c r="C1131" s="23"/>
      <c r="D1131" s="23"/>
      <c r="E1131" s="23"/>
    </row>
    <row r="1132" spans="1:5" x14ac:dyDescent="0.2">
      <c r="A1132" s="23"/>
      <c r="B1132" s="77"/>
      <c r="C1132" s="23"/>
      <c r="D1132" s="23"/>
      <c r="E1132" s="23"/>
    </row>
    <row r="1133" spans="1:5" x14ac:dyDescent="0.2">
      <c r="A1133" s="23"/>
      <c r="B1133" s="77"/>
      <c r="C1133" s="23"/>
      <c r="D1133" s="23"/>
      <c r="E1133" s="23"/>
    </row>
    <row r="1134" spans="1:5" x14ac:dyDescent="0.2">
      <c r="A1134" s="23"/>
      <c r="B1134" s="77"/>
      <c r="C1134" s="23"/>
      <c r="D1134" s="23"/>
      <c r="E1134" s="23"/>
    </row>
    <row r="1135" spans="1:5" x14ac:dyDescent="0.2">
      <c r="A1135" s="23"/>
      <c r="B1135" s="77"/>
      <c r="C1135" s="23"/>
      <c r="D1135" s="23"/>
      <c r="E1135" s="23"/>
    </row>
    <row r="1136" spans="1:5" x14ac:dyDescent="0.2">
      <c r="A1136" s="23"/>
      <c r="B1136" s="77"/>
      <c r="C1136" s="23"/>
      <c r="D1136" s="23"/>
      <c r="E1136" s="23"/>
    </row>
    <row r="1137" spans="1:5" x14ac:dyDescent="0.2">
      <c r="A1137" s="23"/>
      <c r="B1137" s="77"/>
      <c r="C1137" s="23"/>
      <c r="D1137" s="23"/>
      <c r="E1137" s="23"/>
    </row>
    <row r="1138" spans="1:5" x14ac:dyDescent="0.2">
      <c r="A1138" s="23"/>
      <c r="B1138" s="77"/>
      <c r="C1138" s="23"/>
      <c r="D1138" s="23"/>
      <c r="E1138" s="23"/>
    </row>
    <row r="1139" spans="1:5" x14ac:dyDescent="0.2">
      <c r="A1139" s="23"/>
      <c r="B1139" s="77"/>
      <c r="C1139" s="23"/>
      <c r="D1139" s="23"/>
      <c r="E1139" s="23"/>
    </row>
    <row r="1140" spans="1:5" x14ac:dyDescent="0.2">
      <c r="A1140" s="23"/>
      <c r="B1140" s="77"/>
      <c r="C1140" s="23"/>
      <c r="D1140" s="23"/>
      <c r="E1140" s="23"/>
    </row>
    <row r="1141" spans="1:5" x14ac:dyDescent="0.2">
      <c r="A1141" s="23"/>
      <c r="B1141" s="77"/>
      <c r="C1141" s="23"/>
      <c r="D1141" s="23"/>
      <c r="E1141" s="23"/>
    </row>
    <row r="1142" spans="1:5" x14ac:dyDescent="0.2">
      <c r="A1142" s="23"/>
      <c r="B1142" s="77"/>
      <c r="C1142" s="23"/>
      <c r="D1142" s="23"/>
      <c r="E1142" s="23"/>
    </row>
    <row r="1143" spans="1:5" x14ac:dyDescent="0.2">
      <c r="A1143" s="23"/>
      <c r="B1143" s="77"/>
      <c r="C1143" s="23"/>
      <c r="D1143" s="23"/>
      <c r="E1143" s="23"/>
    </row>
    <row r="1144" spans="1:5" x14ac:dyDescent="0.2">
      <c r="A1144" s="23"/>
      <c r="B1144" s="77"/>
      <c r="C1144" s="23"/>
      <c r="D1144" s="23"/>
      <c r="E1144" s="23"/>
    </row>
    <row r="1145" spans="1:5" x14ac:dyDescent="0.2">
      <c r="A1145" s="23"/>
      <c r="B1145" s="77"/>
      <c r="C1145" s="23"/>
      <c r="D1145" s="23"/>
      <c r="E1145" s="23"/>
    </row>
    <row r="1146" spans="1:5" x14ac:dyDescent="0.2">
      <c r="A1146" s="23"/>
      <c r="B1146" s="77"/>
      <c r="C1146" s="23"/>
      <c r="D1146" s="23"/>
      <c r="E1146" s="23"/>
    </row>
    <row r="1147" spans="1:5" x14ac:dyDescent="0.2">
      <c r="A1147" s="23"/>
      <c r="B1147" s="77"/>
      <c r="C1147" s="23"/>
      <c r="D1147" s="23"/>
      <c r="E1147" s="23"/>
    </row>
    <row r="1148" spans="1:5" x14ac:dyDescent="0.2">
      <c r="A1148" s="23"/>
      <c r="B1148" s="77"/>
      <c r="C1148" s="23"/>
      <c r="D1148" s="23"/>
      <c r="E1148" s="23"/>
    </row>
    <row r="1149" spans="1:5" x14ac:dyDescent="0.2">
      <c r="A1149" s="23"/>
      <c r="B1149" s="77"/>
      <c r="C1149" s="23"/>
      <c r="D1149" s="23"/>
      <c r="E1149" s="23"/>
    </row>
    <row r="1150" spans="1:5" x14ac:dyDescent="0.2">
      <c r="A1150" s="23"/>
      <c r="B1150" s="77"/>
      <c r="C1150" s="23"/>
      <c r="D1150" s="23"/>
      <c r="E1150" s="23"/>
    </row>
    <row r="1151" spans="1:5" x14ac:dyDescent="0.2">
      <c r="A1151" s="23"/>
      <c r="B1151" s="77"/>
      <c r="C1151" s="23"/>
      <c r="D1151" s="23"/>
      <c r="E1151" s="23"/>
    </row>
    <row r="1152" spans="1:5" x14ac:dyDescent="0.2">
      <c r="A1152" s="23"/>
      <c r="B1152" s="77"/>
      <c r="C1152" s="23"/>
      <c r="D1152" s="23"/>
      <c r="E1152" s="23"/>
    </row>
    <row r="1153" spans="1:5" x14ac:dyDescent="0.2">
      <c r="A1153" s="23"/>
      <c r="B1153" s="77"/>
      <c r="C1153" s="23"/>
      <c r="D1153" s="23"/>
      <c r="E1153" s="23"/>
    </row>
    <row r="1154" spans="1:5" x14ac:dyDescent="0.2">
      <c r="A1154" s="23"/>
      <c r="B1154" s="77"/>
      <c r="C1154" s="23"/>
      <c r="D1154" s="23"/>
      <c r="E1154" s="23"/>
    </row>
    <row r="1155" spans="1:5" x14ac:dyDescent="0.2">
      <c r="A1155" s="23"/>
      <c r="B1155" s="77"/>
      <c r="C1155" s="23"/>
      <c r="D1155" s="23"/>
      <c r="E1155" s="23"/>
    </row>
    <row r="1156" spans="1:5" x14ac:dyDescent="0.2">
      <c r="A1156" s="23"/>
      <c r="B1156" s="77"/>
      <c r="C1156" s="23"/>
      <c r="D1156" s="23"/>
      <c r="E1156" s="23"/>
    </row>
    <row r="1157" spans="1:5" x14ac:dyDescent="0.2">
      <c r="A1157" s="23"/>
      <c r="B1157" s="77"/>
      <c r="C1157" s="23"/>
      <c r="D1157" s="23"/>
      <c r="E1157" s="23"/>
    </row>
    <row r="1158" spans="1:5" x14ac:dyDescent="0.2">
      <c r="A1158" s="23"/>
      <c r="B1158" s="77"/>
      <c r="C1158" s="23"/>
      <c r="D1158" s="23"/>
      <c r="E1158" s="23"/>
    </row>
    <row r="1159" spans="1:5" x14ac:dyDescent="0.2">
      <c r="A1159" s="23"/>
      <c r="B1159" s="77"/>
      <c r="C1159" s="23"/>
      <c r="D1159" s="23"/>
      <c r="E1159" s="23"/>
    </row>
    <row r="1160" spans="1:5" x14ac:dyDescent="0.2">
      <c r="A1160" s="23"/>
      <c r="B1160" s="77"/>
      <c r="C1160" s="23"/>
      <c r="D1160" s="23"/>
      <c r="E1160" s="23"/>
    </row>
    <row r="1161" spans="1:5" x14ac:dyDescent="0.2">
      <c r="A1161" s="23"/>
      <c r="B1161" s="77"/>
      <c r="C1161" s="23"/>
      <c r="D1161" s="23"/>
      <c r="E1161" s="23"/>
    </row>
    <row r="1162" spans="1:5" x14ac:dyDescent="0.2">
      <c r="A1162" s="23"/>
      <c r="B1162" s="77"/>
      <c r="C1162" s="23"/>
      <c r="D1162" s="23"/>
      <c r="E1162" s="23"/>
    </row>
    <row r="1163" spans="1:5" x14ac:dyDescent="0.2">
      <c r="A1163" s="23"/>
      <c r="B1163" s="77"/>
      <c r="C1163" s="23"/>
      <c r="D1163" s="23"/>
      <c r="E1163" s="23"/>
    </row>
    <row r="1164" spans="1:5" x14ac:dyDescent="0.2">
      <c r="A1164" s="23"/>
      <c r="B1164" s="77"/>
      <c r="C1164" s="23"/>
      <c r="D1164" s="23"/>
      <c r="E1164" s="23"/>
    </row>
    <row r="1165" spans="1:5" x14ac:dyDescent="0.2">
      <c r="A1165" s="23"/>
      <c r="B1165" s="77"/>
      <c r="C1165" s="23"/>
      <c r="D1165" s="23"/>
      <c r="E1165" s="23"/>
    </row>
    <row r="1166" spans="1:5" x14ac:dyDescent="0.2">
      <c r="A1166" s="23"/>
      <c r="B1166" s="77"/>
      <c r="C1166" s="23"/>
      <c r="D1166" s="23"/>
      <c r="E1166" s="23"/>
    </row>
    <row r="1167" spans="1:5" x14ac:dyDescent="0.2">
      <c r="A1167" s="23"/>
      <c r="B1167" s="77"/>
      <c r="C1167" s="23"/>
      <c r="D1167" s="23"/>
      <c r="E1167" s="23"/>
    </row>
    <row r="1168" spans="1:5" x14ac:dyDescent="0.2">
      <c r="A1168" s="23"/>
      <c r="B1168" s="77"/>
      <c r="C1168" s="23"/>
      <c r="D1168" s="23"/>
      <c r="E1168" s="23"/>
    </row>
    <row r="1169" spans="1:5" x14ac:dyDescent="0.2">
      <c r="A1169" s="23"/>
      <c r="B1169" s="77"/>
      <c r="C1169" s="23"/>
      <c r="D1169" s="23"/>
      <c r="E1169" s="23"/>
    </row>
    <row r="1170" spans="1:5" x14ac:dyDescent="0.2">
      <c r="A1170" s="23"/>
      <c r="B1170" s="77"/>
      <c r="C1170" s="23"/>
      <c r="D1170" s="23"/>
      <c r="E1170" s="23"/>
    </row>
    <row r="1171" spans="1:5" x14ac:dyDescent="0.2">
      <c r="A1171" s="23"/>
      <c r="B1171" s="77"/>
      <c r="C1171" s="23"/>
      <c r="D1171" s="23"/>
      <c r="E1171" s="23"/>
    </row>
    <row r="1172" spans="1:5" x14ac:dyDescent="0.2">
      <c r="A1172" s="23"/>
      <c r="B1172" s="77"/>
      <c r="C1172" s="23"/>
      <c r="D1172" s="23"/>
      <c r="E1172" s="23"/>
    </row>
    <row r="1173" spans="1:5" x14ac:dyDescent="0.2">
      <c r="A1173" s="23"/>
      <c r="B1173" s="77"/>
      <c r="C1173" s="23"/>
      <c r="D1173" s="23"/>
      <c r="E1173" s="23"/>
    </row>
    <row r="1174" spans="1:5" x14ac:dyDescent="0.2">
      <c r="A1174" s="23"/>
      <c r="B1174" s="77"/>
      <c r="C1174" s="23"/>
      <c r="D1174" s="23"/>
      <c r="E1174" s="23"/>
    </row>
    <row r="1175" spans="1:5" x14ac:dyDescent="0.2">
      <c r="A1175" s="23"/>
      <c r="B1175" s="77"/>
      <c r="C1175" s="23"/>
      <c r="D1175" s="23"/>
      <c r="E1175" s="23"/>
    </row>
    <row r="1176" spans="1:5" x14ac:dyDescent="0.2">
      <c r="A1176" s="23"/>
      <c r="B1176" s="77"/>
      <c r="C1176" s="23"/>
      <c r="D1176" s="23"/>
      <c r="E1176" s="23"/>
    </row>
    <row r="1177" spans="1:5" x14ac:dyDescent="0.2">
      <c r="A1177" s="23"/>
      <c r="B1177" s="77"/>
      <c r="C1177" s="23"/>
      <c r="D1177" s="23"/>
      <c r="E1177" s="23"/>
    </row>
    <row r="1178" spans="1:5" x14ac:dyDescent="0.2">
      <c r="A1178" s="23"/>
      <c r="B1178" s="77"/>
      <c r="C1178" s="23"/>
      <c r="D1178" s="23"/>
      <c r="E1178" s="23"/>
    </row>
    <row r="1179" spans="1:5" x14ac:dyDescent="0.2">
      <c r="A1179" s="23"/>
      <c r="B1179" s="77"/>
      <c r="C1179" s="23"/>
      <c r="D1179" s="23"/>
      <c r="E1179" s="23"/>
    </row>
    <row r="1180" spans="1:5" x14ac:dyDescent="0.2">
      <c r="A1180" s="23"/>
      <c r="B1180" s="77"/>
      <c r="C1180" s="23"/>
      <c r="D1180" s="23"/>
      <c r="E1180" s="23"/>
    </row>
    <row r="1181" spans="1:5" x14ac:dyDescent="0.2">
      <c r="A1181" s="23"/>
      <c r="B1181" s="77"/>
      <c r="C1181" s="23"/>
      <c r="D1181" s="23"/>
      <c r="E1181" s="23"/>
    </row>
    <row r="1182" spans="1:5" x14ac:dyDescent="0.2">
      <c r="A1182" s="23"/>
      <c r="B1182" s="77"/>
      <c r="C1182" s="23"/>
      <c r="D1182" s="23"/>
      <c r="E1182" s="23"/>
    </row>
    <row r="1183" spans="1:5" x14ac:dyDescent="0.2">
      <c r="A1183" s="23"/>
      <c r="B1183" s="77"/>
      <c r="C1183" s="23"/>
      <c r="D1183" s="23"/>
      <c r="E1183" s="23"/>
    </row>
    <row r="1184" spans="1:5" x14ac:dyDescent="0.2">
      <c r="A1184" s="23"/>
      <c r="B1184" s="77"/>
      <c r="C1184" s="23"/>
      <c r="D1184" s="23"/>
      <c r="E1184" s="23"/>
    </row>
    <row r="1185" spans="1:5" x14ac:dyDescent="0.2">
      <c r="A1185" s="23"/>
      <c r="B1185" s="77"/>
      <c r="C1185" s="23"/>
      <c r="D1185" s="23"/>
      <c r="E1185" s="23"/>
    </row>
    <row r="1186" spans="1:5" x14ac:dyDescent="0.2">
      <c r="A1186" s="23"/>
      <c r="B1186" s="77"/>
      <c r="C1186" s="23"/>
      <c r="D1186" s="23"/>
      <c r="E1186" s="23"/>
    </row>
    <row r="1187" spans="1:5" x14ac:dyDescent="0.2">
      <c r="A1187" s="23"/>
      <c r="B1187" s="77"/>
      <c r="C1187" s="23"/>
      <c r="D1187" s="23"/>
      <c r="E1187" s="23"/>
    </row>
    <row r="1188" spans="1:5" x14ac:dyDescent="0.2">
      <c r="A1188" s="23"/>
      <c r="B1188" s="77"/>
      <c r="C1188" s="23"/>
      <c r="D1188" s="23"/>
      <c r="E1188" s="23"/>
    </row>
    <row r="1189" spans="1:5" x14ac:dyDescent="0.2">
      <c r="A1189" s="23"/>
      <c r="B1189" s="77"/>
      <c r="C1189" s="23"/>
      <c r="D1189" s="23"/>
      <c r="E1189" s="23"/>
    </row>
    <row r="1190" spans="1:5" x14ac:dyDescent="0.2">
      <c r="A1190" s="23"/>
      <c r="B1190" s="77"/>
      <c r="C1190" s="23"/>
      <c r="D1190" s="23"/>
      <c r="E1190" s="23"/>
    </row>
    <row r="1191" spans="1:5" x14ac:dyDescent="0.2">
      <c r="A1191" s="23"/>
      <c r="B1191" s="77"/>
      <c r="C1191" s="23"/>
      <c r="D1191" s="23"/>
      <c r="E1191" s="23"/>
    </row>
    <row r="1192" spans="1:5" x14ac:dyDescent="0.2">
      <c r="A1192" s="23"/>
      <c r="B1192" s="77"/>
      <c r="C1192" s="23"/>
      <c r="D1192" s="23"/>
      <c r="E1192" s="23"/>
    </row>
    <row r="1193" spans="1:5" x14ac:dyDescent="0.2">
      <c r="A1193" s="23"/>
      <c r="B1193" s="77"/>
      <c r="C1193" s="23"/>
      <c r="D1193" s="23"/>
      <c r="E1193" s="23"/>
    </row>
    <row r="1194" spans="1:5" x14ac:dyDescent="0.2">
      <c r="A1194" s="23"/>
      <c r="B1194" s="77"/>
      <c r="C1194" s="23"/>
      <c r="D1194" s="23"/>
      <c r="E1194" s="23"/>
    </row>
    <row r="1195" spans="1:5" x14ac:dyDescent="0.2">
      <c r="A1195" s="23"/>
      <c r="B1195" s="77"/>
      <c r="C1195" s="23"/>
      <c r="D1195" s="23"/>
      <c r="E1195" s="23"/>
    </row>
    <row r="1196" spans="1:5" x14ac:dyDescent="0.2">
      <c r="A1196" s="23"/>
      <c r="B1196" s="77"/>
      <c r="C1196" s="23"/>
      <c r="D1196" s="23"/>
      <c r="E1196" s="23"/>
    </row>
    <row r="1197" spans="1:5" x14ac:dyDescent="0.2">
      <c r="A1197" s="23"/>
      <c r="B1197" s="77"/>
      <c r="C1197" s="23"/>
      <c r="D1197" s="23"/>
      <c r="E1197" s="23"/>
    </row>
    <row r="1198" spans="1:5" x14ac:dyDescent="0.2">
      <c r="A1198" s="23"/>
      <c r="B1198" s="77"/>
      <c r="C1198" s="23"/>
      <c r="D1198" s="23"/>
      <c r="E1198" s="23"/>
    </row>
    <row r="1199" spans="1:5" x14ac:dyDescent="0.2">
      <c r="A1199" s="23"/>
      <c r="B1199" s="77"/>
      <c r="C1199" s="23"/>
      <c r="D1199" s="23"/>
      <c r="E1199" s="23"/>
    </row>
    <row r="1200" spans="1:5" x14ac:dyDescent="0.2">
      <c r="A1200" s="23"/>
      <c r="B1200" s="77"/>
      <c r="C1200" s="23"/>
      <c r="D1200" s="23"/>
      <c r="E1200" s="23"/>
    </row>
    <row r="1201" spans="1:5" x14ac:dyDescent="0.2">
      <c r="A1201" s="23"/>
      <c r="B1201" s="77"/>
      <c r="C1201" s="23"/>
      <c r="D1201" s="23"/>
      <c r="E1201" s="23"/>
    </row>
    <row r="1202" spans="1:5" x14ac:dyDescent="0.2">
      <c r="A1202" s="23"/>
      <c r="B1202" s="77"/>
      <c r="C1202" s="23"/>
      <c r="D1202" s="23"/>
      <c r="E1202" s="23"/>
    </row>
    <row r="1203" spans="1:5" x14ac:dyDescent="0.2">
      <c r="A1203" s="23"/>
      <c r="B1203" s="77"/>
      <c r="C1203" s="23"/>
      <c r="D1203" s="23"/>
      <c r="E1203" s="23"/>
    </row>
    <row r="1204" spans="1:5" x14ac:dyDescent="0.2">
      <c r="A1204" s="23"/>
      <c r="B1204" s="77"/>
      <c r="C1204" s="23"/>
      <c r="D1204" s="23"/>
      <c r="E1204" s="23"/>
    </row>
    <row r="1205" spans="1:5" x14ac:dyDescent="0.2">
      <c r="A1205" s="23"/>
      <c r="B1205" s="77"/>
      <c r="C1205" s="23"/>
      <c r="D1205" s="23"/>
      <c r="E1205" s="23"/>
    </row>
    <row r="1206" spans="1:5" x14ac:dyDescent="0.2">
      <c r="A1206" s="23"/>
      <c r="B1206" s="77"/>
      <c r="C1206" s="23"/>
      <c r="D1206" s="23"/>
      <c r="E1206" s="23"/>
    </row>
    <row r="1207" spans="1:5" x14ac:dyDescent="0.2">
      <c r="A1207" s="23"/>
      <c r="B1207" s="77"/>
      <c r="C1207" s="23"/>
      <c r="D1207" s="23"/>
      <c r="E1207" s="23"/>
    </row>
    <row r="1208" spans="1:5" x14ac:dyDescent="0.2">
      <c r="A1208" s="23"/>
      <c r="B1208" s="77"/>
      <c r="C1208" s="23"/>
      <c r="D1208" s="23"/>
      <c r="E1208" s="23"/>
    </row>
    <row r="1209" spans="1:5" x14ac:dyDescent="0.2">
      <c r="A1209" s="23"/>
      <c r="B1209" s="77"/>
      <c r="C1209" s="23"/>
      <c r="D1209" s="23"/>
      <c r="E1209" s="23"/>
    </row>
    <row r="1210" spans="1:5" x14ac:dyDescent="0.2">
      <c r="A1210" s="23"/>
      <c r="B1210" s="77"/>
      <c r="C1210" s="23"/>
      <c r="D1210" s="23"/>
      <c r="E1210" s="23"/>
    </row>
    <row r="1211" spans="1:5" x14ac:dyDescent="0.2">
      <c r="A1211" s="23"/>
      <c r="B1211" s="77"/>
      <c r="C1211" s="23"/>
      <c r="D1211" s="23"/>
      <c r="E1211" s="23"/>
    </row>
    <row r="1212" spans="1:5" x14ac:dyDescent="0.2">
      <c r="A1212" s="23"/>
      <c r="B1212" s="77"/>
      <c r="C1212" s="23"/>
      <c r="D1212" s="23"/>
      <c r="E1212" s="23"/>
    </row>
    <row r="1213" spans="1:5" x14ac:dyDescent="0.2">
      <c r="A1213" s="23"/>
      <c r="B1213" s="77"/>
      <c r="C1213" s="23"/>
      <c r="D1213" s="23"/>
      <c r="E1213" s="23"/>
    </row>
    <row r="1214" spans="1:5" x14ac:dyDescent="0.2">
      <c r="A1214" s="23"/>
      <c r="B1214" s="77"/>
      <c r="C1214" s="23"/>
      <c r="D1214" s="23"/>
      <c r="E1214" s="23"/>
    </row>
    <row r="1215" spans="1:5" x14ac:dyDescent="0.2">
      <c r="A1215" s="23"/>
      <c r="B1215" s="77"/>
      <c r="C1215" s="23"/>
      <c r="D1215" s="23"/>
      <c r="E1215" s="23"/>
    </row>
    <row r="1216" spans="1:5" x14ac:dyDescent="0.2">
      <c r="A1216" s="23"/>
      <c r="B1216" s="77"/>
      <c r="C1216" s="23"/>
      <c r="D1216" s="23"/>
      <c r="E1216" s="23"/>
    </row>
    <row r="1217" spans="1:5" x14ac:dyDescent="0.2">
      <c r="A1217" s="23"/>
      <c r="B1217" s="77"/>
      <c r="C1217" s="23"/>
      <c r="D1217" s="23"/>
      <c r="E1217" s="23"/>
    </row>
    <row r="1218" spans="1:5" x14ac:dyDescent="0.2">
      <c r="A1218" s="23"/>
      <c r="B1218" s="77"/>
      <c r="C1218" s="23"/>
      <c r="D1218" s="23"/>
      <c r="E1218" s="23"/>
    </row>
    <row r="1219" spans="1:5" x14ac:dyDescent="0.2">
      <c r="A1219" s="23"/>
      <c r="B1219" s="77"/>
      <c r="C1219" s="23"/>
      <c r="D1219" s="23"/>
      <c r="E1219" s="23"/>
    </row>
    <row r="1220" spans="1:5" x14ac:dyDescent="0.2">
      <c r="A1220" s="23"/>
      <c r="B1220" s="77"/>
      <c r="C1220" s="23"/>
      <c r="D1220" s="23"/>
      <c r="E1220" s="23"/>
    </row>
    <row r="1221" spans="1:5" x14ac:dyDescent="0.2">
      <c r="A1221" s="23"/>
      <c r="B1221" s="77"/>
      <c r="C1221" s="23"/>
      <c r="D1221" s="23"/>
      <c r="E1221" s="23"/>
    </row>
    <row r="1222" spans="1:5" x14ac:dyDescent="0.2">
      <c r="A1222" s="23"/>
      <c r="B1222" s="77"/>
      <c r="C1222" s="23"/>
      <c r="D1222" s="23"/>
      <c r="E1222" s="23"/>
    </row>
    <row r="1223" spans="1:5" x14ac:dyDescent="0.2">
      <c r="A1223" s="23"/>
      <c r="B1223" s="77"/>
      <c r="C1223" s="23"/>
      <c r="D1223" s="23"/>
      <c r="E1223" s="23"/>
    </row>
    <row r="1224" spans="1:5" x14ac:dyDescent="0.2">
      <c r="A1224" s="23"/>
      <c r="B1224" s="77"/>
      <c r="C1224" s="23"/>
      <c r="D1224" s="23"/>
      <c r="E1224" s="23"/>
    </row>
    <row r="1225" spans="1:5" x14ac:dyDescent="0.2">
      <c r="A1225" s="23"/>
      <c r="B1225" s="77"/>
      <c r="C1225" s="23"/>
      <c r="D1225" s="23"/>
      <c r="E1225" s="23"/>
    </row>
    <row r="1226" spans="1:5" x14ac:dyDescent="0.2">
      <c r="A1226" s="23"/>
      <c r="B1226" s="77"/>
      <c r="C1226" s="23"/>
      <c r="D1226" s="23"/>
      <c r="E1226" s="23"/>
    </row>
    <row r="1227" spans="1:5" x14ac:dyDescent="0.2">
      <c r="A1227" s="23"/>
      <c r="B1227" s="77"/>
      <c r="C1227" s="23"/>
      <c r="D1227" s="23"/>
      <c r="E1227" s="23"/>
    </row>
    <row r="1228" spans="1:5" x14ac:dyDescent="0.2">
      <c r="A1228" s="23"/>
      <c r="B1228" s="77"/>
      <c r="C1228" s="23"/>
      <c r="D1228" s="23"/>
      <c r="E1228" s="23"/>
    </row>
    <row r="1229" spans="1:5" x14ac:dyDescent="0.2">
      <c r="A1229" s="23"/>
      <c r="B1229" s="77"/>
      <c r="C1229" s="23"/>
      <c r="D1229" s="23"/>
      <c r="E1229" s="23"/>
    </row>
    <row r="1230" spans="1:5" x14ac:dyDescent="0.2">
      <c r="A1230" s="23"/>
      <c r="B1230" s="77"/>
      <c r="C1230" s="23"/>
      <c r="D1230" s="23"/>
      <c r="E1230" s="23"/>
    </row>
    <row r="1231" spans="1:5" x14ac:dyDescent="0.2">
      <c r="A1231" s="23"/>
      <c r="B1231" s="77"/>
      <c r="C1231" s="23"/>
      <c r="D1231" s="23"/>
      <c r="E1231" s="23"/>
    </row>
    <row r="1232" spans="1:5" x14ac:dyDescent="0.2">
      <c r="A1232" s="23"/>
      <c r="B1232" s="77"/>
      <c r="C1232" s="23"/>
      <c r="D1232" s="23"/>
      <c r="E1232" s="23"/>
    </row>
    <row r="1233" spans="1:5" x14ac:dyDescent="0.2">
      <c r="A1233" s="23"/>
      <c r="B1233" s="77"/>
      <c r="C1233" s="23"/>
      <c r="D1233" s="23"/>
      <c r="E1233" s="23"/>
    </row>
    <row r="1234" spans="1:5" x14ac:dyDescent="0.2">
      <c r="A1234" s="23"/>
      <c r="B1234" s="77"/>
      <c r="C1234" s="23"/>
      <c r="D1234" s="23"/>
      <c r="E1234" s="23"/>
    </row>
    <row r="1235" spans="1:5" x14ac:dyDescent="0.2">
      <c r="A1235" s="23"/>
      <c r="B1235" s="77"/>
      <c r="C1235" s="23"/>
      <c r="D1235" s="23"/>
      <c r="E1235" s="23"/>
    </row>
    <row r="1236" spans="1:5" x14ac:dyDescent="0.2">
      <c r="A1236" s="23"/>
      <c r="B1236" s="77"/>
      <c r="C1236" s="23"/>
      <c r="D1236" s="23"/>
      <c r="E1236" s="23"/>
    </row>
    <row r="1237" spans="1:5" x14ac:dyDescent="0.2">
      <c r="A1237" s="23"/>
      <c r="B1237" s="77"/>
      <c r="C1237" s="23"/>
      <c r="D1237" s="23"/>
      <c r="E1237" s="23"/>
    </row>
    <row r="1238" spans="1:5" x14ac:dyDescent="0.2">
      <c r="A1238" s="23"/>
      <c r="B1238" s="77"/>
      <c r="C1238" s="23"/>
      <c r="D1238" s="23"/>
      <c r="E1238" s="23"/>
    </row>
    <row r="1239" spans="1:5" x14ac:dyDescent="0.2">
      <c r="A1239" s="23"/>
      <c r="B1239" s="77"/>
      <c r="C1239" s="23"/>
      <c r="D1239" s="23"/>
      <c r="E1239" s="23"/>
    </row>
    <row r="1240" spans="1:5" x14ac:dyDescent="0.2">
      <c r="A1240" s="23"/>
      <c r="B1240" s="77"/>
      <c r="C1240" s="23"/>
      <c r="D1240" s="23"/>
      <c r="E1240" s="23"/>
    </row>
    <row r="1241" spans="1:5" x14ac:dyDescent="0.2">
      <c r="A1241" s="23"/>
      <c r="B1241" s="77"/>
      <c r="C1241" s="23"/>
      <c r="D1241" s="23"/>
      <c r="E1241" s="23"/>
    </row>
    <row r="1242" spans="1:5" x14ac:dyDescent="0.2">
      <c r="A1242" s="23"/>
      <c r="B1242" s="77"/>
      <c r="C1242" s="23"/>
      <c r="D1242" s="23"/>
      <c r="E1242" s="23"/>
    </row>
    <row r="1243" spans="1:5" x14ac:dyDescent="0.2">
      <c r="A1243" s="23"/>
      <c r="B1243" s="77"/>
      <c r="C1243" s="23"/>
      <c r="D1243" s="23"/>
      <c r="E1243" s="23"/>
    </row>
    <row r="1244" spans="1:5" x14ac:dyDescent="0.2">
      <c r="A1244" s="23"/>
      <c r="B1244" s="77"/>
      <c r="C1244" s="23"/>
      <c r="D1244" s="23"/>
      <c r="E1244" s="23"/>
    </row>
    <row r="1245" spans="1:5" x14ac:dyDescent="0.2">
      <c r="A1245" s="23"/>
      <c r="B1245" s="77"/>
      <c r="C1245" s="23"/>
      <c r="D1245" s="23"/>
      <c r="E1245" s="23"/>
    </row>
    <row r="1246" spans="1:5" x14ac:dyDescent="0.2">
      <c r="A1246" s="23"/>
      <c r="B1246" s="77"/>
      <c r="C1246" s="23"/>
      <c r="D1246" s="23"/>
      <c r="E1246" s="23"/>
    </row>
    <row r="1247" spans="1:5" x14ac:dyDescent="0.2">
      <c r="A1247" s="23"/>
      <c r="B1247" s="77"/>
      <c r="C1247" s="23"/>
      <c r="D1247" s="23"/>
      <c r="E1247" s="23"/>
    </row>
    <row r="1248" spans="1:5" x14ac:dyDescent="0.2">
      <c r="A1248" s="23"/>
      <c r="B1248" s="77"/>
      <c r="C1248" s="23"/>
      <c r="D1248" s="23"/>
      <c r="E1248" s="23"/>
    </row>
    <row r="1249" spans="1:5" x14ac:dyDescent="0.2">
      <c r="A1249" s="23"/>
      <c r="B1249" s="77"/>
      <c r="C1249" s="23"/>
      <c r="D1249" s="23"/>
      <c r="E1249" s="23"/>
    </row>
    <row r="1250" spans="1:5" x14ac:dyDescent="0.2">
      <c r="A1250" s="23"/>
      <c r="B1250" s="77"/>
      <c r="C1250" s="23"/>
      <c r="D1250" s="23"/>
      <c r="E1250" s="23"/>
    </row>
    <row r="1251" spans="1:5" x14ac:dyDescent="0.2">
      <c r="A1251" s="23"/>
      <c r="B1251" s="77"/>
      <c r="C1251" s="23"/>
      <c r="D1251" s="23"/>
      <c r="E1251" s="23"/>
    </row>
    <row r="1252" spans="1:5" x14ac:dyDescent="0.2">
      <c r="A1252" s="23"/>
      <c r="B1252" s="77"/>
      <c r="C1252" s="23"/>
      <c r="D1252" s="23"/>
      <c r="E1252" s="23"/>
    </row>
    <row r="1253" spans="1:5" x14ac:dyDescent="0.2">
      <c r="A1253" s="23"/>
      <c r="B1253" s="77"/>
      <c r="C1253" s="23"/>
      <c r="D1253" s="23"/>
      <c r="E1253" s="23"/>
    </row>
    <row r="1254" spans="1:5" x14ac:dyDescent="0.2">
      <c r="A1254" s="23"/>
      <c r="B1254" s="77"/>
      <c r="C1254" s="23"/>
      <c r="D1254" s="23"/>
      <c r="E1254" s="23"/>
    </row>
    <row r="1255" spans="1:5" x14ac:dyDescent="0.2">
      <c r="A1255" s="23"/>
      <c r="B1255" s="77"/>
      <c r="C1255" s="23"/>
      <c r="D1255" s="23"/>
      <c r="E1255" s="23"/>
    </row>
    <row r="1256" spans="1:5" x14ac:dyDescent="0.2">
      <c r="A1256" s="23"/>
      <c r="B1256" s="77"/>
      <c r="C1256" s="23"/>
      <c r="D1256" s="23"/>
      <c r="E1256" s="23"/>
    </row>
    <row r="1257" spans="1:5" x14ac:dyDescent="0.2">
      <c r="A1257" s="23"/>
      <c r="B1257" s="77"/>
      <c r="C1257" s="23"/>
      <c r="D1257" s="23"/>
      <c r="E1257" s="23"/>
    </row>
    <row r="1258" spans="1:5" x14ac:dyDescent="0.2">
      <c r="A1258" s="23"/>
      <c r="B1258" s="77"/>
      <c r="C1258" s="23"/>
      <c r="D1258" s="23"/>
      <c r="E1258" s="23"/>
    </row>
    <row r="1259" spans="1:5" x14ac:dyDescent="0.2">
      <c r="A1259" s="23"/>
      <c r="B1259" s="77"/>
      <c r="C1259" s="23"/>
      <c r="D1259" s="23"/>
      <c r="E1259" s="23"/>
    </row>
    <row r="1260" spans="1:5" x14ac:dyDescent="0.2">
      <c r="A1260" s="23"/>
      <c r="B1260" s="77"/>
      <c r="C1260" s="23"/>
      <c r="D1260" s="23"/>
      <c r="E1260" s="23"/>
    </row>
    <row r="1261" spans="1:5" x14ac:dyDescent="0.2">
      <c r="A1261" s="23"/>
      <c r="B1261" s="77"/>
      <c r="C1261" s="23"/>
      <c r="D1261" s="23"/>
      <c r="E1261" s="23"/>
    </row>
    <row r="1262" spans="1:5" x14ac:dyDescent="0.2">
      <c r="A1262" s="23"/>
      <c r="B1262" s="77"/>
      <c r="C1262" s="23"/>
      <c r="D1262" s="23"/>
      <c r="E1262" s="23"/>
    </row>
    <row r="1263" spans="1:5" x14ac:dyDescent="0.2">
      <c r="A1263" s="23"/>
      <c r="B1263" s="77"/>
      <c r="C1263" s="23"/>
      <c r="D1263" s="23"/>
      <c r="E1263" s="23"/>
    </row>
    <row r="1264" spans="1:5" x14ac:dyDescent="0.2">
      <c r="A1264" s="23"/>
      <c r="B1264" s="77"/>
      <c r="C1264" s="23"/>
      <c r="D1264" s="23"/>
      <c r="E1264" s="23"/>
    </row>
    <row r="1265" spans="1:5" x14ac:dyDescent="0.2">
      <c r="A1265" s="23"/>
      <c r="B1265" s="77"/>
      <c r="C1265" s="23"/>
      <c r="D1265" s="23"/>
      <c r="E1265" s="23"/>
    </row>
    <row r="1266" spans="1:5" x14ac:dyDescent="0.2">
      <c r="A1266" s="23"/>
      <c r="B1266" s="77"/>
      <c r="C1266" s="23"/>
      <c r="D1266" s="23"/>
      <c r="E1266" s="23"/>
    </row>
    <row r="1267" spans="1:5" x14ac:dyDescent="0.2">
      <c r="A1267" s="23"/>
      <c r="B1267" s="77"/>
      <c r="C1267" s="23"/>
      <c r="D1267" s="23"/>
      <c r="E1267" s="23"/>
    </row>
    <row r="1268" spans="1:5" x14ac:dyDescent="0.2">
      <c r="A1268" s="23"/>
      <c r="B1268" s="77"/>
      <c r="C1268" s="23"/>
      <c r="D1268" s="23"/>
      <c r="E1268" s="23"/>
    </row>
    <row r="1269" spans="1:5" x14ac:dyDescent="0.2">
      <c r="A1269" s="23"/>
      <c r="B1269" s="77"/>
      <c r="C1269" s="23"/>
      <c r="D1269" s="23"/>
      <c r="E1269" s="23"/>
    </row>
    <row r="1270" spans="1:5" x14ac:dyDescent="0.2">
      <c r="A1270" s="23"/>
      <c r="B1270" s="77"/>
      <c r="C1270" s="23"/>
      <c r="D1270" s="23"/>
      <c r="E1270" s="23"/>
    </row>
    <row r="1271" spans="1:5" x14ac:dyDescent="0.2">
      <c r="A1271" s="23"/>
      <c r="B1271" s="77"/>
      <c r="C1271" s="23"/>
      <c r="D1271" s="23"/>
      <c r="E1271" s="23"/>
    </row>
    <row r="1272" spans="1:5" x14ac:dyDescent="0.2">
      <c r="A1272" s="23"/>
      <c r="B1272" s="77"/>
      <c r="C1272" s="23"/>
      <c r="D1272" s="23"/>
      <c r="E1272" s="23"/>
    </row>
    <row r="1273" spans="1:5" x14ac:dyDescent="0.2">
      <c r="A1273" s="23"/>
      <c r="B1273" s="77"/>
      <c r="C1273" s="23"/>
      <c r="D1273" s="23"/>
      <c r="E1273" s="23"/>
    </row>
    <row r="1274" spans="1:5" x14ac:dyDescent="0.2">
      <c r="A1274" s="23"/>
      <c r="B1274" s="77"/>
      <c r="C1274" s="23"/>
      <c r="D1274" s="23"/>
      <c r="E1274" s="23"/>
    </row>
    <row r="1275" spans="1:5" x14ac:dyDescent="0.2">
      <c r="A1275" s="23"/>
      <c r="B1275" s="77"/>
      <c r="C1275" s="23"/>
      <c r="D1275" s="23"/>
      <c r="E1275" s="23"/>
    </row>
    <row r="1276" spans="1:5" x14ac:dyDescent="0.2">
      <c r="A1276" s="23"/>
      <c r="B1276" s="77"/>
      <c r="C1276" s="23"/>
      <c r="D1276" s="23"/>
      <c r="E1276" s="23"/>
    </row>
    <row r="1277" spans="1:5" x14ac:dyDescent="0.2">
      <c r="A1277" s="23"/>
      <c r="B1277" s="77"/>
      <c r="C1277" s="23"/>
      <c r="D1277" s="23"/>
      <c r="E1277" s="23"/>
    </row>
    <row r="1278" spans="1:5" x14ac:dyDescent="0.2">
      <c r="A1278" s="23"/>
      <c r="B1278" s="77"/>
      <c r="C1278" s="23"/>
      <c r="D1278" s="23"/>
      <c r="E1278" s="23"/>
    </row>
    <row r="1279" spans="1:5" x14ac:dyDescent="0.2">
      <c r="A1279" s="23"/>
      <c r="B1279" s="77"/>
      <c r="C1279" s="23"/>
      <c r="D1279" s="23"/>
      <c r="E1279" s="23"/>
    </row>
    <row r="1280" spans="1:5" x14ac:dyDescent="0.2">
      <c r="A1280" s="23"/>
      <c r="B1280" s="77"/>
      <c r="C1280" s="23"/>
      <c r="D1280" s="23"/>
      <c r="E1280" s="23"/>
    </row>
    <row r="1281" spans="1:5" x14ac:dyDescent="0.2">
      <c r="A1281" s="23"/>
      <c r="B1281" s="77"/>
      <c r="C1281" s="23"/>
      <c r="D1281" s="23"/>
      <c r="E1281" s="23"/>
    </row>
    <row r="1282" spans="1:5" x14ac:dyDescent="0.2">
      <c r="A1282" s="23"/>
      <c r="B1282" s="77"/>
      <c r="C1282" s="23"/>
      <c r="D1282" s="23"/>
      <c r="E1282" s="23"/>
    </row>
    <row r="1283" spans="1:5" x14ac:dyDescent="0.2">
      <c r="A1283" s="23"/>
      <c r="B1283" s="77"/>
      <c r="C1283" s="23"/>
      <c r="D1283" s="23"/>
      <c r="E1283" s="23"/>
    </row>
    <row r="1284" spans="1:5" x14ac:dyDescent="0.2">
      <c r="A1284" s="23"/>
      <c r="B1284" s="77"/>
      <c r="C1284" s="23"/>
      <c r="D1284" s="23"/>
      <c r="E1284" s="23"/>
    </row>
    <row r="1285" spans="1:5" x14ac:dyDescent="0.2">
      <c r="A1285" s="23"/>
      <c r="B1285" s="77"/>
      <c r="C1285" s="23"/>
      <c r="D1285" s="23"/>
      <c r="E1285" s="23"/>
    </row>
    <row r="1286" spans="1:5" x14ac:dyDescent="0.2">
      <c r="A1286" s="23"/>
      <c r="B1286" s="77"/>
      <c r="C1286" s="23"/>
      <c r="D1286" s="23"/>
      <c r="E1286" s="23"/>
    </row>
    <row r="1287" spans="1:5" x14ac:dyDescent="0.2">
      <c r="A1287" s="23"/>
      <c r="B1287" s="77"/>
      <c r="C1287" s="23"/>
      <c r="D1287" s="23"/>
      <c r="E1287" s="23"/>
    </row>
    <row r="1288" spans="1:5" x14ac:dyDescent="0.2">
      <c r="A1288" s="23"/>
      <c r="B1288" s="77"/>
      <c r="C1288" s="23"/>
      <c r="D1288" s="23"/>
      <c r="E1288" s="23"/>
    </row>
    <row r="1289" spans="1:5" x14ac:dyDescent="0.2">
      <c r="A1289" s="23"/>
      <c r="B1289" s="77"/>
      <c r="C1289" s="23"/>
      <c r="D1289" s="23"/>
      <c r="E1289" s="23"/>
    </row>
    <row r="1290" spans="1:5" x14ac:dyDescent="0.2">
      <c r="A1290" s="23"/>
      <c r="B1290" s="77"/>
      <c r="C1290" s="23"/>
      <c r="D1290" s="23"/>
      <c r="E1290" s="23"/>
    </row>
    <row r="1291" spans="1:5" x14ac:dyDescent="0.2">
      <c r="A1291" s="23"/>
      <c r="B1291" s="77"/>
      <c r="C1291" s="23"/>
      <c r="D1291" s="23"/>
      <c r="E1291" s="23"/>
    </row>
    <row r="1292" spans="1:5" x14ac:dyDescent="0.2">
      <c r="A1292" s="23"/>
      <c r="B1292" s="77"/>
      <c r="C1292" s="23"/>
      <c r="D1292" s="23"/>
      <c r="E1292" s="23"/>
    </row>
    <row r="1293" spans="1:5" x14ac:dyDescent="0.2">
      <c r="A1293" s="23"/>
      <c r="B1293" s="77"/>
      <c r="C1293" s="23"/>
      <c r="D1293" s="23"/>
      <c r="E1293" s="23"/>
    </row>
    <row r="1294" spans="1:5" x14ac:dyDescent="0.2">
      <c r="A1294" s="23"/>
      <c r="B1294" s="77"/>
      <c r="C1294" s="23"/>
      <c r="D1294" s="23"/>
      <c r="E1294" s="23"/>
    </row>
    <row r="1295" spans="1:5" x14ac:dyDescent="0.2">
      <c r="A1295" s="23"/>
      <c r="B1295" s="77"/>
      <c r="C1295" s="23"/>
      <c r="D1295" s="23"/>
      <c r="E1295" s="23"/>
    </row>
    <row r="1296" spans="1:5" x14ac:dyDescent="0.2">
      <c r="A1296" s="23"/>
      <c r="B1296" s="77"/>
      <c r="C1296" s="23"/>
      <c r="D1296" s="23"/>
      <c r="E1296" s="23"/>
    </row>
    <row r="1297" spans="1:5" x14ac:dyDescent="0.2">
      <c r="A1297" s="23"/>
      <c r="B1297" s="77"/>
      <c r="C1297" s="23"/>
      <c r="D1297" s="23"/>
      <c r="E1297" s="23"/>
    </row>
    <row r="1298" spans="1:5" x14ac:dyDescent="0.2">
      <c r="A1298" s="23"/>
      <c r="B1298" s="77"/>
      <c r="C1298" s="23"/>
      <c r="D1298" s="23"/>
      <c r="E1298" s="23"/>
    </row>
    <row r="1299" spans="1:5" x14ac:dyDescent="0.2">
      <c r="A1299" s="23"/>
      <c r="B1299" s="77"/>
      <c r="C1299" s="23"/>
      <c r="D1299" s="23"/>
      <c r="E1299" s="23"/>
    </row>
    <row r="1300" spans="1:5" x14ac:dyDescent="0.2">
      <c r="A1300" s="23"/>
      <c r="B1300" s="77"/>
      <c r="C1300" s="23"/>
      <c r="D1300" s="23"/>
      <c r="E1300" s="23"/>
    </row>
    <row r="1301" spans="1:5" x14ac:dyDescent="0.2">
      <c r="A1301" s="23"/>
      <c r="B1301" s="77"/>
      <c r="C1301" s="23"/>
      <c r="D1301" s="23"/>
      <c r="E1301" s="23"/>
    </row>
    <row r="1302" spans="1:5" x14ac:dyDescent="0.2">
      <c r="A1302" s="23"/>
      <c r="B1302" s="77"/>
      <c r="C1302" s="23"/>
      <c r="D1302" s="23"/>
      <c r="E1302" s="23"/>
    </row>
    <row r="1303" spans="1:5" x14ac:dyDescent="0.2">
      <c r="A1303" s="23"/>
      <c r="B1303" s="77"/>
      <c r="C1303" s="23"/>
      <c r="D1303" s="23"/>
      <c r="E1303" s="23"/>
    </row>
    <row r="1304" spans="1:5" x14ac:dyDescent="0.2">
      <c r="A1304" s="23"/>
      <c r="B1304" s="77"/>
      <c r="C1304" s="23"/>
      <c r="D1304" s="23"/>
      <c r="E1304" s="23"/>
    </row>
    <row r="1305" spans="1:5" x14ac:dyDescent="0.2">
      <c r="A1305" s="23"/>
      <c r="B1305" s="77"/>
      <c r="C1305" s="23"/>
      <c r="D1305" s="23"/>
      <c r="E1305" s="23"/>
    </row>
    <row r="1306" spans="1:5" x14ac:dyDescent="0.2">
      <c r="A1306" s="23"/>
      <c r="B1306" s="77"/>
      <c r="C1306" s="23"/>
      <c r="D1306" s="23"/>
      <c r="E1306" s="23"/>
    </row>
    <row r="1307" spans="1:5" x14ac:dyDescent="0.2">
      <c r="A1307" s="23"/>
      <c r="B1307" s="77"/>
      <c r="C1307" s="23"/>
      <c r="D1307" s="23"/>
      <c r="E1307" s="23"/>
    </row>
    <row r="1308" spans="1:5" x14ac:dyDescent="0.2">
      <c r="A1308" s="23"/>
      <c r="B1308" s="77"/>
      <c r="C1308" s="23"/>
      <c r="D1308" s="23"/>
      <c r="E1308" s="23"/>
    </row>
    <row r="1309" spans="1:5" x14ac:dyDescent="0.2">
      <c r="A1309" s="23"/>
      <c r="B1309" s="77"/>
      <c r="C1309" s="23"/>
      <c r="D1309" s="23"/>
      <c r="E1309" s="23"/>
    </row>
    <row r="1310" spans="1:5" x14ac:dyDescent="0.2">
      <c r="A1310" s="23"/>
      <c r="B1310" s="77"/>
      <c r="C1310" s="23"/>
      <c r="D1310" s="23"/>
      <c r="E1310" s="23"/>
    </row>
    <row r="1311" spans="1:5" x14ac:dyDescent="0.2">
      <c r="A1311" s="23"/>
      <c r="B1311" s="77"/>
      <c r="C1311" s="23"/>
      <c r="D1311" s="23"/>
      <c r="E1311" s="23"/>
    </row>
    <row r="1312" spans="1:5" x14ac:dyDescent="0.2">
      <c r="A1312" s="23"/>
      <c r="B1312" s="77"/>
      <c r="C1312" s="23"/>
      <c r="D1312" s="23"/>
      <c r="E1312" s="23"/>
    </row>
    <row r="1313" spans="1:5" x14ac:dyDescent="0.2">
      <c r="A1313" s="23"/>
      <c r="B1313" s="77"/>
      <c r="C1313" s="23"/>
      <c r="D1313" s="23"/>
      <c r="E1313" s="23"/>
    </row>
    <row r="1314" spans="1:5" x14ac:dyDescent="0.2">
      <c r="A1314" s="23"/>
      <c r="B1314" s="77"/>
      <c r="C1314" s="23"/>
      <c r="D1314" s="23"/>
      <c r="E1314" s="23"/>
    </row>
    <row r="1315" spans="1:5" x14ac:dyDescent="0.2">
      <c r="A1315" s="23"/>
      <c r="B1315" s="77"/>
      <c r="C1315" s="23"/>
      <c r="D1315" s="23"/>
      <c r="E1315" s="23"/>
    </row>
    <row r="1316" spans="1:5" x14ac:dyDescent="0.2">
      <c r="A1316" s="23"/>
      <c r="B1316" s="77"/>
      <c r="C1316" s="23"/>
      <c r="D1316" s="23"/>
      <c r="E1316" s="23"/>
    </row>
    <row r="1317" spans="1:5" x14ac:dyDescent="0.2">
      <c r="A1317" s="23"/>
      <c r="B1317" s="77"/>
      <c r="C1317" s="23"/>
      <c r="D1317" s="23"/>
      <c r="E1317" s="23"/>
    </row>
    <row r="1318" spans="1:5" x14ac:dyDescent="0.2">
      <c r="A1318" s="23"/>
      <c r="B1318" s="77"/>
      <c r="C1318" s="23"/>
      <c r="D1318" s="23"/>
      <c r="E1318" s="23"/>
    </row>
    <row r="1319" spans="1:5" x14ac:dyDescent="0.2">
      <c r="A1319" s="23"/>
      <c r="B1319" s="77"/>
      <c r="C1319" s="23"/>
      <c r="D1319" s="23"/>
      <c r="E1319" s="23"/>
    </row>
    <row r="1320" spans="1:5" x14ac:dyDescent="0.2">
      <c r="A1320" s="23"/>
      <c r="B1320" s="77"/>
      <c r="C1320" s="23"/>
      <c r="D1320" s="23"/>
      <c r="E1320" s="23"/>
    </row>
    <row r="1321" spans="1:5" x14ac:dyDescent="0.2">
      <c r="A1321" s="23"/>
      <c r="B1321" s="77"/>
      <c r="C1321" s="23"/>
      <c r="D1321" s="23"/>
      <c r="E1321" s="23"/>
    </row>
    <row r="1322" spans="1:5" x14ac:dyDescent="0.2">
      <c r="A1322" s="23"/>
      <c r="B1322" s="77"/>
      <c r="C1322" s="23"/>
      <c r="D1322" s="23"/>
      <c r="E1322" s="23"/>
    </row>
    <row r="1323" spans="1:5" x14ac:dyDescent="0.2">
      <c r="A1323" s="23"/>
      <c r="B1323" s="77"/>
      <c r="C1323" s="23"/>
      <c r="D1323" s="23"/>
      <c r="E1323" s="23"/>
    </row>
    <row r="1324" spans="1:5" x14ac:dyDescent="0.2">
      <c r="A1324" s="23"/>
      <c r="B1324" s="77"/>
      <c r="C1324" s="23"/>
      <c r="D1324" s="23"/>
      <c r="E1324" s="23"/>
    </row>
    <row r="1325" spans="1:5" x14ac:dyDescent="0.2">
      <c r="A1325" s="23"/>
      <c r="B1325" s="77"/>
      <c r="C1325" s="23"/>
      <c r="D1325" s="23"/>
      <c r="E1325" s="23"/>
    </row>
    <row r="1326" spans="1:5" x14ac:dyDescent="0.2">
      <c r="A1326" s="23"/>
      <c r="B1326" s="77"/>
      <c r="C1326" s="23"/>
      <c r="D1326" s="23"/>
      <c r="E1326" s="23"/>
    </row>
    <row r="1327" spans="1:5" x14ac:dyDescent="0.2">
      <c r="A1327" s="23"/>
      <c r="B1327" s="77"/>
      <c r="C1327" s="23"/>
      <c r="D1327" s="23"/>
      <c r="E1327" s="23"/>
    </row>
    <row r="1328" spans="1:5" x14ac:dyDescent="0.2">
      <c r="A1328" s="23"/>
      <c r="B1328" s="77"/>
      <c r="C1328" s="23"/>
      <c r="D1328" s="23"/>
      <c r="E1328" s="23"/>
    </row>
    <row r="1329" spans="1:5" x14ac:dyDescent="0.2">
      <c r="A1329" s="23"/>
      <c r="B1329" s="77"/>
      <c r="C1329" s="23"/>
      <c r="D1329" s="23"/>
      <c r="E1329" s="23"/>
    </row>
    <row r="1330" spans="1:5" x14ac:dyDescent="0.2">
      <c r="A1330" s="23"/>
      <c r="B1330" s="77"/>
      <c r="C1330" s="23"/>
      <c r="D1330" s="23"/>
      <c r="E1330" s="23"/>
    </row>
    <row r="1331" spans="1:5" x14ac:dyDescent="0.2">
      <c r="A1331" s="23"/>
      <c r="B1331" s="77"/>
      <c r="C1331" s="23"/>
      <c r="D1331" s="23"/>
      <c r="E1331" s="23"/>
    </row>
    <row r="1332" spans="1:5" x14ac:dyDescent="0.2">
      <c r="A1332" s="23"/>
      <c r="B1332" s="77"/>
      <c r="C1332" s="23"/>
      <c r="D1332" s="23"/>
      <c r="E1332" s="23"/>
    </row>
    <row r="1333" spans="1:5" x14ac:dyDescent="0.2">
      <c r="A1333" s="23"/>
      <c r="B1333" s="77"/>
      <c r="C1333" s="23"/>
      <c r="D1333" s="23"/>
      <c r="E1333" s="23"/>
    </row>
    <row r="1334" spans="1:5" x14ac:dyDescent="0.2">
      <c r="A1334" s="23"/>
      <c r="B1334" s="77"/>
      <c r="C1334" s="23"/>
      <c r="D1334" s="23"/>
      <c r="E1334" s="23"/>
    </row>
    <row r="1335" spans="1:5" x14ac:dyDescent="0.2">
      <c r="A1335" s="23"/>
      <c r="B1335" s="77"/>
      <c r="C1335" s="23"/>
      <c r="D1335" s="23"/>
      <c r="E1335" s="23"/>
    </row>
    <row r="1336" spans="1:5" x14ac:dyDescent="0.2">
      <c r="A1336" s="23"/>
      <c r="B1336" s="77"/>
      <c r="C1336" s="23"/>
      <c r="D1336" s="23"/>
      <c r="E1336" s="23"/>
    </row>
    <row r="1337" spans="1:5" x14ac:dyDescent="0.2">
      <c r="A1337" s="23"/>
      <c r="B1337" s="77"/>
      <c r="C1337" s="23"/>
      <c r="D1337" s="23"/>
      <c r="E1337" s="23"/>
    </row>
    <row r="1338" spans="1:5" x14ac:dyDescent="0.2">
      <c r="A1338" s="23"/>
      <c r="B1338" s="77"/>
      <c r="C1338" s="23"/>
      <c r="D1338" s="23"/>
      <c r="E1338" s="23"/>
    </row>
    <row r="1339" spans="1:5" x14ac:dyDescent="0.2">
      <c r="A1339" s="23"/>
      <c r="B1339" s="77"/>
      <c r="C1339" s="23"/>
      <c r="D1339" s="23"/>
      <c r="E1339" s="23"/>
    </row>
    <row r="1340" spans="1:5" x14ac:dyDescent="0.2">
      <c r="A1340" s="23"/>
      <c r="B1340" s="77"/>
      <c r="C1340" s="23"/>
      <c r="D1340" s="23"/>
      <c r="E1340" s="23"/>
    </row>
    <row r="1341" spans="1:5" x14ac:dyDescent="0.2">
      <c r="A1341" s="23"/>
      <c r="B1341" s="77"/>
      <c r="C1341" s="23"/>
      <c r="D1341" s="23"/>
      <c r="E1341" s="23"/>
    </row>
    <row r="1342" spans="1:5" x14ac:dyDescent="0.2">
      <c r="A1342" s="23"/>
      <c r="B1342" s="77"/>
      <c r="C1342" s="23"/>
      <c r="D1342" s="23"/>
      <c r="E1342" s="23"/>
    </row>
    <row r="1343" spans="1:5" x14ac:dyDescent="0.2">
      <c r="A1343" s="23"/>
      <c r="B1343" s="77"/>
      <c r="C1343" s="23"/>
      <c r="D1343" s="23"/>
      <c r="E1343" s="23"/>
    </row>
    <row r="1344" spans="1:5" x14ac:dyDescent="0.2">
      <c r="A1344" s="23"/>
      <c r="B1344" s="77"/>
      <c r="C1344" s="23"/>
      <c r="D1344" s="23"/>
      <c r="E1344" s="23"/>
    </row>
    <row r="1345" spans="1:5" x14ac:dyDescent="0.2">
      <c r="A1345" s="23"/>
      <c r="B1345" s="77"/>
      <c r="C1345" s="23"/>
      <c r="D1345" s="23"/>
      <c r="E1345" s="23"/>
    </row>
    <row r="1346" spans="1:5" x14ac:dyDescent="0.2">
      <c r="A1346" s="23"/>
      <c r="B1346" s="77"/>
      <c r="C1346" s="23"/>
      <c r="D1346" s="23"/>
      <c r="E1346" s="23"/>
    </row>
    <row r="1347" spans="1:5" x14ac:dyDescent="0.2">
      <c r="A1347" s="23"/>
      <c r="B1347" s="77"/>
      <c r="C1347" s="23"/>
      <c r="D1347" s="23"/>
      <c r="E1347" s="23"/>
    </row>
    <row r="1348" spans="1:5" x14ac:dyDescent="0.2">
      <c r="A1348" s="23"/>
      <c r="B1348" s="77"/>
      <c r="C1348" s="23"/>
      <c r="D1348" s="23"/>
      <c r="E1348" s="23"/>
    </row>
    <row r="1349" spans="1:5" x14ac:dyDescent="0.2">
      <c r="A1349" s="23"/>
      <c r="B1349" s="77"/>
      <c r="C1349" s="23"/>
      <c r="D1349" s="23"/>
      <c r="E1349" s="23"/>
    </row>
    <row r="1350" spans="1:5" x14ac:dyDescent="0.2">
      <c r="A1350" s="23"/>
      <c r="B1350" s="77"/>
      <c r="C1350" s="23"/>
      <c r="D1350" s="23"/>
      <c r="E1350" s="23"/>
    </row>
    <row r="1351" spans="1:5" x14ac:dyDescent="0.2">
      <c r="A1351" s="23"/>
      <c r="B1351" s="77"/>
      <c r="C1351" s="23"/>
      <c r="D1351" s="23"/>
      <c r="E1351" s="23"/>
    </row>
    <row r="1352" spans="1:5" x14ac:dyDescent="0.2">
      <c r="A1352" s="23"/>
      <c r="B1352" s="77"/>
      <c r="C1352" s="23"/>
      <c r="D1352" s="23"/>
      <c r="E1352" s="23"/>
    </row>
    <row r="1353" spans="1:5" x14ac:dyDescent="0.2">
      <c r="A1353" s="23"/>
      <c r="B1353" s="77"/>
      <c r="C1353" s="23"/>
      <c r="D1353" s="23"/>
      <c r="E1353" s="23"/>
    </row>
    <row r="1354" spans="1:5" x14ac:dyDescent="0.2">
      <c r="A1354" s="23"/>
      <c r="B1354" s="77"/>
      <c r="C1354" s="23"/>
      <c r="D1354" s="23"/>
      <c r="E1354" s="23"/>
    </row>
    <row r="1355" spans="1:5" x14ac:dyDescent="0.2">
      <c r="A1355" s="23"/>
      <c r="B1355" s="77"/>
      <c r="C1355" s="23"/>
      <c r="D1355" s="23"/>
      <c r="E1355" s="23"/>
    </row>
    <row r="1356" spans="1:5" x14ac:dyDescent="0.2">
      <c r="A1356" s="23"/>
      <c r="B1356" s="77"/>
      <c r="C1356" s="23"/>
      <c r="D1356" s="23"/>
      <c r="E1356" s="23"/>
    </row>
    <row r="1357" spans="1:5" x14ac:dyDescent="0.2">
      <c r="A1357" s="23"/>
      <c r="B1357" s="77"/>
      <c r="C1357" s="23"/>
      <c r="D1357" s="23"/>
      <c r="E1357" s="23"/>
    </row>
    <row r="1358" spans="1:5" x14ac:dyDescent="0.2">
      <c r="A1358" s="23"/>
      <c r="B1358" s="77"/>
      <c r="C1358" s="23"/>
      <c r="D1358" s="23"/>
      <c r="E1358" s="23"/>
    </row>
    <row r="1359" spans="1:5" x14ac:dyDescent="0.2">
      <c r="A1359" s="23"/>
      <c r="B1359" s="77"/>
      <c r="C1359" s="23"/>
      <c r="D1359" s="23"/>
      <c r="E1359" s="23"/>
    </row>
    <row r="1360" spans="1:5" x14ac:dyDescent="0.2">
      <c r="A1360" s="23"/>
      <c r="B1360" s="77"/>
      <c r="C1360" s="23"/>
      <c r="D1360" s="23"/>
      <c r="E1360" s="23"/>
    </row>
    <row r="1361" spans="1:5" x14ac:dyDescent="0.2">
      <c r="A1361" s="23"/>
      <c r="B1361" s="77"/>
      <c r="C1361" s="23"/>
      <c r="D1361" s="23"/>
      <c r="E1361" s="23"/>
    </row>
    <row r="1362" spans="1:5" x14ac:dyDescent="0.2">
      <c r="A1362" s="23"/>
      <c r="B1362" s="77"/>
      <c r="C1362" s="23"/>
      <c r="D1362" s="23"/>
      <c r="E1362" s="23"/>
    </row>
    <row r="1363" spans="1:5" x14ac:dyDescent="0.2">
      <c r="A1363" s="23"/>
      <c r="B1363" s="77"/>
      <c r="C1363" s="23"/>
      <c r="D1363" s="23"/>
      <c r="E1363" s="23"/>
    </row>
    <row r="1364" spans="1:5" x14ac:dyDescent="0.2">
      <c r="A1364" s="23"/>
      <c r="B1364" s="77"/>
      <c r="C1364" s="23"/>
      <c r="D1364" s="23"/>
      <c r="E1364" s="23"/>
    </row>
    <row r="1365" spans="1:5" x14ac:dyDescent="0.2">
      <c r="A1365" s="23"/>
      <c r="B1365" s="77"/>
      <c r="C1365" s="23"/>
      <c r="D1365" s="23"/>
      <c r="E1365" s="23"/>
    </row>
    <row r="1366" spans="1:5" x14ac:dyDescent="0.2">
      <c r="A1366" s="23"/>
      <c r="B1366" s="77"/>
      <c r="C1366" s="23"/>
      <c r="D1366" s="23"/>
      <c r="E1366" s="23"/>
    </row>
    <row r="1367" spans="1:5" x14ac:dyDescent="0.2">
      <c r="A1367" s="23"/>
      <c r="B1367" s="77"/>
      <c r="C1367" s="23"/>
      <c r="D1367" s="23"/>
      <c r="E1367" s="23"/>
    </row>
    <row r="1368" spans="1:5" x14ac:dyDescent="0.2">
      <c r="A1368" s="23"/>
      <c r="B1368" s="77"/>
      <c r="C1368" s="23"/>
      <c r="D1368" s="23"/>
      <c r="E1368" s="23"/>
    </row>
    <row r="1369" spans="1:5" x14ac:dyDescent="0.2">
      <c r="A1369" s="23"/>
      <c r="B1369" s="77"/>
      <c r="C1369" s="23"/>
      <c r="D1369" s="23"/>
      <c r="E1369" s="23"/>
    </row>
    <row r="1370" spans="1:5" x14ac:dyDescent="0.2">
      <c r="A1370" s="23"/>
      <c r="B1370" s="77"/>
      <c r="C1370" s="23"/>
      <c r="D1370" s="23"/>
      <c r="E1370" s="23"/>
    </row>
    <row r="1371" spans="1:5" x14ac:dyDescent="0.2">
      <c r="A1371" s="23"/>
      <c r="B1371" s="77"/>
      <c r="C1371" s="23"/>
      <c r="D1371" s="23"/>
      <c r="E1371" s="23"/>
    </row>
    <row r="1372" spans="1:5" x14ac:dyDescent="0.2">
      <c r="A1372" s="23"/>
      <c r="B1372" s="77"/>
      <c r="C1372" s="23"/>
      <c r="D1372" s="23"/>
      <c r="E1372" s="23"/>
    </row>
    <row r="1373" spans="1:5" x14ac:dyDescent="0.2">
      <c r="A1373" s="23"/>
      <c r="B1373" s="77"/>
      <c r="C1373" s="23"/>
      <c r="D1373" s="23"/>
      <c r="E1373" s="23"/>
    </row>
    <row r="1374" spans="1:5" x14ac:dyDescent="0.2">
      <c r="A1374" s="23"/>
      <c r="B1374" s="77"/>
      <c r="C1374" s="23"/>
      <c r="D1374" s="23"/>
      <c r="E1374" s="23"/>
    </row>
    <row r="1375" spans="1:5" x14ac:dyDescent="0.2">
      <c r="A1375" s="23"/>
      <c r="B1375" s="77"/>
      <c r="C1375" s="23"/>
      <c r="D1375" s="23"/>
      <c r="E1375" s="23"/>
    </row>
    <row r="1376" spans="1:5" x14ac:dyDescent="0.2">
      <c r="A1376" s="23"/>
      <c r="B1376" s="77"/>
      <c r="C1376" s="23"/>
      <c r="D1376" s="23"/>
      <c r="E1376" s="23"/>
    </row>
    <row r="1377" spans="1:5" x14ac:dyDescent="0.2">
      <c r="A1377" s="23"/>
      <c r="B1377" s="77"/>
      <c r="C1377" s="23"/>
      <c r="D1377" s="23"/>
      <c r="E1377" s="23"/>
    </row>
    <row r="1378" spans="1:5" x14ac:dyDescent="0.2">
      <c r="A1378" s="23"/>
      <c r="B1378" s="77"/>
      <c r="C1378" s="23"/>
      <c r="D1378" s="23"/>
      <c r="E1378" s="23"/>
    </row>
    <row r="1379" spans="1:5" x14ac:dyDescent="0.2">
      <c r="A1379" s="23"/>
      <c r="B1379" s="77"/>
      <c r="C1379" s="23"/>
      <c r="D1379" s="23"/>
      <c r="E1379" s="23"/>
    </row>
    <row r="1380" spans="1:5" x14ac:dyDescent="0.2">
      <c r="A1380" s="23"/>
      <c r="B1380" s="77"/>
      <c r="C1380" s="23"/>
      <c r="D1380" s="23"/>
      <c r="E1380" s="23"/>
    </row>
    <row r="1381" spans="1:5" x14ac:dyDescent="0.2">
      <c r="A1381" s="23"/>
      <c r="B1381" s="77"/>
      <c r="C1381" s="23"/>
      <c r="D1381" s="23"/>
      <c r="E1381" s="23"/>
    </row>
    <row r="1382" spans="1:5" x14ac:dyDescent="0.2">
      <c r="A1382" s="23"/>
      <c r="B1382" s="77"/>
      <c r="C1382" s="23"/>
      <c r="D1382" s="23"/>
      <c r="E1382" s="23"/>
    </row>
    <row r="1383" spans="1:5" x14ac:dyDescent="0.2">
      <c r="A1383" s="23"/>
      <c r="B1383" s="77"/>
      <c r="C1383" s="23"/>
      <c r="D1383" s="23"/>
      <c r="E1383" s="23"/>
    </row>
    <row r="1384" spans="1:5" x14ac:dyDescent="0.2">
      <c r="A1384" s="23"/>
      <c r="B1384" s="77"/>
      <c r="C1384" s="23"/>
      <c r="D1384" s="23"/>
      <c r="E1384" s="23"/>
    </row>
    <row r="1385" spans="1:5" x14ac:dyDescent="0.2">
      <c r="A1385" s="23"/>
      <c r="B1385" s="77"/>
      <c r="C1385" s="23"/>
      <c r="D1385" s="23"/>
      <c r="E1385" s="23"/>
    </row>
    <row r="1386" spans="1:5" x14ac:dyDescent="0.2">
      <c r="A1386" s="23"/>
      <c r="B1386" s="77"/>
      <c r="C1386" s="23"/>
      <c r="D1386" s="23"/>
      <c r="E1386" s="23"/>
    </row>
    <row r="1387" spans="1:5" x14ac:dyDescent="0.2">
      <c r="A1387" s="23"/>
      <c r="B1387" s="77"/>
      <c r="C1387" s="23"/>
      <c r="D1387" s="23"/>
      <c r="E1387" s="23"/>
    </row>
    <row r="1388" spans="1:5" x14ac:dyDescent="0.2">
      <c r="A1388" s="23"/>
      <c r="B1388" s="77"/>
      <c r="C1388" s="23"/>
      <c r="D1388" s="23"/>
      <c r="E1388" s="23"/>
    </row>
    <row r="1389" spans="1:5" x14ac:dyDescent="0.2">
      <c r="A1389" s="23"/>
      <c r="B1389" s="77"/>
      <c r="C1389" s="23"/>
      <c r="D1389" s="23"/>
      <c r="E1389" s="23"/>
    </row>
    <row r="1390" spans="1:5" x14ac:dyDescent="0.2">
      <c r="A1390" s="23"/>
      <c r="B1390" s="77"/>
      <c r="C1390" s="23"/>
      <c r="D1390" s="23"/>
      <c r="E1390" s="23"/>
    </row>
    <row r="1391" spans="1:5" x14ac:dyDescent="0.2">
      <c r="A1391" s="23"/>
      <c r="B1391" s="77"/>
      <c r="C1391" s="23"/>
      <c r="D1391" s="23"/>
      <c r="E1391" s="23"/>
    </row>
    <row r="1392" spans="1:5" x14ac:dyDescent="0.2">
      <c r="A1392" s="23"/>
      <c r="B1392" s="77"/>
      <c r="C1392" s="23"/>
      <c r="D1392" s="23"/>
      <c r="E1392" s="23"/>
    </row>
    <row r="1393" spans="1:5" x14ac:dyDescent="0.2">
      <c r="A1393" s="23"/>
      <c r="B1393" s="77"/>
      <c r="C1393" s="23"/>
      <c r="D1393" s="23"/>
      <c r="E1393" s="23"/>
    </row>
    <row r="1394" spans="1:5" x14ac:dyDescent="0.2">
      <c r="A1394" s="23"/>
      <c r="B1394" s="77"/>
      <c r="C1394" s="23"/>
      <c r="D1394" s="23"/>
      <c r="E1394" s="23"/>
    </row>
    <row r="1395" spans="1:5" x14ac:dyDescent="0.2">
      <c r="A1395" s="23"/>
      <c r="B1395" s="77"/>
      <c r="C1395" s="23"/>
      <c r="D1395" s="23"/>
      <c r="E1395" s="23"/>
    </row>
    <row r="1396" spans="1:5" x14ac:dyDescent="0.2">
      <c r="A1396" s="23"/>
      <c r="B1396" s="77"/>
      <c r="C1396" s="23"/>
      <c r="D1396" s="23"/>
      <c r="E1396" s="23"/>
    </row>
    <row r="1397" spans="1:5" x14ac:dyDescent="0.2">
      <c r="A1397" s="23"/>
      <c r="B1397" s="77"/>
      <c r="C1397" s="23"/>
      <c r="D1397" s="23"/>
      <c r="E1397" s="23"/>
    </row>
    <row r="1398" spans="1:5" x14ac:dyDescent="0.2">
      <c r="A1398" s="23"/>
      <c r="B1398" s="77"/>
      <c r="C1398" s="23"/>
      <c r="D1398" s="23"/>
      <c r="E1398" s="23"/>
    </row>
    <row r="1399" spans="1:5" x14ac:dyDescent="0.2">
      <c r="A1399" s="23"/>
      <c r="B1399" s="77"/>
      <c r="C1399" s="23"/>
      <c r="D1399" s="23"/>
      <c r="E1399" s="23"/>
    </row>
    <row r="1400" spans="1:5" x14ac:dyDescent="0.2">
      <c r="A1400" s="23"/>
      <c r="B1400" s="77"/>
      <c r="C1400" s="23"/>
      <c r="D1400" s="23"/>
      <c r="E1400" s="23"/>
    </row>
    <row r="1401" spans="1:5" x14ac:dyDescent="0.2">
      <c r="A1401" s="23"/>
      <c r="B1401" s="77"/>
      <c r="C1401" s="23"/>
      <c r="D1401" s="23"/>
      <c r="E1401" s="23"/>
    </row>
    <row r="1402" spans="1:5" x14ac:dyDescent="0.2">
      <c r="A1402" s="23"/>
      <c r="B1402" s="77"/>
      <c r="C1402" s="23"/>
      <c r="D1402" s="23"/>
      <c r="E1402" s="23"/>
    </row>
    <row r="1403" spans="1:5" x14ac:dyDescent="0.2">
      <c r="A1403" s="23"/>
      <c r="B1403" s="77"/>
      <c r="C1403" s="23"/>
      <c r="D1403" s="23"/>
      <c r="E1403" s="23"/>
    </row>
    <row r="1404" spans="1:5" x14ac:dyDescent="0.2">
      <c r="A1404" s="23"/>
      <c r="B1404" s="77"/>
      <c r="C1404" s="23"/>
      <c r="D1404" s="23"/>
      <c r="E1404" s="23"/>
    </row>
    <row r="1405" spans="1:5" x14ac:dyDescent="0.2">
      <c r="A1405" s="23"/>
      <c r="B1405" s="77"/>
      <c r="C1405" s="23"/>
      <c r="D1405" s="23"/>
      <c r="E1405" s="23"/>
    </row>
    <row r="1406" spans="1:5" x14ac:dyDescent="0.2">
      <c r="A1406" s="23"/>
      <c r="B1406" s="77"/>
      <c r="C1406" s="23"/>
      <c r="D1406" s="23"/>
      <c r="E1406" s="23"/>
    </row>
    <row r="1407" spans="1:5" x14ac:dyDescent="0.2">
      <c r="A1407" s="23"/>
      <c r="B1407" s="77"/>
      <c r="C1407" s="23"/>
      <c r="D1407" s="23"/>
      <c r="E1407" s="23"/>
    </row>
    <row r="1408" spans="1:5" x14ac:dyDescent="0.2">
      <c r="A1408" s="23"/>
      <c r="B1408" s="77"/>
      <c r="C1408" s="23"/>
      <c r="D1408" s="23"/>
      <c r="E1408" s="23"/>
    </row>
    <row r="1409" spans="1:5" x14ac:dyDescent="0.2">
      <c r="A1409" s="23"/>
      <c r="B1409" s="77"/>
      <c r="C1409" s="23"/>
      <c r="D1409" s="23"/>
      <c r="E1409" s="23"/>
    </row>
    <row r="1410" spans="1:5" x14ac:dyDescent="0.2">
      <c r="A1410" s="23"/>
      <c r="B1410" s="77"/>
      <c r="C1410" s="23"/>
      <c r="D1410" s="23"/>
      <c r="E1410" s="23"/>
    </row>
    <row r="1411" spans="1:5" x14ac:dyDescent="0.2">
      <c r="A1411" s="23"/>
      <c r="B1411" s="77"/>
      <c r="C1411" s="23"/>
      <c r="D1411" s="23"/>
      <c r="E1411" s="23"/>
    </row>
    <row r="1412" spans="1:5" x14ac:dyDescent="0.2">
      <c r="A1412" s="23"/>
      <c r="B1412" s="77"/>
      <c r="C1412" s="23"/>
      <c r="D1412" s="23"/>
      <c r="E1412" s="23"/>
    </row>
    <row r="1413" spans="1:5" x14ac:dyDescent="0.2">
      <c r="A1413" s="23"/>
      <c r="B1413" s="77"/>
      <c r="C1413" s="23"/>
      <c r="D1413" s="23"/>
      <c r="E1413" s="23"/>
    </row>
    <row r="1414" spans="1:5" x14ac:dyDescent="0.2">
      <c r="A1414" s="23"/>
      <c r="B1414" s="77"/>
      <c r="C1414" s="23"/>
      <c r="D1414" s="23"/>
      <c r="E1414" s="23"/>
    </row>
    <row r="1415" spans="1:5" x14ac:dyDescent="0.2">
      <c r="A1415" s="23"/>
      <c r="B1415" s="77"/>
      <c r="C1415" s="23"/>
      <c r="D1415" s="23"/>
      <c r="E1415" s="23"/>
    </row>
    <row r="1416" spans="1:5" x14ac:dyDescent="0.2">
      <c r="A1416" s="23"/>
      <c r="B1416" s="77"/>
      <c r="C1416" s="23"/>
      <c r="D1416" s="23"/>
      <c r="E1416" s="23"/>
    </row>
    <row r="1417" spans="1:5" x14ac:dyDescent="0.2">
      <c r="A1417" s="23"/>
      <c r="B1417" s="77"/>
      <c r="C1417" s="23"/>
      <c r="D1417" s="23"/>
      <c r="E1417" s="23"/>
    </row>
    <row r="1418" spans="1:5" x14ac:dyDescent="0.2">
      <c r="A1418" s="23"/>
      <c r="B1418" s="77"/>
      <c r="C1418" s="23"/>
      <c r="D1418" s="23"/>
      <c r="E1418" s="23"/>
    </row>
    <row r="1419" spans="1:5" x14ac:dyDescent="0.2">
      <c r="A1419" s="23"/>
      <c r="B1419" s="77"/>
      <c r="C1419" s="23"/>
      <c r="D1419" s="23"/>
      <c r="E1419" s="23"/>
    </row>
    <row r="1420" spans="1:5" x14ac:dyDescent="0.2">
      <c r="A1420" s="23"/>
      <c r="B1420" s="77"/>
      <c r="C1420" s="23"/>
      <c r="D1420" s="23"/>
      <c r="E1420" s="23"/>
    </row>
    <row r="1421" spans="1:5" x14ac:dyDescent="0.2">
      <c r="A1421" s="23"/>
      <c r="B1421" s="77"/>
      <c r="C1421" s="23"/>
      <c r="D1421" s="23"/>
      <c r="E1421" s="23"/>
    </row>
    <row r="1422" spans="1:5" x14ac:dyDescent="0.2">
      <c r="A1422" s="23"/>
      <c r="B1422" s="77"/>
      <c r="C1422" s="23"/>
      <c r="D1422" s="23"/>
      <c r="E1422" s="23"/>
    </row>
    <row r="1423" spans="1:5" x14ac:dyDescent="0.2">
      <c r="A1423" s="23"/>
      <c r="B1423" s="77"/>
      <c r="C1423" s="23"/>
      <c r="D1423" s="23"/>
      <c r="E1423" s="23"/>
    </row>
    <row r="1424" spans="1:5" x14ac:dyDescent="0.2">
      <c r="A1424" s="23"/>
      <c r="B1424" s="77"/>
      <c r="C1424" s="23"/>
      <c r="D1424" s="23"/>
      <c r="E1424" s="23"/>
    </row>
    <row r="1425" spans="1:5" x14ac:dyDescent="0.2">
      <c r="A1425" s="23"/>
      <c r="B1425" s="77"/>
      <c r="C1425" s="23"/>
      <c r="D1425" s="23"/>
      <c r="E1425" s="23"/>
    </row>
    <row r="1426" spans="1:5" x14ac:dyDescent="0.2">
      <c r="A1426" s="23"/>
      <c r="B1426" s="77"/>
      <c r="C1426" s="23"/>
      <c r="D1426" s="23"/>
      <c r="E1426" s="23"/>
    </row>
    <row r="1427" spans="1:5" x14ac:dyDescent="0.2">
      <c r="A1427" s="23"/>
      <c r="B1427" s="77"/>
      <c r="C1427" s="23"/>
      <c r="D1427" s="23"/>
      <c r="E1427" s="23"/>
    </row>
    <row r="1428" spans="1:5" x14ac:dyDescent="0.2">
      <c r="A1428" s="23"/>
      <c r="B1428" s="77"/>
      <c r="C1428" s="23"/>
      <c r="D1428" s="23"/>
      <c r="E1428" s="23"/>
    </row>
    <row r="1429" spans="1:5" x14ac:dyDescent="0.2">
      <c r="A1429" s="23"/>
      <c r="B1429" s="77"/>
      <c r="C1429" s="23"/>
      <c r="D1429" s="23"/>
      <c r="E1429" s="23"/>
    </row>
    <row r="1430" spans="1:5" x14ac:dyDescent="0.2">
      <c r="A1430" s="23"/>
      <c r="B1430" s="77"/>
      <c r="C1430" s="23"/>
      <c r="D1430" s="23"/>
      <c r="E1430" s="23"/>
    </row>
    <row r="1431" spans="1:5" x14ac:dyDescent="0.2">
      <c r="A1431" s="23"/>
      <c r="B1431" s="77"/>
      <c r="C1431" s="23"/>
      <c r="D1431" s="23"/>
      <c r="E1431" s="23"/>
    </row>
    <row r="1432" spans="1:5" x14ac:dyDescent="0.2">
      <c r="A1432" s="23"/>
      <c r="B1432" s="77"/>
      <c r="C1432" s="23"/>
      <c r="D1432" s="23"/>
      <c r="E1432" s="23"/>
    </row>
    <row r="1433" spans="1:5" x14ac:dyDescent="0.2">
      <c r="A1433" s="23"/>
      <c r="B1433" s="77"/>
      <c r="C1433" s="23"/>
      <c r="D1433" s="23"/>
      <c r="E1433" s="23"/>
    </row>
    <row r="1434" spans="1:5" x14ac:dyDescent="0.2">
      <c r="A1434" s="23"/>
      <c r="B1434" s="77"/>
      <c r="C1434" s="23"/>
      <c r="D1434" s="23"/>
      <c r="E1434" s="23"/>
    </row>
    <row r="1435" spans="1:5" x14ac:dyDescent="0.2">
      <c r="A1435" s="23"/>
      <c r="B1435" s="77"/>
      <c r="C1435" s="23"/>
      <c r="D1435" s="23"/>
      <c r="E1435" s="23"/>
    </row>
    <row r="1436" spans="1:5" x14ac:dyDescent="0.2">
      <c r="A1436" s="23"/>
      <c r="B1436" s="77"/>
      <c r="C1436" s="23"/>
      <c r="D1436" s="23"/>
      <c r="E1436" s="23"/>
    </row>
    <row r="1437" spans="1:5" x14ac:dyDescent="0.2">
      <c r="A1437" s="23"/>
      <c r="B1437" s="77"/>
      <c r="C1437" s="23"/>
      <c r="D1437" s="23"/>
      <c r="E1437" s="23"/>
    </row>
    <row r="1438" spans="1:5" x14ac:dyDescent="0.2">
      <c r="A1438" s="23"/>
      <c r="B1438" s="77"/>
      <c r="C1438" s="23"/>
      <c r="D1438" s="23"/>
      <c r="E1438" s="23"/>
    </row>
    <row r="1439" spans="1:5" x14ac:dyDescent="0.2">
      <c r="A1439" s="23"/>
      <c r="B1439" s="77"/>
      <c r="C1439" s="23"/>
      <c r="D1439" s="23"/>
      <c r="E1439" s="23"/>
    </row>
    <row r="1440" spans="1:5" x14ac:dyDescent="0.2">
      <c r="A1440" s="23"/>
      <c r="B1440" s="77"/>
      <c r="C1440" s="23"/>
      <c r="D1440" s="23"/>
      <c r="E1440" s="23"/>
    </row>
    <row r="1441" spans="1:5" x14ac:dyDescent="0.2">
      <c r="A1441" s="23"/>
      <c r="B1441" s="77"/>
      <c r="C1441" s="23"/>
      <c r="D1441" s="23"/>
      <c r="E1441" s="23"/>
    </row>
    <row r="1442" spans="1:5" x14ac:dyDescent="0.2">
      <c r="A1442" s="23"/>
      <c r="B1442" s="77"/>
      <c r="C1442" s="23"/>
      <c r="D1442" s="23"/>
      <c r="E1442" s="23"/>
    </row>
    <row r="1443" spans="1:5" x14ac:dyDescent="0.2">
      <c r="A1443" s="23"/>
      <c r="B1443" s="77"/>
      <c r="C1443" s="23"/>
      <c r="D1443" s="23"/>
      <c r="E1443" s="23"/>
    </row>
    <row r="1444" spans="1:5" x14ac:dyDescent="0.2">
      <c r="A1444" s="23"/>
      <c r="B1444" s="77"/>
      <c r="C1444" s="23"/>
      <c r="D1444" s="23"/>
      <c r="E1444" s="23"/>
    </row>
    <row r="1445" spans="1:5" x14ac:dyDescent="0.2">
      <c r="A1445" s="23"/>
      <c r="B1445" s="77"/>
      <c r="C1445" s="23"/>
      <c r="D1445" s="23"/>
      <c r="E1445" s="23"/>
    </row>
    <row r="1446" spans="1:5" x14ac:dyDescent="0.2">
      <c r="A1446" s="23"/>
      <c r="B1446" s="77"/>
      <c r="C1446" s="23"/>
      <c r="D1446" s="23"/>
      <c r="E1446" s="23"/>
    </row>
    <row r="1447" spans="1:5" x14ac:dyDescent="0.2">
      <c r="A1447" s="23"/>
      <c r="B1447" s="77"/>
      <c r="C1447" s="23"/>
      <c r="D1447" s="23"/>
      <c r="E1447" s="23"/>
    </row>
    <row r="1448" spans="1:5" x14ac:dyDescent="0.2">
      <c r="A1448" s="23"/>
      <c r="B1448" s="77"/>
      <c r="C1448" s="23"/>
      <c r="D1448" s="23"/>
      <c r="E1448" s="23"/>
    </row>
    <row r="1449" spans="1:5" x14ac:dyDescent="0.2">
      <c r="A1449" s="23"/>
      <c r="B1449" s="77"/>
      <c r="C1449" s="23"/>
      <c r="D1449" s="23"/>
      <c r="E1449" s="23"/>
    </row>
    <row r="1450" spans="1:5" x14ac:dyDescent="0.2">
      <c r="A1450" s="23"/>
      <c r="B1450" s="77"/>
      <c r="C1450" s="23"/>
      <c r="D1450" s="23"/>
      <c r="E1450" s="23"/>
    </row>
    <row r="1451" spans="1:5" x14ac:dyDescent="0.2">
      <c r="A1451" s="23"/>
      <c r="B1451" s="77"/>
      <c r="C1451" s="23"/>
      <c r="D1451" s="23"/>
      <c r="E1451" s="23"/>
    </row>
    <row r="1452" spans="1:5" x14ac:dyDescent="0.2">
      <c r="A1452" s="23"/>
      <c r="B1452" s="77"/>
      <c r="C1452" s="23"/>
      <c r="D1452" s="23"/>
      <c r="E1452" s="23"/>
    </row>
    <row r="1453" spans="1:5" x14ac:dyDescent="0.2">
      <c r="A1453" s="23"/>
      <c r="B1453" s="77"/>
      <c r="C1453" s="23"/>
      <c r="D1453" s="23"/>
      <c r="E1453" s="23"/>
    </row>
    <row r="1454" spans="1:5" x14ac:dyDescent="0.2">
      <c r="A1454" s="23"/>
      <c r="B1454" s="77"/>
      <c r="C1454" s="23"/>
      <c r="D1454" s="23"/>
      <c r="E1454" s="23"/>
    </row>
    <row r="1455" spans="1:5" x14ac:dyDescent="0.2">
      <c r="A1455" s="23"/>
      <c r="B1455" s="77"/>
      <c r="C1455" s="23"/>
      <c r="D1455" s="23"/>
      <c r="E1455" s="23"/>
    </row>
    <row r="1456" spans="1:5" x14ac:dyDescent="0.2">
      <c r="A1456" s="23"/>
      <c r="B1456" s="77"/>
      <c r="C1456" s="23"/>
      <c r="D1456" s="23"/>
      <c r="E1456" s="23"/>
    </row>
    <row r="1457" spans="1:5" x14ac:dyDescent="0.2">
      <c r="A1457" s="23"/>
      <c r="B1457" s="77"/>
      <c r="C1457" s="23"/>
      <c r="D1457" s="23"/>
      <c r="E1457" s="23"/>
    </row>
    <row r="1458" spans="1:5" x14ac:dyDescent="0.2">
      <c r="A1458" s="23"/>
      <c r="B1458" s="77"/>
      <c r="C1458" s="23"/>
      <c r="D1458" s="23"/>
      <c r="E1458" s="23"/>
    </row>
    <row r="1459" spans="1:5" x14ac:dyDescent="0.2">
      <c r="A1459" s="23"/>
      <c r="B1459" s="77"/>
      <c r="C1459" s="23"/>
      <c r="D1459" s="23"/>
      <c r="E1459" s="23"/>
    </row>
    <row r="1460" spans="1:5" x14ac:dyDescent="0.2">
      <c r="A1460" s="23"/>
      <c r="B1460" s="77"/>
      <c r="C1460" s="23"/>
      <c r="D1460" s="23"/>
      <c r="E1460" s="23"/>
    </row>
    <row r="1461" spans="1:5" x14ac:dyDescent="0.2">
      <c r="A1461" s="23"/>
      <c r="B1461" s="77"/>
      <c r="C1461" s="23"/>
      <c r="D1461" s="23"/>
      <c r="E1461" s="23"/>
    </row>
    <row r="1462" spans="1:5" x14ac:dyDescent="0.2">
      <c r="A1462" s="23"/>
      <c r="B1462" s="77"/>
      <c r="C1462" s="23"/>
      <c r="D1462" s="23"/>
      <c r="E1462" s="23"/>
    </row>
    <row r="1463" spans="1:5" x14ac:dyDescent="0.2">
      <c r="A1463" s="23"/>
      <c r="B1463" s="77"/>
      <c r="C1463" s="23"/>
      <c r="D1463" s="23"/>
      <c r="E1463" s="23"/>
    </row>
    <row r="1464" spans="1:5" x14ac:dyDescent="0.2">
      <c r="A1464" s="23"/>
      <c r="B1464" s="77"/>
      <c r="C1464" s="23"/>
      <c r="D1464" s="23"/>
      <c r="E1464" s="23"/>
    </row>
    <row r="1465" spans="1:5" x14ac:dyDescent="0.2">
      <c r="A1465" s="23"/>
      <c r="B1465" s="77"/>
      <c r="C1465" s="23"/>
      <c r="D1465" s="23"/>
      <c r="E1465" s="23"/>
    </row>
    <row r="1466" spans="1:5" x14ac:dyDescent="0.2">
      <c r="A1466" s="23"/>
      <c r="B1466" s="77"/>
      <c r="C1466" s="23"/>
      <c r="D1466" s="23"/>
      <c r="E1466" s="23"/>
    </row>
    <row r="1467" spans="1:5" x14ac:dyDescent="0.2">
      <c r="A1467" s="23"/>
      <c r="B1467" s="77"/>
      <c r="C1467" s="23"/>
      <c r="D1467" s="23"/>
      <c r="E1467" s="23"/>
    </row>
    <row r="1468" spans="1:5" x14ac:dyDescent="0.2">
      <c r="A1468" s="23"/>
      <c r="B1468" s="77"/>
      <c r="C1468" s="23"/>
      <c r="D1468" s="23"/>
      <c r="E1468" s="23"/>
    </row>
    <row r="1469" spans="1:5" x14ac:dyDescent="0.2">
      <c r="A1469" s="23"/>
      <c r="B1469" s="77"/>
      <c r="C1469" s="23"/>
      <c r="D1469" s="23"/>
      <c r="E1469" s="23"/>
    </row>
    <row r="1470" spans="1:5" x14ac:dyDescent="0.2">
      <c r="A1470" s="23"/>
      <c r="B1470" s="77"/>
      <c r="C1470" s="23"/>
      <c r="D1470" s="23"/>
      <c r="E1470" s="23"/>
    </row>
    <row r="1471" spans="1:5" x14ac:dyDescent="0.2">
      <c r="A1471" s="23"/>
      <c r="B1471" s="77"/>
      <c r="C1471" s="23"/>
      <c r="D1471" s="23"/>
      <c r="E1471" s="23"/>
    </row>
    <row r="1472" spans="1:5" x14ac:dyDescent="0.2">
      <c r="A1472" s="23"/>
      <c r="B1472" s="77"/>
      <c r="C1472" s="23"/>
      <c r="D1472" s="23"/>
      <c r="E1472" s="23"/>
    </row>
    <row r="1473" spans="1:5" x14ac:dyDescent="0.2">
      <c r="A1473" s="23"/>
      <c r="B1473" s="77"/>
      <c r="C1473" s="23"/>
      <c r="D1473" s="23"/>
      <c r="E1473" s="23"/>
    </row>
    <row r="1474" spans="1:5" x14ac:dyDescent="0.2">
      <c r="A1474" s="23"/>
      <c r="B1474" s="77"/>
      <c r="C1474" s="23"/>
      <c r="D1474" s="23"/>
      <c r="E1474" s="23"/>
    </row>
    <row r="1475" spans="1:5" x14ac:dyDescent="0.2">
      <c r="A1475" s="23"/>
      <c r="B1475" s="77"/>
      <c r="C1475" s="23"/>
      <c r="D1475" s="23"/>
      <c r="E1475" s="23"/>
    </row>
    <row r="1476" spans="1:5" x14ac:dyDescent="0.2">
      <c r="A1476" s="23"/>
      <c r="B1476" s="77"/>
      <c r="C1476" s="23"/>
      <c r="D1476" s="23"/>
      <c r="E1476" s="23"/>
    </row>
    <row r="1477" spans="1:5" x14ac:dyDescent="0.2">
      <c r="A1477" s="23"/>
      <c r="B1477" s="77"/>
      <c r="C1477" s="23"/>
      <c r="D1477" s="23"/>
      <c r="E1477" s="23"/>
    </row>
    <row r="1478" spans="1:5" x14ac:dyDescent="0.2">
      <c r="A1478" s="23"/>
      <c r="B1478" s="77"/>
      <c r="C1478" s="23"/>
      <c r="D1478" s="23"/>
      <c r="E1478" s="23"/>
    </row>
    <row r="1479" spans="1:5" x14ac:dyDescent="0.2">
      <c r="A1479" s="23"/>
      <c r="B1479" s="77"/>
      <c r="C1479" s="23"/>
      <c r="D1479" s="23"/>
      <c r="E1479" s="23"/>
    </row>
    <row r="1480" spans="1:5" x14ac:dyDescent="0.2">
      <c r="A1480" s="23"/>
      <c r="B1480" s="77"/>
      <c r="C1480" s="23"/>
      <c r="D1480" s="23"/>
      <c r="E1480" s="23"/>
    </row>
    <row r="1481" spans="1:5" x14ac:dyDescent="0.2">
      <c r="A1481" s="23"/>
      <c r="B1481" s="77"/>
      <c r="C1481" s="23"/>
      <c r="D1481" s="23"/>
      <c r="E1481" s="23"/>
    </row>
    <row r="1482" spans="1:5" x14ac:dyDescent="0.2">
      <c r="A1482" s="23"/>
      <c r="B1482" s="77"/>
      <c r="C1482" s="23"/>
      <c r="D1482" s="23"/>
      <c r="E1482" s="23"/>
    </row>
    <row r="1483" spans="1:5" x14ac:dyDescent="0.2">
      <c r="A1483" s="23"/>
      <c r="B1483" s="77"/>
      <c r="C1483" s="23"/>
      <c r="D1483" s="23"/>
      <c r="E1483" s="23"/>
    </row>
    <row r="1484" spans="1:5" x14ac:dyDescent="0.2">
      <c r="A1484" s="23"/>
      <c r="B1484" s="77"/>
      <c r="C1484" s="23"/>
      <c r="D1484" s="23"/>
      <c r="E1484" s="23"/>
    </row>
    <row r="1485" spans="1:5" x14ac:dyDescent="0.2">
      <c r="A1485" s="23"/>
      <c r="B1485" s="77"/>
      <c r="C1485" s="23"/>
      <c r="D1485" s="23"/>
      <c r="E1485" s="23"/>
    </row>
    <row r="1486" spans="1:5" x14ac:dyDescent="0.2">
      <c r="A1486" s="23"/>
      <c r="B1486" s="77"/>
      <c r="C1486" s="23"/>
      <c r="D1486" s="23"/>
      <c r="E1486" s="23"/>
    </row>
    <row r="1487" spans="1:5" x14ac:dyDescent="0.2">
      <c r="A1487" s="23"/>
      <c r="B1487" s="77"/>
      <c r="C1487" s="23"/>
      <c r="D1487" s="23"/>
      <c r="E1487" s="23"/>
    </row>
    <row r="1488" spans="1:5" x14ac:dyDescent="0.2">
      <c r="A1488" s="23"/>
      <c r="B1488" s="77"/>
      <c r="C1488" s="23"/>
      <c r="D1488" s="23"/>
      <c r="E1488" s="23"/>
    </row>
    <row r="1489" spans="1:5" x14ac:dyDescent="0.2">
      <c r="A1489" s="23"/>
      <c r="B1489" s="77"/>
      <c r="C1489" s="23"/>
      <c r="D1489" s="23"/>
      <c r="E1489" s="23"/>
    </row>
    <row r="1490" spans="1:5" x14ac:dyDescent="0.2">
      <c r="A1490" s="23"/>
      <c r="B1490" s="77"/>
      <c r="C1490" s="23"/>
      <c r="D1490" s="23"/>
      <c r="E1490" s="23"/>
    </row>
    <row r="1491" spans="1:5" x14ac:dyDescent="0.2">
      <c r="A1491" s="23"/>
      <c r="B1491" s="77"/>
      <c r="C1491" s="23"/>
      <c r="D1491" s="23"/>
      <c r="E1491" s="23"/>
    </row>
    <row r="1492" spans="1:5" x14ac:dyDescent="0.2">
      <c r="A1492" s="23"/>
      <c r="B1492" s="77"/>
      <c r="C1492" s="23"/>
      <c r="D1492" s="23"/>
      <c r="E1492" s="23"/>
    </row>
    <row r="1493" spans="1:5" x14ac:dyDescent="0.2">
      <c r="A1493" s="23"/>
      <c r="B1493" s="77"/>
      <c r="C1493" s="23"/>
      <c r="D1493" s="23"/>
      <c r="E1493" s="23"/>
    </row>
    <row r="1494" spans="1:5" x14ac:dyDescent="0.2">
      <c r="A1494" s="23"/>
      <c r="B1494" s="77"/>
      <c r="C1494" s="23"/>
      <c r="D1494" s="23"/>
      <c r="E1494" s="23"/>
    </row>
    <row r="1495" spans="1:5" x14ac:dyDescent="0.2">
      <c r="A1495" s="23"/>
      <c r="B1495" s="77"/>
      <c r="C1495" s="23"/>
      <c r="D1495" s="23"/>
      <c r="E1495" s="23"/>
    </row>
    <row r="1496" spans="1:5" x14ac:dyDescent="0.2">
      <c r="A1496" s="23"/>
      <c r="B1496" s="77"/>
      <c r="C1496" s="23"/>
      <c r="D1496" s="23"/>
      <c r="E1496" s="23"/>
    </row>
    <row r="1497" spans="1:5" x14ac:dyDescent="0.2">
      <c r="A1497" s="23"/>
      <c r="B1497" s="77"/>
      <c r="C1497" s="23"/>
      <c r="D1497" s="23"/>
      <c r="E1497" s="23"/>
    </row>
    <row r="1498" spans="1:5" x14ac:dyDescent="0.2">
      <c r="A1498" s="23"/>
      <c r="B1498" s="77"/>
      <c r="C1498" s="23"/>
      <c r="D1498" s="23"/>
      <c r="E1498" s="23"/>
    </row>
    <row r="1499" spans="1:5" x14ac:dyDescent="0.2">
      <c r="A1499" s="23"/>
      <c r="B1499" s="77"/>
      <c r="C1499" s="23"/>
      <c r="D1499" s="23"/>
      <c r="E1499" s="23"/>
    </row>
    <row r="1500" spans="1:5" x14ac:dyDescent="0.2">
      <c r="A1500" s="23"/>
      <c r="B1500" s="77"/>
      <c r="C1500" s="23"/>
      <c r="D1500" s="23"/>
      <c r="E1500" s="23"/>
    </row>
    <row r="1501" spans="1:5" x14ac:dyDescent="0.2">
      <c r="A1501" s="23"/>
      <c r="B1501" s="77"/>
      <c r="C1501" s="23"/>
      <c r="D1501" s="23"/>
      <c r="E1501" s="23"/>
    </row>
    <row r="1502" spans="1:5" x14ac:dyDescent="0.2">
      <c r="A1502" s="23"/>
      <c r="B1502" s="77"/>
      <c r="C1502" s="23"/>
      <c r="D1502" s="23"/>
      <c r="E1502" s="23"/>
    </row>
    <row r="1503" spans="1:5" x14ac:dyDescent="0.2">
      <c r="A1503" s="23"/>
      <c r="B1503" s="77"/>
      <c r="C1503" s="23"/>
      <c r="D1503" s="23"/>
      <c r="E1503" s="23"/>
    </row>
    <row r="1504" spans="1:5" x14ac:dyDescent="0.2">
      <c r="A1504" s="23"/>
      <c r="B1504" s="77"/>
      <c r="C1504" s="23"/>
      <c r="D1504" s="23"/>
      <c r="E1504" s="23"/>
    </row>
    <row r="1505" spans="1:5" x14ac:dyDescent="0.2">
      <c r="A1505" s="23"/>
      <c r="B1505" s="77"/>
      <c r="C1505" s="23"/>
      <c r="D1505" s="23"/>
      <c r="E1505" s="23"/>
    </row>
    <row r="1506" spans="1:5" x14ac:dyDescent="0.2">
      <c r="A1506" s="23"/>
      <c r="B1506" s="77"/>
      <c r="C1506" s="23"/>
      <c r="D1506" s="23"/>
      <c r="E1506" s="23"/>
    </row>
    <row r="1507" spans="1:5" x14ac:dyDescent="0.2">
      <c r="A1507" s="23"/>
      <c r="B1507" s="77"/>
      <c r="C1507" s="23"/>
      <c r="D1507" s="23"/>
      <c r="E1507" s="23"/>
    </row>
    <row r="1508" spans="1:5" x14ac:dyDescent="0.2">
      <c r="A1508" s="23"/>
      <c r="B1508" s="77"/>
      <c r="C1508" s="23"/>
      <c r="D1508" s="23"/>
      <c r="E1508" s="23"/>
    </row>
    <row r="1509" spans="1:5" x14ac:dyDescent="0.2">
      <c r="A1509" s="23"/>
      <c r="B1509" s="77"/>
      <c r="C1509" s="23"/>
      <c r="D1509" s="23"/>
      <c r="E1509" s="23"/>
    </row>
    <row r="1510" spans="1:5" x14ac:dyDescent="0.2">
      <c r="A1510" s="23"/>
      <c r="B1510" s="77"/>
      <c r="C1510" s="23"/>
      <c r="D1510" s="23"/>
      <c r="E1510" s="23"/>
    </row>
    <row r="1511" spans="1:5" x14ac:dyDescent="0.2">
      <c r="A1511" s="23"/>
      <c r="B1511" s="77"/>
      <c r="C1511" s="23"/>
      <c r="D1511" s="23"/>
      <c r="E1511" s="23"/>
    </row>
    <row r="1512" spans="1:5" x14ac:dyDescent="0.2">
      <c r="A1512" s="23"/>
      <c r="B1512" s="77"/>
      <c r="C1512" s="23"/>
      <c r="D1512" s="23"/>
      <c r="E1512" s="23"/>
    </row>
    <row r="1513" spans="1:5" x14ac:dyDescent="0.2">
      <c r="A1513" s="23"/>
      <c r="B1513" s="77"/>
      <c r="C1513" s="23"/>
      <c r="D1513" s="23"/>
      <c r="E1513" s="23"/>
    </row>
    <row r="1514" spans="1:5" x14ac:dyDescent="0.2">
      <c r="A1514" s="23"/>
      <c r="B1514" s="77"/>
      <c r="C1514" s="23"/>
      <c r="D1514" s="23"/>
      <c r="E1514" s="23"/>
    </row>
    <row r="1515" spans="1:5" x14ac:dyDescent="0.2">
      <c r="A1515" s="23"/>
      <c r="B1515" s="77"/>
      <c r="C1515" s="23"/>
      <c r="D1515" s="23"/>
      <c r="E1515" s="23"/>
    </row>
    <row r="1516" spans="1:5" x14ac:dyDescent="0.2">
      <c r="A1516" s="23"/>
      <c r="B1516" s="77"/>
      <c r="C1516" s="23"/>
      <c r="D1516" s="23"/>
      <c r="E1516" s="23"/>
    </row>
    <row r="1517" spans="1:5" x14ac:dyDescent="0.2">
      <c r="A1517" s="23"/>
      <c r="B1517" s="77"/>
      <c r="C1517" s="23"/>
      <c r="D1517" s="23"/>
      <c r="E1517" s="23"/>
    </row>
    <row r="1518" spans="1:5" x14ac:dyDescent="0.2">
      <c r="A1518" s="23"/>
      <c r="B1518" s="77"/>
      <c r="C1518" s="23"/>
      <c r="D1518" s="23"/>
      <c r="E1518" s="23"/>
    </row>
    <row r="1519" spans="1:5" x14ac:dyDescent="0.2">
      <c r="A1519" s="23"/>
      <c r="B1519" s="77"/>
      <c r="C1519" s="23"/>
      <c r="D1519" s="23"/>
      <c r="E1519" s="23"/>
    </row>
    <row r="1520" spans="1:5" x14ac:dyDescent="0.2">
      <c r="A1520" s="23"/>
      <c r="B1520" s="77"/>
      <c r="C1520" s="23"/>
      <c r="D1520" s="23"/>
      <c r="E1520" s="23"/>
    </row>
    <row r="1521" spans="1:5" x14ac:dyDescent="0.2">
      <c r="A1521" s="23"/>
      <c r="B1521" s="77"/>
      <c r="C1521" s="23"/>
      <c r="D1521" s="23"/>
      <c r="E1521" s="23"/>
    </row>
    <row r="1522" spans="1:5" x14ac:dyDescent="0.2">
      <c r="A1522" s="23"/>
      <c r="B1522" s="77"/>
      <c r="C1522" s="23"/>
      <c r="D1522" s="23"/>
      <c r="E1522" s="23"/>
    </row>
    <row r="1523" spans="1:5" x14ac:dyDescent="0.2">
      <c r="A1523" s="23"/>
      <c r="B1523" s="77"/>
      <c r="C1523" s="23"/>
      <c r="D1523" s="23"/>
      <c r="E1523" s="23"/>
    </row>
    <row r="1524" spans="1:5" x14ac:dyDescent="0.2">
      <c r="A1524" s="23"/>
      <c r="B1524" s="77"/>
      <c r="C1524" s="23"/>
      <c r="D1524" s="23"/>
      <c r="E1524" s="23"/>
    </row>
    <row r="1525" spans="1:5" x14ac:dyDescent="0.2">
      <c r="A1525" s="23"/>
      <c r="B1525" s="77"/>
      <c r="C1525" s="23"/>
      <c r="D1525" s="23"/>
      <c r="E1525" s="23"/>
    </row>
    <row r="1526" spans="1:5" x14ac:dyDescent="0.2">
      <c r="A1526" s="23"/>
      <c r="B1526" s="77"/>
      <c r="C1526" s="23"/>
      <c r="D1526" s="23"/>
      <c r="E1526" s="23"/>
    </row>
    <row r="1527" spans="1:5" x14ac:dyDescent="0.2">
      <c r="A1527" s="23"/>
      <c r="B1527" s="77"/>
      <c r="C1527" s="23"/>
      <c r="D1527" s="23"/>
      <c r="E1527" s="23"/>
    </row>
    <row r="1528" spans="1:5" x14ac:dyDescent="0.2">
      <c r="A1528" s="23"/>
      <c r="B1528" s="77"/>
      <c r="C1528" s="23"/>
      <c r="D1528" s="23"/>
      <c r="E1528" s="23"/>
    </row>
    <row r="1529" spans="1:5" x14ac:dyDescent="0.2">
      <c r="A1529" s="23"/>
      <c r="B1529" s="77"/>
      <c r="C1529" s="23"/>
      <c r="D1529" s="23"/>
      <c r="E1529" s="23"/>
    </row>
    <row r="1530" spans="1:5" x14ac:dyDescent="0.2">
      <c r="A1530" s="23"/>
      <c r="B1530" s="77"/>
      <c r="C1530" s="23"/>
      <c r="D1530" s="23"/>
      <c r="E1530" s="23"/>
    </row>
    <row r="1531" spans="1:5" x14ac:dyDescent="0.2">
      <c r="A1531" s="23"/>
      <c r="B1531" s="77"/>
      <c r="C1531" s="23"/>
      <c r="D1531" s="23"/>
      <c r="E1531" s="23"/>
    </row>
    <row r="1532" spans="1:5" x14ac:dyDescent="0.2">
      <c r="A1532" s="23"/>
      <c r="B1532" s="77"/>
      <c r="C1532" s="23"/>
      <c r="D1532" s="23"/>
      <c r="E1532" s="23"/>
    </row>
    <row r="1533" spans="1:5" x14ac:dyDescent="0.2">
      <c r="A1533" s="23"/>
      <c r="B1533" s="77"/>
      <c r="C1533" s="23"/>
      <c r="D1533" s="23"/>
      <c r="E1533" s="23"/>
    </row>
    <row r="1534" spans="1:5" x14ac:dyDescent="0.2">
      <c r="A1534" s="23"/>
      <c r="B1534" s="77"/>
      <c r="C1534" s="23"/>
      <c r="D1534" s="23"/>
      <c r="E1534" s="23"/>
    </row>
    <row r="1535" spans="1:5" x14ac:dyDescent="0.2">
      <c r="A1535" s="23"/>
      <c r="B1535" s="77"/>
      <c r="C1535" s="23"/>
      <c r="D1535" s="23"/>
      <c r="E1535" s="23"/>
    </row>
    <row r="1536" spans="1:5" x14ac:dyDescent="0.2">
      <c r="A1536" s="23"/>
      <c r="B1536" s="77"/>
      <c r="C1536" s="23"/>
      <c r="D1536" s="23"/>
      <c r="E1536" s="23"/>
    </row>
    <row r="1537" spans="1:5" x14ac:dyDescent="0.2">
      <c r="A1537" s="23"/>
      <c r="B1537" s="77"/>
      <c r="C1537" s="23"/>
      <c r="D1537" s="23"/>
      <c r="E1537" s="23"/>
    </row>
    <row r="1538" spans="1:5" x14ac:dyDescent="0.2">
      <c r="A1538" s="23"/>
      <c r="B1538" s="77"/>
      <c r="C1538" s="23"/>
      <c r="D1538" s="23"/>
      <c r="E1538" s="23"/>
    </row>
    <row r="1539" spans="1:5" x14ac:dyDescent="0.2">
      <c r="A1539" s="23"/>
      <c r="B1539" s="77"/>
      <c r="C1539" s="23"/>
      <c r="D1539" s="23"/>
      <c r="E1539" s="23"/>
    </row>
    <row r="1540" spans="1:5" x14ac:dyDescent="0.2">
      <c r="A1540" s="23"/>
      <c r="B1540" s="77"/>
      <c r="C1540" s="23"/>
      <c r="D1540" s="23"/>
      <c r="E1540" s="23"/>
    </row>
    <row r="1541" spans="1:5" x14ac:dyDescent="0.2">
      <c r="A1541" s="23"/>
      <c r="B1541" s="77"/>
      <c r="C1541" s="23"/>
      <c r="D1541" s="23"/>
      <c r="E1541" s="23"/>
    </row>
    <row r="1542" spans="1:5" x14ac:dyDescent="0.2">
      <c r="A1542" s="23"/>
      <c r="B1542" s="77"/>
      <c r="C1542" s="23"/>
      <c r="D1542" s="23"/>
      <c r="E1542" s="23"/>
    </row>
    <row r="1543" spans="1:5" x14ac:dyDescent="0.2">
      <c r="A1543" s="23"/>
      <c r="B1543" s="77"/>
      <c r="C1543" s="23"/>
      <c r="D1543" s="23"/>
      <c r="E1543" s="23"/>
    </row>
    <row r="1544" spans="1:5" x14ac:dyDescent="0.2">
      <c r="A1544" s="23"/>
      <c r="B1544" s="77"/>
      <c r="C1544" s="23"/>
      <c r="D1544" s="23"/>
      <c r="E1544" s="23"/>
    </row>
    <row r="1545" spans="1:5" x14ac:dyDescent="0.2">
      <c r="A1545" s="23"/>
      <c r="B1545" s="77"/>
      <c r="C1545" s="23"/>
      <c r="D1545" s="23"/>
      <c r="E1545" s="23"/>
    </row>
    <row r="1546" spans="1:5" x14ac:dyDescent="0.2">
      <c r="A1546" s="23"/>
      <c r="B1546" s="77"/>
      <c r="C1546" s="23"/>
      <c r="D1546" s="23"/>
      <c r="E1546" s="23"/>
    </row>
    <row r="1547" spans="1:5" x14ac:dyDescent="0.2">
      <c r="A1547" s="23"/>
      <c r="B1547" s="77"/>
      <c r="C1547" s="23"/>
      <c r="D1547" s="23"/>
      <c r="E1547" s="23"/>
    </row>
    <row r="1548" spans="1:5" x14ac:dyDescent="0.2">
      <c r="A1548" s="23"/>
      <c r="B1548" s="77"/>
      <c r="C1548" s="23"/>
      <c r="D1548" s="23"/>
      <c r="E1548" s="23"/>
    </row>
    <row r="1549" spans="1:5" x14ac:dyDescent="0.2">
      <c r="A1549" s="23"/>
      <c r="B1549" s="77"/>
      <c r="C1549" s="23"/>
      <c r="D1549" s="23"/>
      <c r="E1549" s="23"/>
    </row>
    <row r="1550" spans="1:5" x14ac:dyDescent="0.2">
      <c r="A1550" s="23"/>
      <c r="B1550" s="77"/>
      <c r="C1550" s="23"/>
      <c r="D1550" s="23"/>
      <c r="E1550" s="23"/>
    </row>
    <row r="1551" spans="1:5" x14ac:dyDescent="0.2">
      <c r="A1551" s="23"/>
      <c r="B1551" s="77"/>
      <c r="C1551" s="23"/>
      <c r="D1551" s="23"/>
      <c r="E1551" s="23"/>
    </row>
    <row r="1552" spans="1:5" x14ac:dyDescent="0.2">
      <c r="A1552" s="23"/>
      <c r="B1552" s="77"/>
      <c r="C1552" s="23"/>
      <c r="D1552" s="23"/>
      <c r="E1552" s="23"/>
    </row>
    <row r="1553" spans="1:5" x14ac:dyDescent="0.2">
      <c r="A1553" s="23"/>
      <c r="B1553" s="77"/>
      <c r="C1553" s="23"/>
      <c r="D1553" s="23"/>
      <c r="E1553" s="23"/>
    </row>
    <row r="1554" spans="1:5" x14ac:dyDescent="0.2">
      <c r="A1554" s="23"/>
      <c r="B1554" s="77"/>
      <c r="C1554" s="23"/>
      <c r="D1554" s="23"/>
      <c r="E1554" s="23"/>
    </row>
    <row r="1555" spans="1:5" x14ac:dyDescent="0.2">
      <c r="A1555" s="23"/>
      <c r="B1555" s="77"/>
      <c r="C1555" s="23"/>
      <c r="D1555" s="23"/>
      <c r="E1555" s="23"/>
    </row>
    <row r="1556" spans="1:5" x14ac:dyDescent="0.2">
      <c r="A1556" s="23"/>
      <c r="B1556" s="77"/>
      <c r="C1556" s="23"/>
      <c r="D1556" s="23"/>
      <c r="E1556" s="23"/>
    </row>
    <row r="1557" spans="1:5" x14ac:dyDescent="0.2">
      <c r="A1557" s="23"/>
      <c r="B1557" s="77"/>
      <c r="C1557" s="23"/>
      <c r="D1557" s="23"/>
      <c r="E1557" s="23"/>
    </row>
    <row r="1558" spans="1:5" x14ac:dyDescent="0.2">
      <c r="A1558" s="23"/>
      <c r="B1558" s="77"/>
      <c r="C1558" s="23"/>
      <c r="D1558" s="23"/>
      <c r="E1558" s="23"/>
    </row>
    <row r="1559" spans="1:5" x14ac:dyDescent="0.2">
      <c r="A1559" s="23"/>
      <c r="B1559" s="77"/>
      <c r="C1559" s="23"/>
      <c r="D1559" s="23"/>
      <c r="E1559" s="23"/>
    </row>
    <row r="1560" spans="1:5" x14ac:dyDescent="0.2">
      <c r="A1560" s="23"/>
      <c r="B1560" s="77"/>
      <c r="C1560" s="23"/>
      <c r="D1560" s="23"/>
      <c r="E1560" s="23"/>
    </row>
    <row r="1561" spans="1:5" x14ac:dyDescent="0.2">
      <c r="A1561" s="23"/>
      <c r="B1561" s="77"/>
      <c r="C1561" s="23"/>
      <c r="D1561" s="23"/>
      <c r="E1561" s="23"/>
    </row>
    <row r="1562" spans="1:5" x14ac:dyDescent="0.2">
      <c r="A1562" s="23"/>
      <c r="B1562" s="77"/>
      <c r="C1562" s="23"/>
      <c r="D1562" s="23"/>
      <c r="E1562" s="23"/>
    </row>
    <row r="1563" spans="1:5" x14ac:dyDescent="0.2">
      <c r="A1563" s="23"/>
      <c r="B1563" s="77"/>
      <c r="C1563" s="23"/>
      <c r="D1563" s="23"/>
      <c r="E1563" s="23"/>
    </row>
    <row r="1564" spans="1:5" x14ac:dyDescent="0.2">
      <c r="A1564" s="23"/>
      <c r="B1564" s="77"/>
      <c r="C1564" s="23"/>
      <c r="D1564" s="23"/>
      <c r="E1564" s="23"/>
    </row>
    <row r="1565" spans="1:5" x14ac:dyDescent="0.2">
      <c r="A1565" s="23"/>
      <c r="B1565" s="77"/>
      <c r="C1565" s="23"/>
      <c r="D1565" s="23"/>
      <c r="E1565" s="23"/>
    </row>
    <row r="1566" spans="1:5" x14ac:dyDescent="0.2">
      <c r="A1566" s="23"/>
      <c r="B1566" s="77"/>
      <c r="C1566" s="23"/>
      <c r="D1566" s="23"/>
      <c r="E1566" s="23"/>
    </row>
    <row r="1567" spans="1:5" x14ac:dyDescent="0.2">
      <c r="A1567" s="23"/>
      <c r="B1567" s="77"/>
      <c r="C1567" s="23"/>
      <c r="D1567" s="23"/>
      <c r="E1567" s="23"/>
    </row>
    <row r="1568" spans="1:5" x14ac:dyDescent="0.2">
      <c r="A1568" s="23"/>
      <c r="B1568" s="77"/>
      <c r="C1568" s="23"/>
      <c r="D1568" s="23"/>
      <c r="E1568" s="23"/>
    </row>
    <row r="1569" spans="1:5" x14ac:dyDescent="0.2">
      <c r="A1569" s="23"/>
      <c r="B1569" s="77"/>
      <c r="C1569" s="23"/>
      <c r="D1569" s="23"/>
      <c r="E1569" s="23"/>
    </row>
    <row r="1570" spans="1:5" x14ac:dyDescent="0.2">
      <c r="A1570" s="23"/>
      <c r="B1570" s="77"/>
      <c r="C1570" s="23"/>
      <c r="D1570" s="23"/>
      <c r="E1570" s="23"/>
    </row>
    <row r="1571" spans="1:5" x14ac:dyDescent="0.2">
      <c r="A1571" s="23"/>
      <c r="B1571" s="77"/>
      <c r="C1571" s="23"/>
      <c r="D1571" s="23"/>
      <c r="E1571" s="23"/>
    </row>
    <row r="1572" spans="1:5" x14ac:dyDescent="0.2">
      <c r="A1572" s="23"/>
      <c r="B1572" s="77"/>
      <c r="C1572" s="23"/>
      <c r="D1572" s="23"/>
      <c r="E1572" s="23"/>
    </row>
    <row r="1573" spans="1:5" x14ac:dyDescent="0.2">
      <c r="A1573" s="23"/>
      <c r="B1573" s="77"/>
      <c r="C1573" s="23"/>
      <c r="D1573" s="23"/>
      <c r="E1573" s="23"/>
    </row>
    <row r="1574" spans="1:5" x14ac:dyDescent="0.2">
      <c r="A1574" s="23"/>
      <c r="B1574" s="77"/>
      <c r="C1574" s="23"/>
      <c r="D1574" s="23"/>
      <c r="E1574" s="23"/>
    </row>
    <row r="1575" spans="1:5" x14ac:dyDescent="0.2">
      <c r="A1575" s="23"/>
      <c r="B1575" s="77"/>
      <c r="C1575" s="23"/>
      <c r="D1575" s="23"/>
      <c r="E1575" s="23"/>
    </row>
    <row r="1576" spans="1:5" x14ac:dyDescent="0.2">
      <c r="A1576" s="23"/>
      <c r="B1576" s="77"/>
      <c r="C1576" s="23"/>
      <c r="D1576" s="23"/>
      <c r="E1576" s="23"/>
    </row>
    <row r="1577" spans="1:5" x14ac:dyDescent="0.2">
      <c r="A1577" s="23"/>
      <c r="B1577" s="77"/>
      <c r="C1577" s="23"/>
      <c r="D1577" s="23"/>
      <c r="E1577" s="23"/>
    </row>
    <row r="1578" spans="1:5" x14ac:dyDescent="0.2">
      <c r="A1578" s="23"/>
      <c r="B1578" s="77"/>
      <c r="C1578" s="23"/>
      <c r="D1578" s="23"/>
      <c r="E1578" s="23"/>
    </row>
    <row r="1579" spans="1:5" x14ac:dyDescent="0.2">
      <c r="A1579" s="23"/>
      <c r="B1579" s="77"/>
      <c r="C1579" s="23"/>
      <c r="D1579" s="23"/>
      <c r="E1579" s="23"/>
    </row>
    <row r="1580" spans="1:5" x14ac:dyDescent="0.2">
      <c r="A1580" s="23"/>
      <c r="B1580" s="77"/>
      <c r="C1580" s="23"/>
      <c r="D1580" s="23"/>
      <c r="E1580" s="23"/>
    </row>
    <row r="1581" spans="1:5" x14ac:dyDescent="0.2">
      <c r="A1581" s="23"/>
      <c r="B1581" s="77"/>
      <c r="C1581" s="23"/>
      <c r="D1581" s="23"/>
      <c r="E1581" s="23"/>
    </row>
    <row r="1582" spans="1:5" x14ac:dyDescent="0.2">
      <c r="A1582" s="23"/>
      <c r="B1582" s="77"/>
      <c r="C1582" s="23"/>
      <c r="D1582" s="23"/>
      <c r="E1582" s="23"/>
    </row>
    <row r="1583" spans="1:5" x14ac:dyDescent="0.2">
      <c r="A1583" s="23"/>
      <c r="B1583" s="77"/>
      <c r="C1583" s="23"/>
      <c r="D1583" s="23"/>
      <c r="E1583" s="23"/>
    </row>
    <row r="1584" spans="1:5" x14ac:dyDescent="0.2">
      <c r="A1584" s="23"/>
      <c r="B1584" s="77"/>
      <c r="C1584" s="23"/>
      <c r="D1584" s="23"/>
      <c r="E1584" s="23"/>
    </row>
    <row r="1585" spans="1:5" x14ac:dyDescent="0.2">
      <c r="A1585" s="23"/>
      <c r="B1585" s="77"/>
      <c r="C1585" s="23"/>
      <c r="D1585" s="23"/>
      <c r="E1585" s="23"/>
    </row>
    <row r="1586" spans="1:5" x14ac:dyDescent="0.2">
      <c r="A1586" s="23"/>
      <c r="B1586" s="77"/>
      <c r="C1586" s="23"/>
      <c r="D1586" s="23"/>
      <c r="E1586" s="23"/>
    </row>
    <row r="1587" spans="1:5" x14ac:dyDescent="0.2">
      <c r="A1587" s="23"/>
      <c r="B1587" s="77"/>
      <c r="C1587" s="23"/>
      <c r="D1587" s="23"/>
      <c r="E1587" s="23"/>
    </row>
    <row r="1588" spans="1:5" x14ac:dyDescent="0.2">
      <c r="A1588" s="23"/>
      <c r="B1588" s="77"/>
      <c r="C1588" s="23"/>
      <c r="D1588" s="23"/>
      <c r="E1588" s="23"/>
    </row>
    <row r="1589" spans="1:5" x14ac:dyDescent="0.2">
      <c r="A1589" s="23"/>
      <c r="B1589" s="77"/>
      <c r="C1589" s="23"/>
      <c r="D1589" s="23"/>
      <c r="E1589" s="23"/>
    </row>
    <row r="1590" spans="1:5" x14ac:dyDescent="0.2">
      <c r="A1590" s="23"/>
      <c r="B1590" s="77"/>
      <c r="C1590" s="23"/>
      <c r="D1590" s="23"/>
      <c r="E1590" s="23"/>
    </row>
    <row r="1591" spans="1:5" x14ac:dyDescent="0.2">
      <c r="A1591" s="23"/>
      <c r="B1591" s="77"/>
      <c r="C1591" s="23"/>
      <c r="D1591" s="23"/>
      <c r="E1591" s="23"/>
    </row>
    <row r="1592" spans="1:5" x14ac:dyDescent="0.2">
      <c r="A1592" s="23"/>
      <c r="B1592" s="77"/>
      <c r="C1592" s="23"/>
      <c r="D1592" s="23"/>
      <c r="E1592" s="23"/>
    </row>
    <row r="1593" spans="1:5" x14ac:dyDescent="0.2">
      <c r="A1593" s="23"/>
      <c r="B1593" s="77"/>
      <c r="C1593" s="23"/>
      <c r="D1593" s="23"/>
      <c r="E1593" s="23"/>
    </row>
    <row r="1594" spans="1:5" x14ac:dyDescent="0.2">
      <c r="A1594" s="23"/>
      <c r="B1594" s="77"/>
      <c r="C1594" s="23"/>
      <c r="D1594" s="23"/>
      <c r="E1594" s="23"/>
    </row>
    <row r="1595" spans="1:5" x14ac:dyDescent="0.2">
      <c r="A1595" s="23"/>
      <c r="B1595" s="77"/>
      <c r="C1595" s="23"/>
      <c r="D1595" s="23"/>
      <c r="E1595" s="23"/>
    </row>
    <row r="1596" spans="1:5" x14ac:dyDescent="0.2">
      <c r="A1596" s="23"/>
      <c r="B1596" s="77"/>
      <c r="C1596" s="23"/>
      <c r="D1596" s="23"/>
      <c r="E1596" s="23"/>
    </row>
    <row r="1597" spans="1:5" x14ac:dyDescent="0.2">
      <c r="A1597" s="23"/>
      <c r="B1597" s="77"/>
      <c r="C1597" s="23"/>
      <c r="D1597" s="23"/>
      <c r="E1597" s="23"/>
    </row>
    <row r="1598" spans="1:5" x14ac:dyDescent="0.2">
      <c r="A1598" s="23"/>
      <c r="B1598" s="77"/>
      <c r="C1598" s="23"/>
      <c r="D1598" s="23"/>
      <c r="E1598" s="23"/>
    </row>
    <row r="1599" spans="1:5" x14ac:dyDescent="0.2">
      <c r="A1599" s="23"/>
      <c r="B1599" s="77"/>
      <c r="C1599" s="23"/>
      <c r="D1599" s="23"/>
      <c r="E1599" s="23"/>
    </row>
    <row r="1600" spans="1:5" x14ac:dyDescent="0.2">
      <c r="A1600" s="23"/>
      <c r="B1600" s="77"/>
      <c r="C1600" s="23"/>
      <c r="D1600" s="23"/>
      <c r="E1600" s="23"/>
    </row>
    <row r="1601" spans="1:5" x14ac:dyDescent="0.2">
      <c r="A1601" s="23"/>
      <c r="B1601" s="77"/>
      <c r="C1601" s="23"/>
      <c r="D1601" s="23"/>
      <c r="E1601" s="23"/>
    </row>
    <row r="1602" spans="1:5" x14ac:dyDescent="0.2">
      <c r="A1602" s="23"/>
      <c r="B1602" s="77"/>
      <c r="C1602" s="23"/>
      <c r="D1602" s="23"/>
      <c r="E1602" s="23"/>
    </row>
    <row r="1603" spans="1:5" x14ac:dyDescent="0.2">
      <c r="A1603" s="23"/>
      <c r="B1603" s="77"/>
      <c r="C1603" s="23"/>
      <c r="D1603" s="23"/>
      <c r="E1603" s="23"/>
    </row>
    <row r="1604" spans="1:5" x14ac:dyDescent="0.2">
      <c r="A1604" s="23"/>
      <c r="B1604" s="77"/>
      <c r="C1604" s="23"/>
      <c r="D1604" s="23"/>
      <c r="E1604" s="23"/>
    </row>
    <row r="1605" spans="1:5" x14ac:dyDescent="0.2">
      <c r="A1605" s="23"/>
      <c r="B1605" s="77"/>
      <c r="C1605" s="23"/>
      <c r="D1605" s="23"/>
      <c r="E1605" s="23"/>
    </row>
    <row r="1606" spans="1:5" x14ac:dyDescent="0.2">
      <c r="A1606" s="23"/>
      <c r="B1606" s="77"/>
      <c r="C1606" s="23"/>
      <c r="D1606" s="23"/>
      <c r="E1606" s="23"/>
    </row>
    <row r="1607" spans="1:5" x14ac:dyDescent="0.2">
      <c r="A1607" s="23"/>
      <c r="B1607" s="77"/>
      <c r="C1607" s="23"/>
      <c r="D1607" s="23"/>
      <c r="E1607" s="23"/>
    </row>
    <row r="1608" spans="1:5" x14ac:dyDescent="0.2">
      <c r="A1608" s="23"/>
      <c r="B1608" s="77"/>
      <c r="C1608" s="23"/>
      <c r="D1608" s="23"/>
      <c r="E1608" s="23"/>
    </row>
    <row r="1609" spans="1:5" x14ac:dyDescent="0.2">
      <c r="A1609" s="23"/>
      <c r="B1609" s="77"/>
      <c r="C1609" s="23"/>
      <c r="D1609" s="23"/>
      <c r="E1609" s="23"/>
    </row>
    <row r="1610" spans="1:5" x14ac:dyDescent="0.2">
      <c r="A1610" s="23"/>
      <c r="B1610" s="77"/>
      <c r="C1610" s="23"/>
      <c r="D1610" s="23"/>
      <c r="E1610" s="23"/>
    </row>
    <row r="1611" spans="1:5" x14ac:dyDescent="0.2">
      <c r="A1611" s="23"/>
      <c r="B1611" s="77"/>
      <c r="C1611" s="23"/>
      <c r="D1611" s="23"/>
      <c r="E1611" s="23"/>
    </row>
    <row r="1612" spans="1:5" x14ac:dyDescent="0.2">
      <c r="A1612" s="23"/>
      <c r="B1612" s="77"/>
      <c r="C1612" s="23"/>
      <c r="D1612" s="23"/>
      <c r="E1612" s="23"/>
    </row>
    <row r="1613" spans="1:5" x14ac:dyDescent="0.2">
      <c r="A1613" s="23"/>
      <c r="B1613" s="77"/>
      <c r="C1613" s="23"/>
      <c r="D1613" s="23"/>
      <c r="E1613" s="23"/>
    </row>
    <row r="1614" spans="1:5" x14ac:dyDescent="0.2">
      <c r="A1614" s="23"/>
      <c r="B1614" s="77"/>
      <c r="C1614" s="23"/>
      <c r="D1614" s="23"/>
      <c r="E1614" s="23"/>
    </row>
    <row r="1615" spans="1:5" x14ac:dyDescent="0.2">
      <c r="A1615" s="23"/>
      <c r="B1615" s="77"/>
      <c r="C1615" s="23"/>
      <c r="D1615" s="23"/>
      <c r="E1615" s="23"/>
    </row>
    <row r="1616" spans="1:5" x14ac:dyDescent="0.2">
      <c r="A1616" s="23"/>
      <c r="B1616" s="77"/>
      <c r="C1616" s="23"/>
      <c r="D1616" s="23"/>
      <c r="E1616" s="23"/>
    </row>
    <row r="1617" spans="1:5" x14ac:dyDescent="0.2">
      <c r="A1617" s="23"/>
      <c r="B1617" s="77"/>
      <c r="C1617" s="23"/>
      <c r="D1617" s="23"/>
      <c r="E1617" s="23"/>
    </row>
    <row r="1618" spans="1:5" x14ac:dyDescent="0.2">
      <c r="A1618" s="23"/>
      <c r="B1618" s="77"/>
      <c r="C1618" s="23"/>
      <c r="D1618" s="23"/>
      <c r="E1618" s="23"/>
    </row>
    <row r="1619" spans="1:5" x14ac:dyDescent="0.2">
      <c r="A1619" s="23"/>
      <c r="B1619" s="77"/>
      <c r="C1619" s="23"/>
      <c r="D1619" s="23"/>
      <c r="E1619" s="23"/>
    </row>
    <row r="1620" spans="1:5" x14ac:dyDescent="0.2">
      <c r="A1620" s="23"/>
      <c r="B1620" s="77"/>
      <c r="C1620" s="23"/>
      <c r="D1620" s="23"/>
      <c r="E1620" s="23"/>
    </row>
    <row r="1621" spans="1:5" x14ac:dyDescent="0.2">
      <c r="A1621" s="23"/>
      <c r="B1621" s="77"/>
      <c r="C1621" s="23"/>
      <c r="D1621" s="23"/>
      <c r="E1621" s="23"/>
    </row>
    <row r="1622" spans="1:5" x14ac:dyDescent="0.2">
      <c r="A1622" s="23"/>
      <c r="B1622" s="77"/>
      <c r="C1622" s="23"/>
      <c r="D1622" s="23"/>
      <c r="E1622" s="23"/>
    </row>
    <row r="1623" spans="1:5" x14ac:dyDescent="0.2">
      <c r="A1623" s="23"/>
      <c r="B1623" s="77"/>
      <c r="C1623" s="23"/>
      <c r="D1623" s="23"/>
      <c r="E1623" s="23"/>
    </row>
    <row r="1624" spans="1:5" x14ac:dyDescent="0.2">
      <c r="A1624" s="23"/>
      <c r="B1624" s="77"/>
      <c r="C1624" s="23"/>
      <c r="D1624" s="23"/>
      <c r="E1624" s="23"/>
    </row>
    <row r="1625" spans="1:5" x14ac:dyDescent="0.2">
      <c r="A1625" s="23"/>
      <c r="B1625" s="77"/>
      <c r="C1625" s="23"/>
      <c r="D1625" s="23"/>
      <c r="E1625" s="23"/>
    </row>
    <row r="1626" spans="1:5" x14ac:dyDescent="0.2">
      <c r="A1626" s="23"/>
      <c r="B1626" s="77"/>
      <c r="C1626" s="23"/>
      <c r="D1626" s="23"/>
      <c r="E1626" s="23"/>
    </row>
    <row r="1627" spans="1:5" x14ac:dyDescent="0.2">
      <c r="A1627" s="23"/>
      <c r="B1627" s="77"/>
      <c r="C1627" s="23"/>
      <c r="D1627" s="23"/>
      <c r="E1627" s="23"/>
    </row>
    <row r="1628" spans="1:5" x14ac:dyDescent="0.2">
      <c r="A1628" s="23"/>
      <c r="B1628" s="77"/>
      <c r="C1628" s="23"/>
      <c r="D1628" s="23"/>
      <c r="E1628" s="23"/>
    </row>
    <row r="1629" spans="1:5" x14ac:dyDescent="0.2">
      <c r="A1629" s="23"/>
      <c r="B1629" s="77"/>
      <c r="C1629" s="23"/>
      <c r="D1629" s="23"/>
      <c r="E1629" s="23"/>
    </row>
    <row r="1630" spans="1:5" x14ac:dyDescent="0.2">
      <c r="A1630" s="23"/>
      <c r="B1630" s="77"/>
      <c r="C1630" s="23"/>
      <c r="D1630" s="23"/>
      <c r="E1630" s="23"/>
    </row>
    <row r="1631" spans="1:5" x14ac:dyDescent="0.2">
      <c r="A1631" s="23"/>
      <c r="B1631" s="77"/>
      <c r="C1631" s="23"/>
      <c r="D1631" s="23"/>
      <c r="E1631" s="23"/>
    </row>
    <row r="1632" spans="1:5" x14ac:dyDescent="0.2">
      <c r="A1632" s="23"/>
      <c r="B1632" s="77"/>
      <c r="C1632" s="23"/>
      <c r="D1632" s="23"/>
      <c r="E1632" s="23"/>
    </row>
    <row r="1633" spans="1:5" x14ac:dyDescent="0.2">
      <c r="A1633" s="23"/>
      <c r="B1633" s="77"/>
      <c r="C1633" s="23"/>
      <c r="D1633" s="23"/>
      <c r="E1633" s="23"/>
    </row>
    <row r="1634" spans="1:5" x14ac:dyDescent="0.2">
      <c r="A1634" s="23"/>
      <c r="B1634" s="77"/>
      <c r="C1634" s="23"/>
      <c r="D1634" s="23"/>
      <c r="E1634" s="23"/>
    </row>
    <row r="1635" spans="1:5" x14ac:dyDescent="0.2">
      <c r="A1635" s="23"/>
      <c r="B1635" s="77"/>
      <c r="C1635" s="23"/>
      <c r="D1635" s="23"/>
      <c r="E1635" s="23"/>
    </row>
    <row r="1636" spans="1:5" x14ac:dyDescent="0.2">
      <c r="A1636" s="23"/>
      <c r="B1636" s="77"/>
      <c r="C1636" s="23"/>
      <c r="D1636" s="23"/>
      <c r="E1636" s="23"/>
    </row>
    <row r="1637" spans="1:5" x14ac:dyDescent="0.2">
      <c r="A1637" s="23"/>
      <c r="B1637" s="77"/>
      <c r="C1637" s="23"/>
      <c r="D1637" s="23"/>
      <c r="E1637" s="23"/>
    </row>
    <row r="1638" spans="1:5" x14ac:dyDescent="0.2">
      <c r="A1638" s="23"/>
      <c r="B1638" s="77"/>
      <c r="C1638" s="23"/>
      <c r="D1638" s="23"/>
      <c r="E1638" s="23"/>
    </row>
    <row r="1639" spans="1:5" x14ac:dyDescent="0.2">
      <c r="A1639" s="23"/>
      <c r="B1639" s="77"/>
      <c r="C1639" s="23"/>
      <c r="D1639" s="23"/>
      <c r="E1639" s="23"/>
    </row>
    <row r="1640" spans="1:5" x14ac:dyDescent="0.2">
      <c r="A1640" s="23"/>
      <c r="B1640" s="77"/>
      <c r="C1640" s="23"/>
      <c r="D1640" s="23"/>
      <c r="E1640" s="23"/>
    </row>
    <row r="1641" spans="1:5" x14ac:dyDescent="0.2">
      <c r="A1641" s="23"/>
      <c r="B1641" s="77"/>
      <c r="C1641" s="23"/>
      <c r="D1641" s="23"/>
      <c r="E1641" s="23"/>
    </row>
    <row r="1642" spans="1:5" x14ac:dyDescent="0.2">
      <c r="A1642" s="23"/>
      <c r="B1642" s="77"/>
      <c r="C1642" s="23"/>
      <c r="D1642" s="23"/>
      <c r="E1642" s="23"/>
    </row>
    <row r="1643" spans="1:5" x14ac:dyDescent="0.2">
      <c r="A1643" s="23"/>
      <c r="B1643" s="77"/>
      <c r="C1643" s="23"/>
      <c r="D1643" s="23"/>
      <c r="E1643" s="23"/>
    </row>
    <row r="1644" spans="1:5" x14ac:dyDescent="0.2">
      <c r="A1644" s="23"/>
      <c r="B1644" s="77"/>
      <c r="C1644" s="23"/>
      <c r="D1644" s="23"/>
      <c r="E1644" s="23"/>
    </row>
    <row r="1645" spans="1:5" x14ac:dyDescent="0.2">
      <c r="A1645" s="23"/>
      <c r="B1645" s="77"/>
      <c r="C1645" s="23"/>
      <c r="D1645" s="23"/>
      <c r="E1645" s="23"/>
    </row>
    <row r="1646" spans="1:5" x14ac:dyDescent="0.2">
      <c r="A1646" s="23"/>
      <c r="B1646" s="77"/>
      <c r="C1646" s="23"/>
      <c r="D1646" s="23"/>
      <c r="E1646" s="23"/>
    </row>
    <row r="1647" spans="1:5" x14ac:dyDescent="0.2">
      <c r="A1647" s="23"/>
      <c r="B1647" s="77"/>
      <c r="C1647" s="23"/>
      <c r="D1647" s="23"/>
      <c r="E1647" s="23"/>
    </row>
    <row r="1648" spans="1:5" x14ac:dyDescent="0.2">
      <c r="A1648" s="23"/>
      <c r="B1648" s="77"/>
      <c r="C1648" s="23"/>
      <c r="D1648" s="23"/>
      <c r="E1648" s="23"/>
    </row>
    <row r="1649" spans="1:5" x14ac:dyDescent="0.2">
      <c r="A1649" s="23"/>
      <c r="B1649" s="77"/>
      <c r="C1649" s="23"/>
      <c r="D1649" s="23"/>
      <c r="E1649" s="23"/>
    </row>
    <row r="1650" spans="1:5" x14ac:dyDescent="0.2">
      <c r="A1650" s="23"/>
      <c r="B1650" s="77"/>
      <c r="C1650" s="23"/>
      <c r="D1650" s="23"/>
      <c r="E1650" s="23"/>
    </row>
    <row r="1651" spans="1:5" x14ac:dyDescent="0.2">
      <c r="A1651" s="23"/>
      <c r="B1651" s="77"/>
      <c r="C1651" s="23"/>
      <c r="D1651" s="23"/>
      <c r="E1651" s="23"/>
    </row>
    <row r="1652" spans="1:5" x14ac:dyDescent="0.2">
      <c r="A1652" s="23"/>
      <c r="B1652" s="77"/>
      <c r="C1652" s="23"/>
      <c r="D1652" s="23"/>
      <c r="E1652" s="23"/>
    </row>
    <row r="1653" spans="1:5" x14ac:dyDescent="0.2">
      <c r="A1653" s="23"/>
      <c r="B1653" s="77"/>
      <c r="C1653" s="23"/>
      <c r="D1653" s="23"/>
      <c r="E1653" s="23"/>
    </row>
    <row r="1654" spans="1:5" x14ac:dyDescent="0.2">
      <c r="A1654" s="23"/>
      <c r="B1654" s="77"/>
      <c r="C1654" s="23"/>
      <c r="D1654" s="23"/>
      <c r="E1654" s="23"/>
    </row>
    <row r="1655" spans="1:5" x14ac:dyDescent="0.2">
      <c r="A1655" s="23"/>
      <c r="B1655" s="77"/>
      <c r="C1655" s="23"/>
      <c r="D1655" s="23"/>
      <c r="E1655" s="23"/>
    </row>
    <row r="1656" spans="1:5" x14ac:dyDescent="0.2">
      <c r="A1656" s="23"/>
      <c r="B1656" s="77"/>
      <c r="C1656" s="23"/>
      <c r="D1656" s="23"/>
      <c r="E1656" s="23"/>
    </row>
    <row r="1657" spans="1:5" x14ac:dyDescent="0.2">
      <c r="A1657" s="23"/>
      <c r="B1657" s="77"/>
      <c r="C1657" s="23"/>
      <c r="D1657" s="23"/>
      <c r="E1657" s="23"/>
    </row>
    <row r="1658" spans="1:5" x14ac:dyDescent="0.2">
      <c r="A1658" s="23"/>
      <c r="B1658" s="77"/>
      <c r="C1658" s="23"/>
      <c r="D1658" s="23"/>
      <c r="E1658" s="23"/>
    </row>
    <row r="1659" spans="1:5" x14ac:dyDescent="0.2">
      <c r="A1659" s="23"/>
      <c r="B1659" s="77"/>
      <c r="C1659" s="23"/>
      <c r="D1659" s="23"/>
      <c r="E1659" s="23"/>
    </row>
    <row r="1660" spans="1:5" x14ac:dyDescent="0.2">
      <c r="A1660" s="23"/>
      <c r="B1660" s="77"/>
      <c r="C1660" s="23"/>
      <c r="D1660" s="23"/>
      <c r="E1660" s="23"/>
    </row>
    <row r="1661" spans="1:5" x14ac:dyDescent="0.2">
      <c r="A1661" s="23"/>
      <c r="B1661" s="77"/>
      <c r="C1661" s="23"/>
      <c r="D1661" s="23"/>
      <c r="E1661" s="23"/>
    </row>
    <row r="1662" spans="1:5" x14ac:dyDescent="0.2">
      <c r="A1662" s="23"/>
      <c r="B1662" s="77"/>
      <c r="C1662" s="23"/>
      <c r="D1662" s="23"/>
      <c r="E1662" s="23"/>
    </row>
    <row r="1663" spans="1:5" x14ac:dyDescent="0.2">
      <c r="A1663" s="23"/>
      <c r="B1663" s="77"/>
      <c r="C1663" s="23"/>
      <c r="D1663" s="23"/>
      <c r="E1663" s="23"/>
    </row>
    <row r="1664" spans="1:5" x14ac:dyDescent="0.2">
      <c r="A1664" s="23"/>
      <c r="B1664" s="77"/>
      <c r="C1664" s="23"/>
      <c r="D1664" s="23"/>
      <c r="E1664" s="23"/>
    </row>
    <row r="1665" spans="1:5" x14ac:dyDescent="0.2">
      <c r="A1665" s="23"/>
      <c r="B1665" s="77"/>
      <c r="C1665" s="23"/>
      <c r="D1665" s="23"/>
      <c r="E1665" s="23"/>
    </row>
    <row r="1666" spans="1:5" x14ac:dyDescent="0.2">
      <c r="A1666" s="23"/>
      <c r="B1666" s="77"/>
      <c r="C1666" s="23"/>
      <c r="D1666" s="23"/>
      <c r="E1666" s="23"/>
    </row>
    <row r="1667" spans="1:5" x14ac:dyDescent="0.2">
      <c r="A1667" s="23"/>
      <c r="B1667" s="77"/>
      <c r="C1667" s="23"/>
      <c r="D1667" s="23"/>
      <c r="E1667" s="23"/>
    </row>
    <row r="1668" spans="1:5" x14ac:dyDescent="0.2">
      <c r="A1668" s="23"/>
      <c r="B1668" s="77"/>
      <c r="C1668" s="23"/>
      <c r="D1668" s="23"/>
      <c r="E1668" s="23"/>
    </row>
    <row r="1669" spans="1:5" x14ac:dyDescent="0.2">
      <c r="A1669" s="23"/>
      <c r="B1669" s="77"/>
      <c r="C1669" s="23"/>
      <c r="D1669" s="23"/>
      <c r="E1669" s="23"/>
    </row>
    <row r="1670" spans="1:5" x14ac:dyDescent="0.2">
      <c r="A1670" s="23"/>
      <c r="B1670" s="77"/>
      <c r="C1670" s="23"/>
      <c r="D1670" s="23"/>
      <c r="E1670" s="23"/>
    </row>
    <row r="1671" spans="1:5" x14ac:dyDescent="0.2">
      <c r="A1671" s="23"/>
      <c r="B1671" s="77"/>
      <c r="C1671" s="23"/>
      <c r="D1671" s="23"/>
      <c r="E1671" s="23"/>
    </row>
    <row r="1672" spans="1:5" x14ac:dyDescent="0.2">
      <c r="A1672" s="23"/>
      <c r="B1672" s="77"/>
      <c r="C1672" s="23"/>
      <c r="D1672" s="23"/>
      <c r="E1672" s="23"/>
    </row>
    <row r="1673" spans="1:5" x14ac:dyDescent="0.2">
      <c r="A1673" s="23"/>
      <c r="B1673" s="77"/>
      <c r="C1673" s="23"/>
      <c r="D1673" s="23"/>
      <c r="E1673" s="23"/>
    </row>
    <row r="1674" spans="1:5" x14ac:dyDescent="0.2">
      <c r="A1674" s="23"/>
      <c r="B1674" s="77"/>
      <c r="C1674" s="23"/>
      <c r="D1674" s="23"/>
      <c r="E1674" s="23"/>
    </row>
    <row r="1675" spans="1:5" x14ac:dyDescent="0.2">
      <c r="A1675" s="23"/>
      <c r="B1675" s="77"/>
      <c r="C1675" s="23"/>
      <c r="D1675" s="23"/>
      <c r="E1675" s="23"/>
    </row>
    <row r="1676" spans="1:5" x14ac:dyDescent="0.2">
      <c r="A1676" s="23"/>
      <c r="B1676" s="77"/>
      <c r="C1676" s="23"/>
      <c r="D1676" s="23"/>
      <c r="E1676" s="23"/>
    </row>
    <row r="1677" spans="1:5" x14ac:dyDescent="0.2">
      <c r="A1677" s="23"/>
      <c r="B1677" s="77"/>
      <c r="C1677" s="23"/>
      <c r="D1677" s="23"/>
      <c r="E1677" s="23"/>
    </row>
    <row r="1678" spans="1:5" x14ac:dyDescent="0.2">
      <c r="A1678" s="23"/>
      <c r="B1678" s="77"/>
      <c r="C1678" s="23"/>
      <c r="D1678" s="23"/>
      <c r="E1678" s="23"/>
    </row>
    <row r="1679" spans="1:5" x14ac:dyDescent="0.2">
      <c r="A1679" s="23"/>
      <c r="B1679" s="77"/>
      <c r="C1679" s="23"/>
      <c r="D1679" s="23"/>
      <c r="E1679" s="23"/>
    </row>
    <row r="1680" spans="1:5" x14ac:dyDescent="0.2">
      <c r="A1680" s="23"/>
      <c r="B1680" s="77"/>
      <c r="C1680" s="23"/>
      <c r="D1680" s="23"/>
      <c r="E1680" s="23"/>
    </row>
    <row r="1681" spans="1:5" x14ac:dyDescent="0.2">
      <c r="A1681" s="23"/>
      <c r="B1681" s="77"/>
      <c r="C1681" s="23"/>
      <c r="D1681" s="23"/>
      <c r="E1681" s="23"/>
    </row>
    <row r="1682" spans="1:5" x14ac:dyDescent="0.2">
      <c r="A1682" s="23"/>
      <c r="B1682" s="77"/>
      <c r="C1682" s="23"/>
      <c r="D1682" s="23"/>
      <c r="E1682" s="23"/>
    </row>
    <row r="1683" spans="1:5" x14ac:dyDescent="0.2">
      <c r="A1683" s="23"/>
      <c r="B1683" s="77"/>
      <c r="C1683" s="23"/>
      <c r="D1683" s="23"/>
      <c r="E1683" s="23"/>
    </row>
    <row r="1684" spans="1:5" x14ac:dyDescent="0.2">
      <c r="A1684" s="23"/>
      <c r="B1684" s="77"/>
      <c r="C1684" s="23"/>
      <c r="D1684" s="23"/>
      <c r="E1684" s="23"/>
    </row>
    <row r="1685" spans="1:5" x14ac:dyDescent="0.2">
      <c r="A1685" s="23"/>
      <c r="B1685" s="77"/>
      <c r="C1685" s="23"/>
      <c r="D1685" s="23"/>
      <c r="E1685" s="23"/>
    </row>
    <row r="1686" spans="1:5" x14ac:dyDescent="0.2">
      <c r="A1686" s="23"/>
      <c r="B1686" s="77"/>
      <c r="C1686" s="23"/>
      <c r="D1686" s="23"/>
      <c r="E1686" s="23"/>
    </row>
    <row r="1687" spans="1:5" x14ac:dyDescent="0.2">
      <c r="A1687" s="23"/>
      <c r="B1687" s="77"/>
      <c r="C1687" s="23"/>
      <c r="D1687" s="23"/>
      <c r="E1687" s="23"/>
    </row>
    <row r="1688" spans="1:5" x14ac:dyDescent="0.2">
      <c r="A1688" s="23"/>
      <c r="B1688" s="77"/>
      <c r="C1688" s="23"/>
      <c r="D1688" s="23"/>
      <c r="E1688" s="23"/>
    </row>
    <row r="1689" spans="1:5" x14ac:dyDescent="0.2">
      <c r="A1689" s="23"/>
      <c r="B1689" s="77"/>
      <c r="C1689" s="23"/>
      <c r="D1689" s="23"/>
      <c r="E1689" s="23"/>
    </row>
    <row r="1690" spans="1:5" x14ac:dyDescent="0.2">
      <c r="A1690" s="23"/>
      <c r="B1690" s="77"/>
      <c r="C1690" s="23"/>
      <c r="D1690" s="23"/>
      <c r="E1690" s="23"/>
    </row>
    <row r="1691" spans="1:5" x14ac:dyDescent="0.2">
      <c r="A1691" s="23"/>
      <c r="B1691" s="77"/>
      <c r="C1691" s="23"/>
      <c r="D1691" s="23"/>
      <c r="E1691" s="23"/>
    </row>
    <row r="1692" spans="1:5" x14ac:dyDescent="0.2">
      <c r="A1692" s="23"/>
      <c r="B1692" s="77"/>
      <c r="C1692" s="23"/>
      <c r="D1692" s="23"/>
      <c r="E1692" s="23"/>
    </row>
    <row r="1693" spans="1:5" x14ac:dyDescent="0.2">
      <c r="A1693" s="23"/>
      <c r="B1693" s="77"/>
      <c r="C1693" s="23"/>
      <c r="D1693" s="23"/>
      <c r="E1693" s="23"/>
    </row>
    <row r="1694" spans="1:5" x14ac:dyDescent="0.2">
      <c r="A1694" s="23"/>
      <c r="B1694" s="77"/>
      <c r="C1694" s="23"/>
      <c r="D1694" s="23"/>
      <c r="E1694" s="23"/>
    </row>
    <row r="1695" spans="1:5" x14ac:dyDescent="0.2">
      <c r="A1695" s="23"/>
      <c r="B1695" s="77"/>
      <c r="C1695" s="23"/>
      <c r="D1695" s="23"/>
      <c r="E1695" s="23"/>
    </row>
    <row r="1696" spans="1:5" x14ac:dyDescent="0.2">
      <c r="A1696" s="23"/>
      <c r="B1696" s="77"/>
      <c r="C1696" s="23"/>
      <c r="D1696" s="23"/>
      <c r="E1696" s="23"/>
    </row>
    <row r="1697" spans="1:5" x14ac:dyDescent="0.2">
      <c r="A1697" s="23"/>
      <c r="B1697" s="77"/>
      <c r="C1697" s="23"/>
      <c r="D1697" s="23"/>
      <c r="E1697" s="23"/>
    </row>
    <row r="1698" spans="1:5" x14ac:dyDescent="0.2">
      <c r="A1698" s="23"/>
      <c r="B1698" s="77"/>
      <c r="C1698" s="23"/>
      <c r="D1698" s="23"/>
      <c r="E1698" s="23"/>
    </row>
    <row r="1699" spans="1:5" x14ac:dyDescent="0.2">
      <c r="A1699" s="23"/>
      <c r="B1699" s="77"/>
      <c r="C1699" s="23"/>
      <c r="D1699" s="23"/>
      <c r="E1699" s="23"/>
    </row>
    <row r="1700" spans="1:5" x14ac:dyDescent="0.2">
      <c r="A1700" s="23"/>
      <c r="B1700" s="77"/>
      <c r="C1700" s="23"/>
      <c r="D1700" s="23"/>
      <c r="E1700" s="23"/>
    </row>
    <row r="1701" spans="1:5" x14ac:dyDescent="0.2">
      <c r="A1701" s="23"/>
      <c r="B1701" s="77"/>
      <c r="C1701" s="23"/>
      <c r="D1701" s="23"/>
      <c r="E1701" s="23"/>
    </row>
    <row r="1702" spans="1:5" x14ac:dyDescent="0.2">
      <c r="A1702" s="23"/>
      <c r="B1702" s="77"/>
      <c r="C1702" s="23"/>
      <c r="D1702" s="23"/>
      <c r="E1702" s="23"/>
    </row>
    <row r="1703" spans="1:5" x14ac:dyDescent="0.2">
      <c r="A1703" s="23"/>
      <c r="B1703" s="77"/>
      <c r="C1703" s="23"/>
      <c r="D1703" s="23"/>
      <c r="E1703" s="23"/>
    </row>
    <row r="1704" spans="1:5" x14ac:dyDescent="0.2">
      <c r="A1704" s="23"/>
      <c r="B1704" s="77"/>
      <c r="C1704" s="23"/>
      <c r="D1704" s="23"/>
      <c r="E1704" s="23"/>
    </row>
    <row r="1705" spans="1:5" x14ac:dyDescent="0.2">
      <c r="A1705" s="23"/>
      <c r="B1705" s="77"/>
      <c r="C1705" s="23"/>
      <c r="D1705" s="23"/>
      <c r="E1705" s="23"/>
    </row>
    <row r="1706" spans="1:5" x14ac:dyDescent="0.2">
      <c r="A1706" s="23"/>
      <c r="B1706" s="77"/>
      <c r="C1706" s="23"/>
      <c r="D1706" s="23"/>
      <c r="E1706" s="23"/>
    </row>
    <row r="1707" spans="1:5" x14ac:dyDescent="0.2">
      <c r="A1707" s="23"/>
      <c r="B1707" s="77"/>
      <c r="C1707" s="23"/>
      <c r="D1707" s="23"/>
      <c r="E1707" s="23"/>
    </row>
    <row r="1708" spans="1:5" x14ac:dyDescent="0.2">
      <c r="A1708" s="23"/>
      <c r="B1708" s="77"/>
      <c r="C1708" s="23"/>
      <c r="D1708" s="23"/>
      <c r="E1708" s="23"/>
    </row>
    <row r="1709" spans="1:5" x14ac:dyDescent="0.2">
      <c r="A1709" s="23"/>
      <c r="B1709" s="77"/>
      <c r="C1709" s="23"/>
      <c r="D1709" s="23"/>
      <c r="E1709" s="23"/>
    </row>
    <row r="1710" spans="1:5" x14ac:dyDescent="0.2">
      <c r="A1710" s="23"/>
      <c r="B1710" s="77"/>
      <c r="C1710" s="23"/>
      <c r="D1710" s="23"/>
      <c r="E1710" s="23"/>
    </row>
    <row r="1711" spans="1:5" x14ac:dyDescent="0.2">
      <c r="A1711" s="23"/>
      <c r="B1711" s="77"/>
      <c r="C1711" s="23"/>
      <c r="D1711" s="23"/>
      <c r="E1711" s="23"/>
    </row>
    <row r="1712" spans="1:5" x14ac:dyDescent="0.2">
      <c r="A1712" s="23"/>
      <c r="B1712" s="77"/>
      <c r="C1712" s="23"/>
      <c r="D1712" s="23"/>
      <c r="E1712" s="23"/>
    </row>
    <row r="1713" spans="1:5" x14ac:dyDescent="0.2">
      <c r="A1713" s="23"/>
      <c r="B1713" s="77"/>
      <c r="C1713" s="23"/>
      <c r="D1713" s="23"/>
      <c r="E1713" s="23"/>
    </row>
    <row r="1714" spans="1:5" x14ac:dyDescent="0.2">
      <c r="A1714" s="23"/>
      <c r="B1714" s="77"/>
      <c r="C1714" s="23"/>
      <c r="D1714" s="23"/>
      <c r="E1714" s="23"/>
    </row>
    <row r="1715" spans="1:5" x14ac:dyDescent="0.2">
      <c r="A1715" s="23"/>
      <c r="B1715" s="77"/>
      <c r="C1715" s="23"/>
      <c r="D1715" s="23"/>
      <c r="E1715" s="23"/>
    </row>
    <row r="1716" spans="1:5" x14ac:dyDescent="0.2">
      <c r="A1716" s="23"/>
      <c r="B1716" s="77"/>
      <c r="C1716" s="23"/>
      <c r="D1716" s="23"/>
      <c r="E1716" s="23"/>
    </row>
    <row r="1717" spans="1:5" x14ac:dyDescent="0.2">
      <c r="A1717" s="23"/>
      <c r="B1717" s="77"/>
      <c r="C1717" s="23"/>
      <c r="D1717" s="23"/>
      <c r="E1717" s="23"/>
    </row>
    <row r="1718" spans="1:5" x14ac:dyDescent="0.2">
      <c r="A1718" s="23"/>
      <c r="B1718" s="77"/>
      <c r="C1718" s="23"/>
      <c r="D1718" s="23"/>
      <c r="E1718" s="23"/>
    </row>
    <row r="1719" spans="1:5" x14ac:dyDescent="0.2">
      <c r="A1719" s="23"/>
      <c r="B1719" s="77"/>
      <c r="C1719" s="23"/>
      <c r="D1719" s="23"/>
      <c r="E1719" s="23"/>
    </row>
    <row r="1720" spans="1:5" x14ac:dyDescent="0.2">
      <c r="A1720" s="23"/>
      <c r="B1720" s="77"/>
      <c r="C1720" s="23"/>
      <c r="D1720" s="23"/>
      <c r="E1720" s="23"/>
    </row>
    <row r="1721" spans="1:5" x14ac:dyDescent="0.2">
      <c r="A1721" s="23"/>
      <c r="B1721" s="77"/>
      <c r="C1721" s="23"/>
      <c r="D1721" s="23"/>
      <c r="E1721" s="23"/>
    </row>
    <row r="1722" spans="1:5" x14ac:dyDescent="0.2">
      <c r="A1722" s="23"/>
      <c r="B1722" s="77"/>
      <c r="C1722" s="23"/>
      <c r="D1722" s="23"/>
      <c r="E1722" s="23"/>
    </row>
    <row r="1723" spans="1:5" x14ac:dyDescent="0.2">
      <c r="A1723" s="23"/>
      <c r="B1723" s="77"/>
      <c r="C1723" s="23"/>
      <c r="D1723" s="23"/>
      <c r="E1723" s="23"/>
    </row>
    <row r="1724" spans="1:5" x14ac:dyDescent="0.2">
      <c r="A1724" s="23"/>
      <c r="B1724" s="77"/>
      <c r="C1724" s="23"/>
      <c r="D1724" s="23"/>
      <c r="E1724" s="23"/>
    </row>
    <row r="1725" spans="1:5" x14ac:dyDescent="0.2">
      <c r="A1725" s="23"/>
      <c r="B1725" s="77"/>
      <c r="C1725" s="23"/>
      <c r="D1725" s="23"/>
      <c r="E1725" s="23"/>
    </row>
  </sheetData>
  <autoFilter ref="A5:L74"/>
  <mergeCells count="6">
    <mergeCell ref="B1:L1"/>
    <mergeCell ref="B72:F73"/>
    <mergeCell ref="B74:F74"/>
    <mergeCell ref="A3:A4"/>
    <mergeCell ref="B3:B4"/>
    <mergeCell ref="L3:L4"/>
  </mergeCells>
  <printOptions horizontalCentered="1"/>
  <pageMargins left="0.19685039370078741" right="0" top="0.31496062992125984" bottom="0.35433070866141736" header="0.15748031496062992" footer="0"/>
  <pageSetup paperSize="9" scale="80" fitToHeight="2" orientation="landscape" r:id="rId1"/>
  <headerFooter alignWithMargins="0"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"/>
  <sheetViews>
    <sheetView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K112" sqref="K112"/>
    </sheetView>
  </sheetViews>
  <sheetFormatPr defaultRowHeight="12.75" x14ac:dyDescent="0.2"/>
  <cols>
    <col min="1" max="1" width="35.140625" customWidth="1"/>
    <col min="2" max="2" width="20.7109375" customWidth="1"/>
    <col min="3" max="3" width="11.28515625" customWidth="1"/>
    <col min="4" max="4" width="12.140625" customWidth="1"/>
    <col min="5" max="5" width="10.85546875" customWidth="1"/>
    <col min="6" max="6" width="11.7109375" customWidth="1"/>
  </cols>
  <sheetData>
    <row r="1" spans="1:6" ht="52.9" customHeight="1" x14ac:dyDescent="0.2">
      <c r="A1" s="412" t="s">
        <v>412</v>
      </c>
      <c r="B1" s="412"/>
      <c r="C1" s="412"/>
      <c r="D1" s="412"/>
      <c r="E1" s="412"/>
      <c r="F1" s="412"/>
    </row>
    <row r="2" spans="1:6" x14ac:dyDescent="0.2">
      <c r="A2" s="220"/>
      <c r="B2" s="220"/>
      <c r="C2" s="220"/>
      <c r="D2" s="220"/>
      <c r="E2" s="220"/>
      <c r="F2" s="220"/>
    </row>
    <row r="3" spans="1:6" ht="66" customHeight="1" x14ac:dyDescent="0.2">
      <c r="A3" s="413" t="s">
        <v>213</v>
      </c>
      <c r="B3" s="413" t="s">
        <v>214</v>
      </c>
      <c r="C3" s="217" t="s">
        <v>332</v>
      </c>
      <c r="D3" s="217" t="s">
        <v>372</v>
      </c>
      <c r="E3" s="217" t="s">
        <v>413</v>
      </c>
      <c r="F3" s="217" t="s">
        <v>414</v>
      </c>
    </row>
    <row r="4" spans="1:6" ht="28.15" customHeight="1" x14ac:dyDescent="0.2">
      <c r="A4" s="414"/>
      <c r="B4" s="414"/>
      <c r="C4" s="217" t="s">
        <v>331</v>
      </c>
      <c r="D4" s="217" t="s">
        <v>373</v>
      </c>
      <c r="E4" s="217" t="s">
        <v>409</v>
      </c>
      <c r="F4" s="216" t="s">
        <v>411</v>
      </c>
    </row>
    <row r="5" spans="1:6" ht="19.149999999999999" customHeight="1" x14ac:dyDescent="0.2">
      <c r="A5" s="415"/>
      <c r="B5" s="415"/>
      <c r="C5" s="218" t="s">
        <v>2</v>
      </c>
      <c r="D5" s="218" t="s">
        <v>2</v>
      </c>
      <c r="E5" s="218" t="s">
        <v>2</v>
      </c>
      <c r="F5" s="218" t="s">
        <v>2</v>
      </c>
    </row>
    <row r="6" spans="1:6" x14ac:dyDescent="0.2">
      <c r="A6" s="219">
        <v>1</v>
      </c>
      <c r="B6" s="219">
        <v>2</v>
      </c>
      <c r="C6" s="219">
        <v>3</v>
      </c>
      <c r="D6" s="218">
        <v>4</v>
      </c>
      <c r="E6" s="218">
        <v>5</v>
      </c>
      <c r="F6" s="218" t="s">
        <v>342</v>
      </c>
    </row>
    <row r="7" spans="1:6" x14ac:dyDescent="0.2">
      <c r="A7" s="19" t="s">
        <v>10</v>
      </c>
      <c r="B7" s="221" t="s">
        <v>165</v>
      </c>
      <c r="C7" s="27">
        <v>1698</v>
      </c>
      <c r="D7" s="146">
        <v>1691</v>
      </c>
      <c r="E7" s="32">
        <v>1675</v>
      </c>
      <c r="F7" s="47">
        <v>1688</v>
      </c>
    </row>
    <row r="8" spans="1:6" x14ac:dyDescent="0.2">
      <c r="A8" s="19" t="s">
        <v>11</v>
      </c>
      <c r="B8" s="221" t="s">
        <v>165</v>
      </c>
      <c r="C8" s="27">
        <v>3393</v>
      </c>
      <c r="D8" s="146">
        <v>3394</v>
      </c>
      <c r="E8" s="32">
        <v>3296</v>
      </c>
      <c r="F8" s="47">
        <v>3361</v>
      </c>
    </row>
    <row r="9" spans="1:6" x14ac:dyDescent="0.2">
      <c r="A9" s="19" t="s">
        <v>205</v>
      </c>
      <c r="B9" s="221" t="s">
        <v>165</v>
      </c>
      <c r="C9" s="27">
        <v>2234</v>
      </c>
      <c r="D9" s="146">
        <v>2252</v>
      </c>
      <c r="E9" s="146">
        <v>2219</v>
      </c>
      <c r="F9" s="47">
        <v>2235</v>
      </c>
    </row>
    <row r="10" spans="1:6" x14ac:dyDescent="0.2">
      <c r="A10" s="19" t="s">
        <v>14</v>
      </c>
      <c r="B10" s="51" t="s">
        <v>165</v>
      </c>
      <c r="C10" s="27">
        <v>2154</v>
      </c>
      <c r="D10" s="146">
        <v>2176</v>
      </c>
      <c r="E10" s="146">
        <v>2176</v>
      </c>
      <c r="F10" s="47">
        <v>2168.6999999999998</v>
      </c>
    </row>
    <row r="11" spans="1:6" x14ac:dyDescent="0.2">
      <c r="A11" s="19" t="s">
        <v>15</v>
      </c>
      <c r="B11" s="51" t="s">
        <v>166</v>
      </c>
      <c r="C11" s="27">
        <v>7539</v>
      </c>
      <c r="D11" s="146">
        <v>7508</v>
      </c>
      <c r="E11" s="146">
        <v>7595</v>
      </c>
      <c r="F11" s="47">
        <v>7547.3</v>
      </c>
    </row>
    <row r="12" spans="1:6" x14ac:dyDescent="0.2">
      <c r="A12" s="19" t="s">
        <v>16</v>
      </c>
      <c r="B12" s="51" t="s">
        <v>166</v>
      </c>
      <c r="C12" s="27">
        <v>9323</v>
      </c>
      <c r="D12" s="146">
        <v>9343</v>
      </c>
      <c r="E12" s="146">
        <v>9390</v>
      </c>
      <c r="F12" s="47">
        <v>9352</v>
      </c>
    </row>
    <row r="13" spans="1:6" x14ac:dyDescent="0.2">
      <c r="A13" s="19" t="s">
        <v>18</v>
      </c>
      <c r="B13" s="51" t="s">
        <v>166</v>
      </c>
      <c r="C13" s="27">
        <v>6194</v>
      </c>
      <c r="D13" s="146">
        <v>6246</v>
      </c>
      <c r="E13" s="146">
        <v>6312</v>
      </c>
      <c r="F13" s="47">
        <v>6250.7</v>
      </c>
    </row>
    <row r="14" spans="1:6" x14ac:dyDescent="0.2">
      <c r="A14" s="19" t="s">
        <v>19</v>
      </c>
      <c r="B14" s="51" t="s">
        <v>166</v>
      </c>
      <c r="C14" s="27">
        <v>8482</v>
      </c>
      <c r="D14" s="146">
        <v>8671</v>
      </c>
      <c r="E14" s="146">
        <v>8779</v>
      </c>
      <c r="F14" s="47">
        <v>8644</v>
      </c>
    </row>
    <row r="15" spans="1:6" x14ac:dyDescent="0.2">
      <c r="A15" s="19" t="s">
        <v>20</v>
      </c>
      <c r="B15" s="51" t="s">
        <v>166</v>
      </c>
      <c r="C15" s="27">
        <v>5230</v>
      </c>
      <c r="D15" s="146">
        <v>5251</v>
      </c>
      <c r="E15" s="146">
        <v>5214</v>
      </c>
      <c r="F15" s="47">
        <v>5231.7</v>
      </c>
    </row>
    <row r="16" spans="1:6" ht="12" customHeight="1" x14ac:dyDescent="0.2">
      <c r="A16" s="19" t="s">
        <v>21</v>
      </c>
      <c r="B16" s="51" t="s">
        <v>166</v>
      </c>
      <c r="C16" s="27">
        <v>1676</v>
      </c>
      <c r="D16" s="146">
        <v>1686</v>
      </c>
      <c r="E16" s="146">
        <v>1666</v>
      </c>
      <c r="F16" s="47">
        <v>1676</v>
      </c>
    </row>
    <row r="17" spans="1:6" x14ac:dyDescent="0.2">
      <c r="A17" s="19" t="s">
        <v>22</v>
      </c>
      <c r="B17" s="51" t="s">
        <v>167</v>
      </c>
      <c r="C17" s="27">
        <v>1170</v>
      </c>
      <c r="D17" s="146">
        <v>1144</v>
      </c>
      <c r="E17" s="146">
        <v>1120</v>
      </c>
      <c r="F17" s="47">
        <v>1144.7</v>
      </c>
    </row>
    <row r="18" spans="1:6" x14ac:dyDescent="0.2">
      <c r="A18" s="19" t="s">
        <v>24</v>
      </c>
      <c r="B18" s="51" t="s">
        <v>167</v>
      </c>
      <c r="C18" s="27">
        <v>1575</v>
      </c>
      <c r="D18" s="146">
        <v>1583</v>
      </c>
      <c r="E18" s="146">
        <v>1590</v>
      </c>
      <c r="F18" s="47">
        <v>1582.7</v>
      </c>
    </row>
    <row r="19" spans="1:6" x14ac:dyDescent="0.2">
      <c r="A19" s="19" t="s">
        <v>25</v>
      </c>
      <c r="B19" s="51" t="s">
        <v>167</v>
      </c>
      <c r="C19" s="27">
        <v>1427</v>
      </c>
      <c r="D19" s="146">
        <v>1433</v>
      </c>
      <c r="E19" s="146">
        <v>1442</v>
      </c>
      <c r="F19" s="47">
        <v>1434</v>
      </c>
    </row>
    <row r="20" spans="1:6" x14ac:dyDescent="0.2">
      <c r="A20" s="19" t="s">
        <v>26</v>
      </c>
      <c r="B20" s="51" t="s">
        <v>167</v>
      </c>
      <c r="C20" s="27">
        <v>1829</v>
      </c>
      <c r="D20" s="146">
        <v>1866</v>
      </c>
      <c r="E20" s="146">
        <v>1854</v>
      </c>
      <c r="F20" s="47">
        <v>1849.7</v>
      </c>
    </row>
    <row r="21" spans="1:6" x14ac:dyDescent="0.2">
      <c r="A21" s="19" t="s">
        <v>27</v>
      </c>
      <c r="B21" s="51" t="s">
        <v>167</v>
      </c>
      <c r="C21" s="27">
        <v>2709</v>
      </c>
      <c r="D21" s="146">
        <v>2695</v>
      </c>
      <c r="E21" s="146">
        <v>2691</v>
      </c>
      <c r="F21" s="47">
        <v>2698.3</v>
      </c>
    </row>
    <row r="22" spans="1:6" x14ac:dyDescent="0.2">
      <c r="A22" s="19" t="s">
        <v>29</v>
      </c>
      <c r="B22" s="51" t="s">
        <v>167</v>
      </c>
      <c r="C22" s="27">
        <v>4560</v>
      </c>
      <c r="D22" s="146">
        <v>4540</v>
      </c>
      <c r="E22" s="146">
        <v>4417</v>
      </c>
      <c r="F22" s="47">
        <v>4505.7</v>
      </c>
    </row>
    <row r="23" spans="1:6" x14ac:dyDescent="0.2">
      <c r="A23" s="19" t="s">
        <v>30</v>
      </c>
      <c r="B23" s="51" t="s">
        <v>167</v>
      </c>
      <c r="C23" s="27">
        <v>1103</v>
      </c>
      <c r="D23" s="146">
        <v>1081</v>
      </c>
      <c r="E23" s="146">
        <v>1072</v>
      </c>
      <c r="F23" s="47">
        <v>1085.3</v>
      </c>
    </row>
    <row r="24" spans="1:6" x14ac:dyDescent="0.2">
      <c r="A24" s="19" t="s">
        <v>31</v>
      </c>
      <c r="B24" s="51" t="s">
        <v>167</v>
      </c>
      <c r="C24" s="27">
        <v>655</v>
      </c>
      <c r="D24" s="146">
        <v>662</v>
      </c>
      <c r="E24" s="146">
        <v>661</v>
      </c>
      <c r="F24" s="47">
        <v>659.3</v>
      </c>
    </row>
    <row r="25" spans="1:6" x14ac:dyDescent="0.2">
      <c r="A25" s="19" t="s">
        <v>32</v>
      </c>
      <c r="B25" s="51" t="s">
        <v>167</v>
      </c>
      <c r="C25" s="27">
        <v>987</v>
      </c>
      <c r="D25" s="146">
        <v>984</v>
      </c>
      <c r="E25" s="146">
        <v>971</v>
      </c>
      <c r="F25" s="47">
        <v>980.7</v>
      </c>
    </row>
    <row r="26" spans="1:6" x14ac:dyDescent="0.2">
      <c r="A26" s="19" t="s">
        <v>33</v>
      </c>
      <c r="B26" s="51" t="s">
        <v>167</v>
      </c>
      <c r="C26" s="27">
        <v>2443</v>
      </c>
      <c r="D26" s="146">
        <v>2428</v>
      </c>
      <c r="E26" s="146">
        <v>2435</v>
      </c>
      <c r="F26" s="47">
        <v>2435.3000000000002</v>
      </c>
    </row>
    <row r="27" spans="1:6" x14ac:dyDescent="0.2">
      <c r="A27" s="19" t="s">
        <v>35</v>
      </c>
      <c r="B27" s="51" t="s">
        <v>167</v>
      </c>
      <c r="C27" s="27">
        <v>1615</v>
      </c>
      <c r="D27" s="146">
        <v>1591</v>
      </c>
      <c r="E27" s="146">
        <v>1579</v>
      </c>
      <c r="F27" s="47">
        <v>1595</v>
      </c>
    </row>
    <row r="28" spans="1:6" x14ac:dyDescent="0.2">
      <c r="A28" s="19" t="s">
        <v>36</v>
      </c>
      <c r="B28" s="51" t="s">
        <v>167</v>
      </c>
      <c r="C28" s="27">
        <v>1043</v>
      </c>
      <c r="D28" s="146">
        <v>1027</v>
      </c>
      <c r="E28" s="146">
        <v>1001</v>
      </c>
      <c r="F28" s="47">
        <v>1023.7</v>
      </c>
    </row>
    <row r="29" spans="1:6" x14ac:dyDescent="0.2">
      <c r="A29" s="19" t="s">
        <v>37</v>
      </c>
      <c r="B29" s="51" t="s">
        <v>168</v>
      </c>
      <c r="C29" s="27">
        <v>12964</v>
      </c>
      <c r="D29" s="146">
        <v>13749</v>
      </c>
      <c r="E29" s="146">
        <v>14416</v>
      </c>
      <c r="F29" s="47">
        <v>13709.7</v>
      </c>
    </row>
    <row r="30" spans="1:6" x14ac:dyDescent="0.2">
      <c r="A30" s="19" t="s">
        <v>41</v>
      </c>
      <c r="B30" s="51" t="s">
        <v>168</v>
      </c>
      <c r="C30" s="27">
        <v>15726</v>
      </c>
      <c r="D30" s="146">
        <v>16004</v>
      </c>
      <c r="E30" s="146">
        <v>16166</v>
      </c>
      <c r="F30" s="47">
        <v>15965.3</v>
      </c>
    </row>
    <row r="31" spans="1:6" x14ac:dyDescent="0.2">
      <c r="A31" s="19" t="s">
        <v>42</v>
      </c>
      <c r="B31" s="51" t="s">
        <v>168</v>
      </c>
      <c r="C31" s="27">
        <v>9884</v>
      </c>
      <c r="D31" s="146">
        <v>10406</v>
      </c>
      <c r="E31" s="146">
        <v>10761</v>
      </c>
      <c r="F31" s="47">
        <v>10350.299999999999</v>
      </c>
    </row>
    <row r="32" spans="1:6" x14ac:dyDescent="0.2">
      <c r="A32" s="19" t="s">
        <v>44</v>
      </c>
      <c r="B32" s="51" t="s">
        <v>168</v>
      </c>
      <c r="C32" s="27">
        <v>24989</v>
      </c>
      <c r="D32" s="146">
        <v>25449</v>
      </c>
      <c r="E32" s="146">
        <v>25828</v>
      </c>
      <c r="F32" s="47">
        <v>25422</v>
      </c>
    </row>
    <row r="33" spans="1:6" x14ac:dyDescent="0.2">
      <c r="A33" s="19" t="s">
        <v>46</v>
      </c>
      <c r="B33" s="51" t="s">
        <v>168</v>
      </c>
      <c r="C33" s="27">
        <v>10084</v>
      </c>
      <c r="D33" s="146">
        <v>10056</v>
      </c>
      <c r="E33" s="146">
        <v>10242</v>
      </c>
      <c r="F33" s="47">
        <v>10127.299999999999</v>
      </c>
    </row>
    <row r="34" spans="1:6" x14ac:dyDescent="0.2">
      <c r="A34" s="19" t="s">
        <v>50</v>
      </c>
      <c r="B34" s="51" t="s">
        <v>168</v>
      </c>
      <c r="C34" s="27">
        <v>7288</v>
      </c>
      <c r="D34" s="146">
        <v>7510</v>
      </c>
      <c r="E34" s="146">
        <v>7738</v>
      </c>
      <c r="F34" s="47">
        <v>7512</v>
      </c>
    </row>
    <row r="35" spans="1:6" x14ac:dyDescent="0.2">
      <c r="A35" s="19" t="s">
        <v>208</v>
      </c>
      <c r="B35" s="51" t="s">
        <v>168</v>
      </c>
      <c r="C35" s="27">
        <v>5388</v>
      </c>
      <c r="D35" s="146">
        <v>5704</v>
      </c>
      <c r="E35" s="146">
        <v>5859</v>
      </c>
      <c r="F35" s="47">
        <v>5650.3</v>
      </c>
    </row>
    <row r="36" spans="1:6" x14ac:dyDescent="0.2">
      <c r="A36" s="19" t="s">
        <v>53</v>
      </c>
      <c r="B36" s="51" t="s">
        <v>261</v>
      </c>
      <c r="C36" s="27">
        <v>8569</v>
      </c>
      <c r="D36" s="146">
        <v>8507</v>
      </c>
      <c r="E36" s="146">
        <v>8464</v>
      </c>
      <c r="F36" s="47">
        <v>8513.2999999999993</v>
      </c>
    </row>
    <row r="37" spans="1:6" x14ac:dyDescent="0.2">
      <c r="A37" s="19" t="s">
        <v>55</v>
      </c>
      <c r="B37" s="51" t="s">
        <v>261</v>
      </c>
      <c r="C37" s="27">
        <v>6584</v>
      </c>
      <c r="D37" s="146">
        <v>6568</v>
      </c>
      <c r="E37" s="146">
        <v>6585</v>
      </c>
      <c r="F37" s="47">
        <v>6579</v>
      </c>
    </row>
    <row r="38" spans="1:6" x14ac:dyDescent="0.2">
      <c r="A38" s="19" t="s">
        <v>209</v>
      </c>
      <c r="B38" s="51" t="s">
        <v>261</v>
      </c>
      <c r="C38" s="27">
        <v>9935</v>
      </c>
      <c r="D38" s="146">
        <v>10063</v>
      </c>
      <c r="E38" s="146">
        <v>10340</v>
      </c>
      <c r="F38" s="47">
        <v>10112.700000000001</v>
      </c>
    </row>
    <row r="39" spans="1:6" x14ac:dyDescent="0.2">
      <c r="A39" s="19" t="s">
        <v>56</v>
      </c>
      <c r="B39" s="51" t="s">
        <v>261</v>
      </c>
      <c r="C39" s="27">
        <v>14766</v>
      </c>
      <c r="D39" s="146">
        <v>14730</v>
      </c>
      <c r="E39" s="146">
        <v>14675</v>
      </c>
      <c r="F39" s="47">
        <v>14723.7</v>
      </c>
    </row>
    <row r="40" spans="1:6" x14ac:dyDescent="0.2">
      <c r="A40" s="19" t="s">
        <v>60</v>
      </c>
      <c r="B40" s="51" t="s">
        <v>261</v>
      </c>
      <c r="C40" s="27">
        <v>5798</v>
      </c>
      <c r="D40" s="146">
        <v>5738</v>
      </c>
      <c r="E40" s="146">
        <v>5709</v>
      </c>
      <c r="F40" s="47">
        <v>5748.3</v>
      </c>
    </row>
    <row r="41" spans="1:6" x14ac:dyDescent="0.2">
      <c r="A41" s="19" t="s">
        <v>62</v>
      </c>
      <c r="B41" s="51" t="s">
        <v>170</v>
      </c>
      <c r="C41" s="27">
        <v>6706</v>
      </c>
      <c r="D41" s="146">
        <v>6714</v>
      </c>
      <c r="E41" s="146">
        <v>7296</v>
      </c>
      <c r="F41" s="47">
        <v>6905.3</v>
      </c>
    </row>
    <row r="42" spans="1:6" x14ac:dyDescent="0.2">
      <c r="A42" s="19" t="s">
        <v>210</v>
      </c>
      <c r="B42" s="51" t="s">
        <v>170</v>
      </c>
      <c r="C42" s="27">
        <v>1250</v>
      </c>
      <c r="D42" s="146">
        <v>1250</v>
      </c>
      <c r="E42" s="146">
        <v>1292</v>
      </c>
      <c r="F42" s="47">
        <v>1264</v>
      </c>
    </row>
    <row r="43" spans="1:6" x14ac:dyDescent="0.2">
      <c r="A43" s="19" t="s">
        <v>65</v>
      </c>
      <c r="B43" s="51" t="s">
        <v>170</v>
      </c>
      <c r="C43" s="27">
        <v>3414</v>
      </c>
      <c r="D43" s="146">
        <v>3363</v>
      </c>
      <c r="E43" s="146">
        <v>3361</v>
      </c>
      <c r="F43" s="47">
        <v>3379.3</v>
      </c>
    </row>
    <row r="44" spans="1:6" x14ac:dyDescent="0.2">
      <c r="A44" s="19" t="s">
        <v>66</v>
      </c>
      <c r="B44" s="51" t="s">
        <v>170</v>
      </c>
      <c r="C44" s="27">
        <v>1168</v>
      </c>
      <c r="D44" s="146">
        <v>1154</v>
      </c>
      <c r="E44" s="146">
        <v>1136</v>
      </c>
      <c r="F44" s="47">
        <v>1152.7</v>
      </c>
    </row>
    <row r="45" spans="1:6" x14ac:dyDescent="0.2">
      <c r="A45" s="19" t="s">
        <v>67</v>
      </c>
      <c r="B45" s="51" t="s">
        <v>170</v>
      </c>
      <c r="C45" s="27">
        <v>1291</v>
      </c>
      <c r="D45" s="146">
        <v>1272</v>
      </c>
      <c r="E45" s="146">
        <v>1269</v>
      </c>
      <c r="F45" s="47">
        <v>1277.3</v>
      </c>
    </row>
    <row r="46" spans="1:6" x14ac:dyDescent="0.2">
      <c r="A46" s="19" t="s">
        <v>68</v>
      </c>
      <c r="B46" s="51" t="s">
        <v>170</v>
      </c>
      <c r="C46" s="27">
        <v>3328</v>
      </c>
      <c r="D46" s="146">
        <v>3345</v>
      </c>
      <c r="E46" s="146">
        <v>3350</v>
      </c>
      <c r="F46" s="47">
        <v>3341</v>
      </c>
    </row>
    <row r="47" spans="1:6" x14ac:dyDescent="0.2">
      <c r="A47" s="19" t="s">
        <v>69</v>
      </c>
      <c r="B47" s="51" t="s">
        <v>170</v>
      </c>
      <c r="C47" s="27">
        <v>3965</v>
      </c>
      <c r="D47" s="146">
        <v>3946</v>
      </c>
      <c r="E47" s="146">
        <v>3940</v>
      </c>
      <c r="F47" s="47">
        <v>3950.3</v>
      </c>
    </row>
    <row r="48" spans="1:6" x14ac:dyDescent="0.2">
      <c r="A48" s="19" t="s">
        <v>70</v>
      </c>
      <c r="B48" s="51" t="s">
        <v>170</v>
      </c>
      <c r="C48" s="27">
        <v>2529</v>
      </c>
      <c r="D48" s="146">
        <v>2503</v>
      </c>
      <c r="E48" s="146">
        <v>8977</v>
      </c>
      <c r="F48" s="47">
        <v>4669.7</v>
      </c>
    </row>
    <row r="49" spans="1:6" x14ac:dyDescent="0.2">
      <c r="A49" s="19" t="s">
        <v>71</v>
      </c>
      <c r="B49" s="51" t="s">
        <v>170</v>
      </c>
      <c r="C49" s="27">
        <v>1317</v>
      </c>
      <c r="D49" s="146">
        <v>1274</v>
      </c>
      <c r="E49" s="146">
        <v>1275</v>
      </c>
      <c r="F49" s="47">
        <v>1288.7</v>
      </c>
    </row>
    <row r="50" spans="1:6" x14ac:dyDescent="0.2">
      <c r="A50" s="19" t="s">
        <v>73</v>
      </c>
      <c r="B50" s="51" t="s">
        <v>171</v>
      </c>
      <c r="C50" s="27">
        <v>2882</v>
      </c>
      <c r="D50" s="146">
        <v>2834</v>
      </c>
      <c r="E50" s="146">
        <v>2834</v>
      </c>
      <c r="F50" s="47">
        <v>2850</v>
      </c>
    </row>
    <row r="51" spans="1:6" x14ac:dyDescent="0.2">
      <c r="A51" s="19" t="s">
        <v>75</v>
      </c>
      <c r="B51" s="51" t="s">
        <v>171</v>
      </c>
      <c r="C51" s="27">
        <v>904</v>
      </c>
      <c r="D51" s="146">
        <v>886</v>
      </c>
      <c r="E51" s="146">
        <v>910</v>
      </c>
      <c r="F51" s="47">
        <v>900</v>
      </c>
    </row>
    <row r="52" spans="1:6" x14ac:dyDescent="0.2">
      <c r="A52" s="19" t="s">
        <v>76</v>
      </c>
      <c r="B52" s="51" t="s">
        <v>171</v>
      </c>
      <c r="C52" s="27">
        <v>1415</v>
      </c>
      <c r="D52" s="146">
        <v>1378</v>
      </c>
      <c r="E52" s="146">
        <v>1359</v>
      </c>
      <c r="F52" s="47">
        <v>1384</v>
      </c>
    </row>
    <row r="53" spans="1:6" x14ac:dyDescent="0.2">
      <c r="A53" s="19" t="s">
        <v>77</v>
      </c>
      <c r="B53" s="51" t="s">
        <v>171</v>
      </c>
      <c r="C53" s="27">
        <v>1350</v>
      </c>
      <c r="D53" s="146">
        <v>1320</v>
      </c>
      <c r="E53" s="146">
        <v>1308</v>
      </c>
      <c r="F53" s="47">
        <v>1326</v>
      </c>
    </row>
    <row r="54" spans="1:6" x14ac:dyDescent="0.2">
      <c r="A54" s="19" t="s">
        <v>84</v>
      </c>
      <c r="B54" s="51" t="s">
        <v>172</v>
      </c>
      <c r="C54" s="27">
        <v>2763</v>
      </c>
      <c r="D54" s="146">
        <v>2784</v>
      </c>
      <c r="E54" s="146">
        <v>2810</v>
      </c>
      <c r="F54" s="47">
        <v>2785.7</v>
      </c>
    </row>
    <row r="55" spans="1:6" x14ac:dyDescent="0.2">
      <c r="A55" s="19" t="s">
        <v>85</v>
      </c>
      <c r="B55" s="51" t="s">
        <v>172</v>
      </c>
      <c r="C55" s="27">
        <v>1536</v>
      </c>
      <c r="D55" s="146">
        <v>1533</v>
      </c>
      <c r="E55" s="146">
        <v>1531</v>
      </c>
      <c r="F55" s="47">
        <v>1533.3</v>
      </c>
    </row>
    <row r="56" spans="1:6" x14ac:dyDescent="0.2">
      <c r="A56" s="19" t="s">
        <v>87</v>
      </c>
      <c r="B56" s="51" t="s">
        <v>172</v>
      </c>
      <c r="C56" s="27">
        <v>2957</v>
      </c>
      <c r="D56" s="146">
        <v>2959</v>
      </c>
      <c r="E56" s="146">
        <v>2993</v>
      </c>
      <c r="F56" s="47">
        <v>2969.7</v>
      </c>
    </row>
    <row r="57" spans="1:6" x14ac:dyDescent="0.2">
      <c r="A57" s="19" t="s">
        <v>88</v>
      </c>
      <c r="B57" s="51" t="s">
        <v>173</v>
      </c>
      <c r="C57" s="27">
        <v>3834</v>
      </c>
      <c r="D57" s="146">
        <v>3775</v>
      </c>
      <c r="E57" s="146">
        <v>3738</v>
      </c>
      <c r="F57" s="47">
        <v>3782.3</v>
      </c>
    </row>
    <row r="58" spans="1:6" x14ac:dyDescent="0.2">
      <c r="A58" s="19" t="s">
        <v>189</v>
      </c>
      <c r="B58" s="51" t="s">
        <v>173</v>
      </c>
      <c r="C58" s="27">
        <v>2185</v>
      </c>
      <c r="D58" s="146">
        <v>2175</v>
      </c>
      <c r="E58" s="146">
        <v>2126</v>
      </c>
      <c r="F58" s="47">
        <v>2162</v>
      </c>
    </row>
    <row r="59" spans="1:6" x14ac:dyDescent="0.2">
      <c r="A59" s="19" t="s">
        <v>91</v>
      </c>
      <c r="B59" s="51" t="s">
        <v>173</v>
      </c>
      <c r="C59" s="27">
        <v>1399</v>
      </c>
      <c r="D59" s="146">
        <v>1347</v>
      </c>
      <c r="E59" s="146">
        <v>1323</v>
      </c>
      <c r="F59" s="47">
        <v>1356.3</v>
      </c>
    </row>
    <row r="60" spans="1:6" x14ac:dyDescent="0.2">
      <c r="A60" s="19" t="s">
        <v>93</v>
      </c>
      <c r="B60" s="51" t="s">
        <v>174</v>
      </c>
      <c r="C60" s="27">
        <v>8528</v>
      </c>
      <c r="D60" s="146">
        <v>8557</v>
      </c>
      <c r="E60" s="146">
        <v>8479</v>
      </c>
      <c r="F60" s="47">
        <v>8521.2999999999993</v>
      </c>
    </row>
    <row r="61" spans="1:6" x14ac:dyDescent="0.2">
      <c r="A61" s="19" t="s">
        <v>94</v>
      </c>
      <c r="B61" s="51" t="s">
        <v>174</v>
      </c>
      <c r="C61" s="27">
        <v>4879</v>
      </c>
      <c r="D61" s="146">
        <v>5006</v>
      </c>
      <c r="E61" s="146">
        <v>5144</v>
      </c>
      <c r="F61" s="47">
        <v>5009.7</v>
      </c>
    </row>
    <row r="62" spans="1:6" x14ac:dyDescent="0.2">
      <c r="A62" s="19" t="s">
        <v>95</v>
      </c>
      <c r="B62" s="51" t="s">
        <v>174</v>
      </c>
      <c r="C62" s="27">
        <v>5972</v>
      </c>
      <c r="D62" s="146">
        <v>6258</v>
      </c>
      <c r="E62" s="146">
        <v>6424</v>
      </c>
      <c r="F62" s="47">
        <v>6218</v>
      </c>
    </row>
    <row r="63" spans="1:6" x14ac:dyDescent="0.2">
      <c r="A63" s="19" t="s">
        <v>96</v>
      </c>
      <c r="B63" s="51" t="s">
        <v>174</v>
      </c>
      <c r="C63" s="27">
        <v>2378</v>
      </c>
      <c r="D63" s="146">
        <v>2392</v>
      </c>
      <c r="E63" s="146">
        <v>2377</v>
      </c>
      <c r="F63" s="47">
        <v>2382.3000000000002</v>
      </c>
    </row>
    <row r="64" spans="1:6" x14ac:dyDescent="0.2">
      <c r="A64" s="19" t="s">
        <v>97</v>
      </c>
      <c r="B64" s="51" t="s">
        <v>174</v>
      </c>
      <c r="C64" s="27">
        <v>3456</v>
      </c>
      <c r="D64" s="146">
        <v>3608</v>
      </c>
      <c r="E64" s="146">
        <v>3680</v>
      </c>
      <c r="F64" s="47">
        <v>3581.3</v>
      </c>
    </row>
    <row r="65" spans="1:6" x14ac:dyDescent="0.2">
      <c r="A65" s="19" t="s">
        <v>99</v>
      </c>
      <c r="B65" s="51" t="s">
        <v>174</v>
      </c>
      <c r="C65" s="27">
        <v>2958</v>
      </c>
      <c r="D65" s="146">
        <v>3061</v>
      </c>
      <c r="E65" s="146">
        <v>3100</v>
      </c>
      <c r="F65" s="47">
        <v>3039.7</v>
      </c>
    </row>
    <row r="66" spans="1:6" x14ac:dyDescent="0.2">
      <c r="A66" s="19" t="s">
        <v>100</v>
      </c>
      <c r="B66" s="51" t="s">
        <v>174</v>
      </c>
      <c r="C66" s="27">
        <v>4849</v>
      </c>
      <c r="D66" s="146">
        <v>5136</v>
      </c>
      <c r="E66" s="146">
        <v>5298</v>
      </c>
      <c r="F66" s="47">
        <v>5094.3</v>
      </c>
    </row>
    <row r="67" spans="1:6" x14ac:dyDescent="0.2">
      <c r="A67" s="19" t="s">
        <v>101</v>
      </c>
      <c r="B67" s="51" t="s">
        <v>174</v>
      </c>
      <c r="C67" s="27">
        <v>3220</v>
      </c>
      <c r="D67" s="146">
        <v>3266</v>
      </c>
      <c r="E67" s="146">
        <v>3293</v>
      </c>
      <c r="F67" s="47">
        <v>3259.7</v>
      </c>
    </row>
    <row r="68" spans="1:6" x14ac:dyDescent="0.2">
      <c r="A68" s="19" t="s">
        <v>102</v>
      </c>
      <c r="B68" s="51" t="s">
        <v>174</v>
      </c>
      <c r="C68" s="27">
        <v>3006</v>
      </c>
      <c r="D68" s="146">
        <v>3259</v>
      </c>
      <c r="E68" s="146">
        <v>3428</v>
      </c>
      <c r="F68" s="47">
        <v>3231</v>
      </c>
    </row>
    <row r="69" spans="1:6" x14ac:dyDescent="0.2">
      <c r="A69" s="19" t="s">
        <v>103</v>
      </c>
      <c r="B69" s="51" t="s">
        <v>174</v>
      </c>
      <c r="C69" s="27">
        <v>4040</v>
      </c>
      <c r="D69" s="146">
        <v>4438</v>
      </c>
      <c r="E69" s="146">
        <v>4703</v>
      </c>
      <c r="F69" s="47">
        <v>4393.7</v>
      </c>
    </row>
    <row r="70" spans="1:6" x14ac:dyDescent="0.2">
      <c r="A70" s="19" t="s">
        <v>104</v>
      </c>
      <c r="B70" s="51" t="s">
        <v>174</v>
      </c>
      <c r="C70" s="27">
        <v>5283</v>
      </c>
      <c r="D70" s="146">
        <v>5359</v>
      </c>
      <c r="E70" s="146">
        <v>5348</v>
      </c>
      <c r="F70" s="47">
        <v>5330</v>
      </c>
    </row>
    <row r="71" spans="1:6" x14ac:dyDescent="0.2">
      <c r="A71" s="19" t="s">
        <v>105</v>
      </c>
      <c r="B71" s="51" t="s">
        <v>175</v>
      </c>
      <c r="C71" s="27">
        <v>1602</v>
      </c>
      <c r="D71" s="146">
        <v>1580</v>
      </c>
      <c r="E71" s="146">
        <v>1560</v>
      </c>
      <c r="F71" s="47">
        <v>1580.7</v>
      </c>
    </row>
    <row r="72" spans="1:6" x14ac:dyDescent="0.2">
      <c r="A72" s="19" t="s">
        <v>106</v>
      </c>
      <c r="B72" s="51" t="s">
        <v>175</v>
      </c>
      <c r="C72" s="27">
        <v>1309</v>
      </c>
      <c r="D72" s="146">
        <v>1299</v>
      </c>
      <c r="E72" s="146">
        <v>1274</v>
      </c>
      <c r="F72" s="47">
        <v>1294</v>
      </c>
    </row>
    <row r="73" spans="1:6" x14ac:dyDescent="0.2">
      <c r="A73" s="19" t="s">
        <v>107</v>
      </c>
      <c r="B73" s="51" t="s">
        <v>175</v>
      </c>
      <c r="C73" s="27">
        <v>2891</v>
      </c>
      <c r="D73" s="146">
        <v>2863</v>
      </c>
      <c r="E73" s="146">
        <v>2826</v>
      </c>
      <c r="F73" s="47">
        <v>2860</v>
      </c>
    </row>
    <row r="74" spans="1:6" x14ac:dyDescent="0.2">
      <c r="A74" s="19" t="s">
        <v>108</v>
      </c>
      <c r="B74" s="51" t="s">
        <v>175</v>
      </c>
      <c r="C74" s="27">
        <v>4827</v>
      </c>
      <c r="D74" s="146">
        <v>4813</v>
      </c>
      <c r="E74" s="146">
        <v>4808</v>
      </c>
      <c r="F74" s="47">
        <v>4816</v>
      </c>
    </row>
    <row r="75" spans="1:6" x14ac:dyDescent="0.2">
      <c r="A75" s="19" t="s">
        <v>110</v>
      </c>
      <c r="B75" s="51" t="s">
        <v>175</v>
      </c>
      <c r="C75" s="27">
        <v>3737</v>
      </c>
      <c r="D75" s="146">
        <v>3755</v>
      </c>
      <c r="E75" s="146">
        <v>3750</v>
      </c>
      <c r="F75" s="47">
        <v>3747.3</v>
      </c>
    </row>
    <row r="76" spans="1:6" x14ac:dyDescent="0.2">
      <c r="A76" s="19" t="s">
        <v>111</v>
      </c>
      <c r="B76" s="51" t="s">
        <v>175</v>
      </c>
      <c r="C76" s="27">
        <v>4422</v>
      </c>
      <c r="D76" s="146">
        <v>4361</v>
      </c>
      <c r="E76" s="146">
        <v>4330</v>
      </c>
      <c r="F76" s="47">
        <v>4371</v>
      </c>
    </row>
    <row r="77" spans="1:6" x14ac:dyDescent="0.2">
      <c r="A77" s="19" t="s">
        <v>112</v>
      </c>
      <c r="B77" s="51" t="s">
        <v>175</v>
      </c>
      <c r="C77" s="27">
        <v>2619</v>
      </c>
      <c r="D77" s="146">
        <v>2541</v>
      </c>
      <c r="E77" s="146">
        <v>2500</v>
      </c>
      <c r="F77" s="47">
        <v>2553.3000000000002</v>
      </c>
    </row>
    <row r="78" spans="1:6" x14ac:dyDescent="0.2">
      <c r="A78" s="19" t="s">
        <v>113</v>
      </c>
      <c r="B78" s="51" t="s">
        <v>175</v>
      </c>
      <c r="C78" s="27">
        <v>1788</v>
      </c>
      <c r="D78" s="146">
        <v>1763</v>
      </c>
      <c r="E78" s="146">
        <v>1728</v>
      </c>
      <c r="F78" s="47">
        <v>1759.7</v>
      </c>
    </row>
    <row r="79" spans="1:6" x14ac:dyDescent="0.2">
      <c r="A79" s="19" t="s">
        <v>114</v>
      </c>
      <c r="B79" s="51" t="s">
        <v>175</v>
      </c>
      <c r="C79" s="27">
        <v>1643</v>
      </c>
      <c r="D79" s="146">
        <v>1608</v>
      </c>
      <c r="E79" s="146">
        <v>1588</v>
      </c>
      <c r="F79" s="47">
        <v>1613</v>
      </c>
    </row>
    <row r="80" spans="1:6" x14ac:dyDescent="0.2">
      <c r="A80" s="19" t="s">
        <v>115</v>
      </c>
      <c r="B80" s="51" t="s">
        <v>175</v>
      </c>
      <c r="C80" s="27">
        <v>2827</v>
      </c>
      <c r="D80" s="146">
        <v>2821</v>
      </c>
      <c r="E80" s="146">
        <v>2811</v>
      </c>
      <c r="F80" s="47">
        <v>2819.7</v>
      </c>
    </row>
    <row r="81" spans="1:6" x14ac:dyDescent="0.2">
      <c r="A81" s="19" t="s">
        <v>117</v>
      </c>
      <c r="B81" s="51" t="s">
        <v>175</v>
      </c>
      <c r="C81" s="27">
        <v>1260</v>
      </c>
      <c r="D81" s="146">
        <v>1246</v>
      </c>
      <c r="E81" s="146">
        <v>1233</v>
      </c>
      <c r="F81" s="47">
        <v>1246.3</v>
      </c>
    </row>
    <row r="82" spans="1:6" x14ac:dyDescent="0.2">
      <c r="A82" s="19" t="s">
        <v>118</v>
      </c>
      <c r="B82" s="51" t="s">
        <v>175</v>
      </c>
      <c r="C82" s="27">
        <v>2849</v>
      </c>
      <c r="D82" s="146">
        <v>2805</v>
      </c>
      <c r="E82" s="146">
        <v>2737</v>
      </c>
      <c r="F82" s="47">
        <v>2797</v>
      </c>
    </row>
    <row r="83" spans="1:6" x14ac:dyDescent="0.2">
      <c r="A83" s="19" t="s">
        <v>120</v>
      </c>
      <c r="B83" s="51" t="s">
        <v>176</v>
      </c>
      <c r="C83" s="27">
        <v>1541</v>
      </c>
      <c r="D83" s="146">
        <v>1496</v>
      </c>
      <c r="E83" s="146">
        <v>1476</v>
      </c>
      <c r="F83" s="47">
        <v>1504.3</v>
      </c>
    </row>
    <row r="84" spans="1:6" x14ac:dyDescent="0.2">
      <c r="A84" s="19" t="s">
        <v>124</v>
      </c>
      <c r="B84" s="51" t="s">
        <v>177</v>
      </c>
      <c r="C84" s="27">
        <v>2195</v>
      </c>
      <c r="D84" s="146">
        <v>2153</v>
      </c>
      <c r="E84" s="146">
        <v>2119</v>
      </c>
      <c r="F84" s="47">
        <v>2155.6999999999998</v>
      </c>
    </row>
    <row r="85" spans="1:6" x14ac:dyDescent="0.2">
      <c r="A85" s="19" t="s">
        <v>125</v>
      </c>
      <c r="B85" s="51" t="s">
        <v>177</v>
      </c>
      <c r="C85" s="27">
        <v>2799</v>
      </c>
      <c r="D85" s="146">
        <v>2767</v>
      </c>
      <c r="E85" s="146">
        <v>2780</v>
      </c>
      <c r="F85" s="47">
        <v>2782</v>
      </c>
    </row>
    <row r="86" spans="1:6" x14ac:dyDescent="0.2">
      <c r="A86" s="19" t="s">
        <v>126</v>
      </c>
      <c r="B86" s="51" t="s">
        <v>177</v>
      </c>
      <c r="C86" s="27">
        <v>1027</v>
      </c>
      <c r="D86" s="146">
        <v>1048</v>
      </c>
      <c r="E86" s="146">
        <v>1051</v>
      </c>
      <c r="F86" s="47">
        <v>1042</v>
      </c>
    </row>
    <row r="87" spans="1:6" x14ac:dyDescent="0.2">
      <c r="A87" s="19" t="s">
        <v>128</v>
      </c>
      <c r="B87" s="51" t="s">
        <v>177</v>
      </c>
      <c r="C87" s="27">
        <v>2625</v>
      </c>
      <c r="D87" s="146">
        <v>2662</v>
      </c>
      <c r="E87" s="146">
        <v>2644</v>
      </c>
      <c r="F87" s="47">
        <v>2643.7</v>
      </c>
    </row>
    <row r="88" spans="1:6" x14ac:dyDescent="0.2">
      <c r="A88" s="19" t="s">
        <v>129</v>
      </c>
      <c r="B88" s="51" t="s">
        <v>177</v>
      </c>
      <c r="C88" s="27">
        <v>2280</v>
      </c>
      <c r="D88" s="146">
        <v>2272</v>
      </c>
      <c r="E88" s="146">
        <v>2244</v>
      </c>
      <c r="F88" s="47">
        <v>2265.3000000000002</v>
      </c>
    </row>
    <row r="89" spans="1:6" x14ac:dyDescent="0.2">
      <c r="A89" s="19" t="s">
        <v>130</v>
      </c>
      <c r="B89" s="51" t="s">
        <v>177</v>
      </c>
      <c r="C89" s="27">
        <v>1788</v>
      </c>
      <c r="D89" s="146">
        <v>1782</v>
      </c>
      <c r="E89" s="146">
        <v>1764</v>
      </c>
      <c r="F89" s="47">
        <v>1778</v>
      </c>
    </row>
    <row r="90" spans="1:6" x14ac:dyDescent="0.2">
      <c r="A90" s="19" t="s">
        <v>131</v>
      </c>
      <c r="B90" s="51" t="s">
        <v>177</v>
      </c>
      <c r="C90" s="27">
        <v>1934</v>
      </c>
      <c r="D90" s="146">
        <v>1941</v>
      </c>
      <c r="E90" s="146">
        <v>1965</v>
      </c>
      <c r="F90" s="47">
        <v>1946.7</v>
      </c>
    </row>
    <row r="91" spans="1:6" x14ac:dyDescent="0.2">
      <c r="A91" s="19" t="s">
        <v>132</v>
      </c>
      <c r="B91" s="51" t="s">
        <v>177</v>
      </c>
      <c r="C91" s="27">
        <v>2720</v>
      </c>
      <c r="D91" s="146">
        <v>2744</v>
      </c>
      <c r="E91" s="146">
        <v>2732</v>
      </c>
      <c r="F91" s="47">
        <v>2732</v>
      </c>
    </row>
    <row r="92" spans="1:6" x14ac:dyDescent="0.2">
      <c r="A92" s="19" t="s">
        <v>134</v>
      </c>
      <c r="B92" s="51" t="s">
        <v>177</v>
      </c>
      <c r="C92" s="27">
        <v>1557</v>
      </c>
      <c r="D92" s="146">
        <v>1595</v>
      </c>
      <c r="E92" s="146">
        <v>1633</v>
      </c>
      <c r="F92" s="47">
        <v>1595</v>
      </c>
    </row>
    <row r="93" spans="1:6" x14ac:dyDescent="0.2">
      <c r="A93" s="19" t="s">
        <v>135</v>
      </c>
      <c r="B93" s="51" t="s">
        <v>177</v>
      </c>
      <c r="C93" s="27">
        <v>6564</v>
      </c>
      <c r="D93" s="146">
        <v>6513</v>
      </c>
      <c r="E93" s="146">
        <v>6478</v>
      </c>
      <c r="F93" s="47">
        <v>6518.3</v>
      </c>
    </row>
    <row r="94" spans="1:6" x14ac:dyDescent="0.2">
      <c r="A94" s="19" t="s">
        <v>136</v>
      </c>
      <c r="B94" s="51" t="s">
        <v>177</v>
      </c>
      <c r="C94" s="27">
        <v>724</v>
      </c>
      <c r="D94" s="146">
        <v>721</v>
      </c>
      <c r="E94" s="146">
        <v>716</v>
      </c>
      <c r="F94" s="47">
        <v>720.3</v>
      </c>
    </row>
    <row r="95" spans="1:6" x14ac:dyDescent="0.2">
      <c r="A95" s="19" t="s">
        <v>137</v>
      </c>
      <c r="B95" s="51" t="s">
        <v>177</v>
      </c>
      <c r="C95" s="27">
        <v>8097</v>
      </c>
      <c r="D95" s="146">
        <v>8137</v>
      </c>
      <c r="E95" s="146">
        <v>8224</v>
      </c>
      <c r="F95" s="47">
        <v>8152.7</v>
      </c>
    </row>
    <row r="96" spans="1:6" x14ac:dyDescent="0.2">
      <c r="A96" s="19" t="s">
        <v>138</v>
      </c>
      <c r="B96" s="51" t="s">
        <v>178</v>
      </c>
      <c r="C96" s="27">
        <v>2331</v>
      </c>
      <c r="D96" s="146">
        <v>2277</v>
      </c>
      <c r="E96" s="146">
        <v>2222</v>
      </c>
      <c r="F96" s="47">
        <v>2276.6999999999998</v>
      </c>
    </row>
    <row r="97" spans="1:6" x14ac:dyDescent="0.2">
      <c r="A97" s="19" t="s">
        <v>139</v>
      </c>
      <c r="B97" s="51" t="s">
        <v>178</v>
      </c>
      <c r="C97" s="27">
        <v>1525</v>
      </c>
      <c r="D97" s="146">
        <v>1515</v>
      </c>
      <c r="E97" s="146">
        <v>1516</v>
      </c>
      <c r="F97" s="47">
        <v>1518.7</v>
      </c>
    </row>
    <row r="98" spans="1:6" x14ac:dyDescent="0.2">
      <c r="A98" s="19" t="s">
        <v>140</v>
      </c>
      <c r="B98" s="51" t="s">
        <v>178</v>
      </c>
      <c r="C98" s="27">
        <v>1006</v>
      </c>
      <c r="D98" s="146">
        <v>992</v>
      </c>
      <c r="E98" s="146">
        <v>980</v>
      </c>
      <c r="F98" s="47">
        <v>992.7</v>
      </c>
    </row>
    <row r="99" spans="1:6" x14ac:dyDescent="0.2">
      <c r="A99" s="19" t="s">
        <v>141</v>
      </c>
      <c r="B99" s="51" t="s">
        <v>178</v>
      </c>
      <c r="C99" s="27">
        <v>1873</v>
      </c>
      <c r="D99" s="146">
        <v>1843</v>
      </c>
      <c r="E99" s="146">
        <v>1753</v>
      </c>
      <c r="F99" s="47">
        <v>1823</v>
      </c>
    </row>
    <row r="100" spans="1:6" x14ac:dyDescent="0.2">
      <c r="A100" s="19" t="s">
        <v>143</v>
      </c>
      <c r="B100" s="51" t="s">
        <v>178</v>
      </c>
      <c r="C100" s="27">
        <v>2456</v>
      </c>
      <c r="D100" s="146">
        <v>2414</v>
      </c>
      <c r="E100" s="146">
        <v>2415</v>
      </c>
      <c r="F100" s="47">
        <v>2428.3000000000002</v>
      </c>
    </row>
    <row r="101" spans="1:6" x14ac:dyDescent="0.2">
      <c r="A101" s="19" t="s">
        <v>144</v>
      </c>
      <c r="B101" s="51" t="s">
        <v>178</v>
      </c>
      <c r="C101" s="27">
        <v>743</v>
      </c>
      <c r="D101" s="146">
        <v>717</v>
      </c>
      <c r="E101" s="146">
        <v>707</v>
      </c>
      <c r="F101" s="47">
        <v>722.3</v>
      </c>
    </row>
    <row r="102" spans="1:6" x14ac:dyDescent="0.2">
      <c r="A102" s="19" t="s">
        <v>11</v>
      </c>
      <c r="B102" s="51" t="s">
        <v>179</v>
      </c>
      <c r="C102" s="27">
        <v>1522</v>
      </c>
      <c r="D102" s="146">
        <v>1517</v>
      </c>
      <c r="E102" s="146">
        <v>1523</v>
      </c>
      <c r="F102" s="47">
        <v>1520.7</v>
      </c>
    </row>
    <row r="103" spans="1:6" x14ac:dyDescent="0.2">
      <c r="A103" s="19" t="s">
        <v>145</v>
      </c>
      <c r="B103" s="51" t="s">
        <v>179</v>
      </c>
      <c r="C103" s="27">
        <v>988</v>
      </c>
      <c r="D103" s="146">
        <v>1007</v>
      </c>
      <c r="E103" s="146">
        <v>992</v>
      </c>
      <c r="F103" s="47">
        <v>995.7</v>
      </c>
    </row>
    <row r="104" spans="1:6" x14ac:dyDescent="0.2">
      <c r="A104" s="19" t="s">
        <v>146</v>
      </c>
      <c r="B104" s="51" t="s">
        <v>179</v>
      </c>
      <c r="C104" s="27">
        <v>997</v>
      </c>
      <c r="D104" s="146">
        <v>996</v>
      </c>
      <c r="E104" s="146">
        <v>990</v>
      </c>
      <c r="F104" s="47">
        <v>994.3</v>
      </c>
    </row>
    <row r="105" spans="1:6" x14ac:dyDescent="0.2">
      <c r="A105" s="19" t="s">
        <v>147</v>
      </c>
      <c r="B105" s="51" t="s">
        <v>179</v>
      </c>
      <c r="C105" s="27">
        <v>612</v>
      </c>
      <c r="D105" s="146">
        <v>601</v>
      </c>
      <c r="E105" s="146">
        <v>592</v>
      </c>
      <c r="F105" s="47">
        <v>601.70000000000005</v>
      </c>
    </row>
    <row r="106" spans="1:6" x14ac:dyDescent="0.2">
      <c r="A106" s="19" t="s">
        <v>148</v>
      </c>
      <c r="B106" s="51" t="s">
        <v>179</v>
      </c>
      <c r="C106" s="27">
        <v>990</v>
      </c>
      <c r="D106" s="146">
        <v>994</v>
      </c>
      <c r="E106" s="146">
        <v>1008</v>
      </c>
      <c r="F106" s="47">
        <v>997.3</v>
      </c>
    </row>
    <row r="107" spans="1:6" x14ac:dyDescent="0.2">
      <c r="A107" s="19" t="s">
        <v>149</v>
      </c>
      <c r="B107" s="51" t="s">
        <v>179</v>
      </c>
      <c r="C107" s="27">
        <v>463</v>
      </c>
      <c r="D107" s="146">
        <v>462</v>
      </c>
      <c r="E107" s="146">
        <v>462</v>
      </c>
      <c r="F107" s="47">
        <v>462.3</v>
      </c>
    </row>
    <row r="108" spans="1:6" x14ac:dyDescent="0.2">
      <c r="A108" s="19" t="s">
        <v>151</v>
      </c>
      <c r="B108" s="51" t="s">
        <v>179</v>
      </c>
      <c r="C108" s="27">
        <v>1695</v>
      </c>
      <c r="D108" s="146">
        <v>1694</v>
      </c>
      <c r="E108" s="146">
        <v>1687</v>
      </c>
      <c r="F108" s="47">
        <v>1692</v>
      </c>
    </row>
    <row r="109" spans="1:6" x14ac:dyDescent="0.2">
      <c r="A109" s="19" t="s">
        <v>152</v>
      </c>
      <c r="B109" s="51" t="s">
        <v>179</v>
      </c>
      <c r="C109" s="27">
        <v>2402</v>
      </c>
      <c r="D109" s="146">
        <v>2380</v>
      </c>
      <c r="E109" s="146">
        <v>2390</v>
      </c>
      <c r="F109" s="47">
        <v>2390.6999999999998</v>
      </c>
    </row>
    <row r="110" spans="1:6" x14ac:dyDescent="0.2">
      <c r="A110" s="19" t="s">
        <v>154</v>
      </c>
      <c r="B110" s="51" t="s">
        <v>260</v>
      </c>
      <c r="C110" s="27">
        <v>1919</v>
      </c>
      <c r="D110" s="146">
        <v>1875</v>
      </c>
      <c r="E110" s="146">
        <v>1842</v>
      </c>
      <c r="F110" s="47">
        <v>1878.7</v>
      </c>
    </row>
    <row r="111" spans="1:6" x14ac:dyDescent="0.2">
      <c r="A111" s="19" t="s">
        <v>156</v>
      </c>
      <c r="B111" s="51" t="s">
        <v>260</v>
      </c>
      <c r="C111" s="27">
        <v>3354</v>
      </c>
      <c r="D111" s="146">
        <v>3338</v>
      </c>
      <c r="E111" s="146">
        <v>3336</v>
      </c>
      <c r="F111" s="47">
        <v>3342.7</v>
      </c>
    </row>
    <row r="112" spans="1:6" x14ac:dyDescent="0.2">
      <c r="A112" s="19" t="s">
        <v>159</v>
      </c>
      <c r="B112" s="51" t="s">
        <v>260</v>
      </c>
      <c r="C112" s="27">
        <v>1620</v>
      </c>
      <c r="D112" s="146">
        <v>1599</v>
      </c>
      <c r="E112" s="146">
        <v>1588</v>
      </c>
      <c r="F112" s="47">
        <v>1602.3</v>
      </c>
    </row>
    <row r="113" spans="1:6" x14ac:dyDescent="0.2">
      <c r="A113" s="19" t="s">
        <v>212</v>
      </c>
      <c r="B113" s="51" t="s">
        <v>260</v>
      </c>
      <c r="C113" s="27">
        <v>560</v>
      </c>
      <c r="D113" s="146">
        <v>547</v>
      </c>
      <c r="E113" s="146">
        <v>548</v>
      </c>
      <c r="F113" s="47">
        <v>551.70000000000005</v>
      </c>
    </row>
    <row r="114" spans="1:6" x14ac:dyDescent="0.2">
      <c r="A114" s="45" t="s">
        <v>215</v>
      </c>
      <c r="B114" s="168"/>
      <c r="C114" s="13">
        <v>390457</v>
      </c>
      <c r="D114" s="13">
        <v>393942</v>
      </c>
      <c r="E114" s="13">
        <v>403562</v>
      </c>
      <c r="F114" s="14">
        <v>395987.1</v>
      </c>
    </row>
  </sheetData>
  <autoFilter ref="A6:F114"/>
  <mergeCells count="3">
    <mergeCell ref="A3:A5"/>
    <mergeCell ref="B3:B5"/>
    <mergeCell ref="A1:F1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771"/>
  <sheetViews>
    <sheetView zoomScaleNormal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ColWidth="9.140625" defaultRowHeight="12.75" x14ac:dyDescent="0.2"/>
  <cols>
    <col min="1" max="1" width="36.7109375" style="20" customWidth="1"/>
    <col min="2" max="2" width="18.7109375" style="90" customWidth="1"/>
    <col min="3" max="3" width="11.7109375" style="20" customWidth="1"/>
    <col min="4" max="4" width="12.42578125" style="20" customWidth="1"/>
    <col min="5" max="5" width="9.85546875" style="20" customWidth="1"/>
    <col min="6" max="6" width="10.28515625" style="20" bestFit="1" customWidth="1"/>
    <col min="7" max="7" width="11.7109375" style="20" bestFit="1" customWidth="1"/>
    <col min="8" max="8" width="8.7109375" style="20" customWidth="1"/>
    <col min="9" max="9" width="11.7109375" style="20" customWidth="1"/>
    <col min="10" max="11" width="13.140625" style="20" customWidth="1"/>
    <col min="12" max="12" width="18.28515625" style="20" customWidth="1"/>
    <col min="13" max="16384" width="9.140625" style="20"/>
  </cols>
  <sheetData>
    <row r="1" spans="1:12" ht="28.15" customHeight="1" x14ac:dyDescent="0.2">
      <c r="B1" s="425" t="s">
        <v>376</v>
      </c>
      <c r="C1" s="425"/>
      <c r="D1" s="425"/>
      <c r="E1" s="425"/>
      <c r="F1" s="425"/>
      <c r="G1" s="425"/>
      <c r="H1" s="425"/>
      <c r="I1" s="425"/>
      <c r="J1" s="425"/>
      <c r="K1" s="425"/>
      <c r="L1" s="425"/>
    </row>
    <row r="2" spans="1:12" x14ac:dyDescent="0.2">
      <c r="I2" s="91"/>
      <c r="J2" s="24"/>
    </row>
    <row r="3" spans="1:12" ht="77.45" customHeight="1" x14ac:dyDescent="0.2">
      <c r="A3" s="426" t="s">
        <v>213</v>
      </c>
      <c r="B3" s="426" t="s">
        <v>214</v>
      </c>
      <c r="C3" s="329" t="s">
        <v>425</v>
      </c>
      <c r="D3" s="296" t="s">
        <v>230</v>
      </c>
      <c r="E3" s="296" t="s">
        <v>216</v>
      </c>
      <c r="F3" s="296" t="s">
        <v>181</v>
      </c>
      <c r="G3" s="88" t="s">
        <v>336</v>
      </c>
      <c r="H3" s="296" t="s">
        <v>6</v>
      </c>
      <c r="I3" s="296" t="s">
        <v>340</v>
      </c>
      <c r="J3" s="296" t="s">
        <v>284</v>
      </c>
      <c r="K3" s="296" t="s">
        <v>286</v>
      </c>
      <c r="L3" s="423" t="s">
        <v>299</v>
      </c>
    </row>
    <row r="4" spans="1:12" ht="22.9" customHeight="1" x14ac:dyDescent="0.2">
      <c r="A4" s="427"/>
      <c r="B4" s="427"/>
      <c r="C4" s="88" t="s">
        <v>291</v>
      </c>
      <c r="D4" s="88" t="s">
        <v>294</v>
      </c>
      <c r="E4" s="88" t="s">
        <v>293</v>
      </c>
      <c r="F4" s="88" t="s">
        <v>290</v>
      </c>
      <c r="G4" s="88" t="s">
        <v>295</v>
      </c>
      <c r="H4" s="88" t="s">
        <v>289</v>
      </c>
      <c r="I4" s="88" t="s">
        <v>288</v>
      </c>
      <c r="J4" s="88" t="s">
        <v>285</v>
      </c>
      <c r="K4" s="88" t="s">
        <v>287</v>
      </c>
      <c r="L4" s="424"/>
    </row>
    <row r="5" spans="1:12" s="30" customFormat="1" ht="30.75" customHeight="1" x14ac:dyDescent="0.2">
      <c r="A5" s="75">
        <v>1</v>
      </c>
      <c r="B5" s="22">
        <v>2</v>
      </c>
      <c r="C5" s="4">
        <v>3</v>
      </c>
      <c r="D5" s="4">
        <v>4</v>
      </c>
      <c r="E5" s="4" t="s">
        <v>292</v>
      </c>
      <c r="F5" s="35" t="s">
        <v>226</v>
      </c>
      <c r="G5" s="29">
        <v>7</v>
      </c>
      <c r="H5" s="4" t="s">
        <v>224</v>
      </c>
      <c r="I5" s="4" t="s">
        <v>225</v>
      </c>
      <c r="J5" s="41" t="s">
        <v>304</v>
      </c>
      <c r="K5" s="41">
        <v>11</v>
      </c>
      <c r="L5" s="41" t="s">
        <v>296</v>
      </c>
    </row>
    <row r="6" spans="1:12" x14ac:dyDescent="0.2">
      <c r="A6" s="19" t="s">
        <v>10</v>
      </c>
      <c r="B6" s="50" t="s">
        <v>165</v>
      </c>
      <c r="C6" s="319">
        <v>1688</v>
      </c>
      <c r="D6" s="63">
        <v>0.96009349042284797</v>
      </c>
      <c r="E6" s="63">
        <v>1.1777251184834123</v>
      </c>
      <c r="F6" s="64">
        <v>1.0419829252897455</v>
      </c>
      <c r="G6" s="21">
        <v>2963.9</v>
      </c>
      <c r="H6" s="65">
        <v>0.14751855018891799</v>
      </c>
      <c r="I6" s="64">
        <v>0.14157482489254547</v>
      </c>
      <c r="J6" s="93">
        <v>0.89446437510082744</v>
      </c>
      <c r="K6" s="26">
        <v>2.6410333099184378</v>
      </c>
      <c r="L6" s="16">
        <v>10840.2</v>
      </c>
    </row>
    <row r="7" spans="1:12" x14ac:dyDescent="0.2">
      <c r="A7" s="19" t="s">
        <v>11</v>
      </c>
      <c r="B7" s="50" t="s">
        <v>165</v>
      </c>
      <c r="C7" s="319">
        <v>3361</v>
      </c>
      <c r="D7" s="63">
        <v>0.96009349042284797</v>
      </c>
      <c r="E7" s="63">
        <v>1.089259149062779</v>
      </c>
      <c r="F7" s="64">
        <v>0.96371336292853227</v>
      </c>
      <c r="G7" s="21">
        <v>7824.8</v>
      </c>
      <c r="H7" s="65">
        <v>0.19559613302936932</v>
      </c>
      <c r="I7" s="64">
        <v>0.20296090160563071</v>
      </c>
      <c r="J7" s="93">
        <v>0.76811722989916298</v>
      </c>
      <c r="K7" s="26">
        <v>2.2679753901403772</v>
      </c>
      <c r="L7" s="16">
        <v>18535.3</v>
      </c>
    </row>
    <row r="8" spans="1:12" x14ac:dyDescent="0.2">
      <c r="A8" s="19" t="s">
        <v>205</v>
      </c>
      <c r="B8" s="50" t="s">
        <v>165</v>
      </c>
      <c r="C8" s="319">
        <v>2235</v>
      </c>
      <c r="D8" s="63">
        <v>0.96009349042284797</v>
      </c>
      <c r="E8" s="63">
        <v>1.1342281879194631</v>
      </c>
      <c r="F8" s="64">
        <v>1.0034993621570238</v>
      </c>
      <c r="G8" s="21">
        <v>4557.7</v>
      </c>
      <c r="H8" s="65">
        <v>0.17132618285658621</v>
      </c>
      <c r="I8" s="64">
        <v>0.17072874116065231</v>
      </c>
      <c r="J8" s="93">
        <v>0.83217317930043766</v>
      </c>
      <c r="K8" s="26">
        <v>2.457109693055624</v>
      </c>
      <c r="L8" s="16">
        <v>13353.5</v>
      </c>
    </row>
    <row r="9" spans="1:12" x14ac:dyDescent="0.2">
      <c r="A9" s="19" t="s">
        <v>14</v>
      </c>
      <c r="B9" s="51" t="s">
        <v>165</v>
      </c>
      <c r="C9" s="319">
        <v>2168.6999999999998</v>
      </c>
      <c r="D9" s="63">
        <v>0.96009349042284797</v>
      </c>
      <c r="E9" s="63">
        <v>1.1383317194632729</v>
      </c>
      <c r="F9" s="64">
        <v>1.0071299290311884</v>
      </c>
      <c r="G9" s="21">
        <v>26796.5</v>
      </c>
      <c r="H9" s="65">
        <v>1.0380878890225418</v>
      </c>
      <c r="I9" s="64">
        <v>1.0307387945675823</v>
      </c>
      <c r="J9" s="93">
        <v>0</v>
      </c>
      <c r="K9" s="26">
        <v>0</v>
      </c>
      <c r="L9" s="16">
        <v>0</v>
      </c>
    </row>
    <row r="10" spans="1:12" x14ac:dyDescent="0.2">
      <c r="A10" s="19" t="s">
        <v>15</v>
      </c>
      <c r="B10" s="51" t="s">
        <v>166</v>
      </c>
      <c r="C10" s="319">
        <v>7547.3</v>
      </c>
      <c r="D10" s="63">
        <v>0.96202921757200743</v>
      </c>
      <c r="E10" s="63">
        <v>1.0397493143243279</v>
      </c>
      <c r="F10" s="64">
        <v>0.9217646402975741</v>
      </c>
      <c r="G10" s="21">
        <v>61118.3</v>
      </c>
      <c r="H10" s="65">
        <v>0.68035437783296493</v>
      </c>
      <c r="I10" s="64">
        <v>0.73809988807264892</v>
      </c>
      <c r="J10" s="93">
        <v>0.24141026246460917</v>
      </c>
      <c r="K10" s="26">
        <v>0.71279814185256507</v>
      </c>
      <c r="L10" s="16">
        <v>13081.3</v>
      </c>
    </row>
    <row r="11" spans="1:12" x14ac:dyDescent="0.2">
      <c r="A11" s="19" t="s">
        <v>16</v>
      </c>
      <c r="B11" s="51" t="s">
        <v>166</v>
      </c>
      <c r="C11" s="319">
        <v>9352</v>
      </c>
      <c r="D11" s="63">
        <v>0.96202921757200743</v>
      </c>
      <c r="E11" s="63">
        <v>1.0320786997433704</v>
      </c>
      <c r="F11" s="64">
        <v>0.91496444221841255</v>
      </c>
      <c r="G11" s="21">
        <v>30112.5</v>
      </c>
      <c r="H11" s="65">
        <v>0.27051904518243503</v>
      </c>
      <c r="I11" s="64">
        <v>0.29566071936799815</v>
      </c>
      <c r="J11" s="93">
        <v>0.64444539703597759</v>
      </c>
      <c r="K11" s="26">
        <v>1.9028167106194405</v>
      </c>
      <c r="L11" s="16">
        <v>43270.7</v>
      </c>
    </row>
    <row r="12" spans="1:12" x14ac:dyDescent="0.2">
      <c r="A12" s="19" t="s">
        <v>18</v>
      </c>
      <c r="B12" s="51" t="s">
        <v>166</v>
      </c>
      <c r="C12" s="319">
        <v>6250.7</v>
      </c>
      <c r="D12" s="63">
        <v>0.96202921757200743</v>
      </c>
      <c r="E12" s="63">
        <v>1.0479946246020446</v>
      </c>
      <c r="F12" s="64">
        <v>0.92907432096538034</v>
      </c>
      <c r="G12" s="21">
        <v>32304.9</v>
      </c>
      <c r="H12" s="65">
        <v>0.43420545617147693</v>
      </c>
      <c r="I12" s="64">
        <v>0.46735276863567143</v>
      </c>
      <c r="J12" s="93">
        <v>0.49486886479390341</v>
      </c>
      <c r="K12" s="26">
        <v>1.4611707210976363</v>
      </c>
      <c r="L12" s="16">
        <v>22208.6</v>
      </c>
    </row>
    <row r="13" spans="1:12" x14ac:dyDescent="0.2">
      <c r="A13" s="19" t="s">
        <v>19</v>
      </c>
      <c r="B13" s="51" t="s">
        <v>166</v>
      </c>
      <c r="C13" s="319">
        <v>8644</v>
      </c>
      <c r="D13" s="63">
        <v>0.96202921757200743</v>
      </c>
      <c r="E13" s="63">
        <v>1.0347061545580749</v>
      </c>
      <c r="F13" s="64">
        <v>0.91729374882031034</v>
      </c>
      <c r="G13" s="21">
        <v>41258.400000000001</v>
      </c>
      <c r="H13" s="65">
        <v>0.40100810903488199</v>
      </c>
      <c r="I13" s="64">
        <v>0.43716433209165573</v>
      </c>
      <c r="J13" s="93">
        <v>0.51628563978542841</v>
      </c>
      <c r="K13" s="26">
        <v>1.5244067959131029</v>
      </c>
      <c r="L13" s="16">
        <v>32041.1</v>
      </c>
    </row>
    <row r="14" spans="1:12" x14ac:dyDescent="0.2">
      <c r="A14" s="19" t="s">
        <v>20</v>
      </c>
      <c r="B14" s="51" t="s">
        <v>166</v>
      </c>
      <c r="C14" s="319">
        <v>5231.7</v>
      </c>
      <c r="D14" s="63">
        <v>0.96202921757200743</v>
      </c>
      <c r="E14" s="63">
        <v>1.0573427375422904</v>
      </c>
      <c r="F14" s="64">
        <v>0.93736166469633164</v>
      </c>
      <c r="G14" s="21">
        <v>19754.599999999999</v>
      </c>
      <c r="H14" s="65">
        <v>0.31723488508839681</v>
      </c>
      <c r="I14" s="64">
        <v>0.33843381592863458</v>
      </c>
      <c r="J14" s="93">
        <v>0.62012677960793483</v>
      </c>
      <c r="K14" s="26">
        <v>1.8310125332072498</v>
      </c>
      <c r="L14" s="16">
        <v>23293</v>
      </c>
    </row>
    <row r="15" spans="1:12" x14ac:dyDescent="0.2">
      <c r="A15" s="19" t="s">
        <v>21</v>
      </c>
      <c r="B15" s="51" t="s">
        <v>166</v>
      </c>
      <c r="C15" s="319">
        <v>1676</v>
      </c>
      <c r="D15" s="63">
        <v>0.96202921757200743</v>
      </c>
      <c r="E15" s="63">
        <v>1.1789976133651552</v>
      </c>
      <c r="F15" s="64">
        <v>1.0452118563804498</v>
      </c>
      <c r="G15" s="21">
        <v>4508.3999999999996</v>
      </c>
      <c r="H15" s="65">
        <v>0.22599766801277599</v>
      </c>
      <c r="I15" s="64">
        <v>0.21622187562567644</v>
      </c>
      <c r="J15" s="93">
        <v>0.81921418836767379</v>
      </c>
      <c r="K15" s="26">
        <v>2.4188464288395362</v>
      </c>
      <c r="L15" s="16">
        <v>9857.7000000000007</v>
      </c>
    </row>
    <row r="16" spans="1:12" x14ac:dyDescent="0.2">
      <c r="A16" s="19" t="s">
        <v>22</v>
      </c>
      <c r="B16" s="51" t="s">
        <v>167</v>
      </c>
      <c r="C16" s="319">
        <v>1144.7</v>
      </c>
      <c r="D16" s="63">
        <v>0.98782168790875846</v>
      </c>
      <c r="E16" s="63">
        <v>1.2620774001921902</v>
      </c>
      <c r="F16" s="64">
        <v>1.1488615279459051</v>
      </c>
      <c r="G16" s="21">
        <v>36069.699999999997</v>
      </c>
      <c r="H16" s="65">
        <v>2.6473196204999092</v>
      </c>
      <c r="I16" s="64">
        <v>2.3042982605859876</v>
      </c>
      <c r="J16" s="93">
        <v>0</v>
      </c>
      <c r="K16" s="26">
        <v>0</v>
      </c>
      <c r="L16" s="16">
        <v>0</v>
      </c>
    </row>
    <row r="17" spans="1:12" x14ac:dyDescent="0.2">
      <c r="A17" s="19" t="s">
        <v>24</v>
      </c>
      <c r="B17" s="51" t="s">
        <v>167</v>
      </c>
      <c r="C17" s="319">
        <v>1582.7</v>
      </c>
      <c r="D17" s="63">
        <v>0.98782168790875846</v>
      </c>
      <c r="E17" s="63">
        <v>1.1895495040121311</v>
      </c>
      <c r="F17" s="64">
        <v>1.082839816748608</v>
      </c>
      <c r="G17" s="21">
        <v>3771.4</v>
      </c>
      <c r="H17" s="65">
        <v>0.20019790360427969</v>
      </c>
      <c r="I17" s="64">
        <v>0.18488228868920289</v>
      </c>
      <c r="J17" s="93">
        <v>0.88264191314432827</v>
      </c>
      <c r="K17" s="26">
        <v>2.6061258091822141</v>
      </c>
      <c r="L17" s="16">
        <v>10029.700000000001</v>
      </c>
    </row>
    <row r="18" spans="1:12" x14ac:dyDescent="0.2">
      <c r="A18" s="19" t="s">
        <v>25</v>
      </c>
      <c r="B18" s="51" t="s">
        <v>167</v>
      </c>
      <c r="C18" s="319">
        <v>1434</v>
      </c>
      <c r="D18" s="63">
        <v>0.98782168790875846</v>
      </c>
      <c r="E18" s="63">
        <v>1.2092050209205021</v>
      </c>
      <c r="F18" s="64">
        <v>1.1007321165271149</v>
      </c>
      <c r="G18" s="21">
        <v>12183.1</v>
      </c>
      <c r="H18" s="65">
        <v>0.7137796938420623</v>
      </c>
      <c r="I18" s="64">
        <v>0.6484590420547427</v>
      </c>
      <c r="J18" s="93">
        <v>0.38695242268505253</v>
      </c>
      <c r="K18" s="26">
        <v>1.1425320740690921</v>
      </c>
      <c r="L18" s="16">
        <v>3983.9</v>
      </c>
    </row>
    <row r="19" spans="1:12" x14ac:dyDescent="0.2">
      <c r="A19" s="19" t="s">
        <v>26</v>
      </c>
      <c r="B19" s="51" t="s">
        <v>167</v>
      </c>
      <c r="C19" s="319">
        <v>1849.7</v>
      </c>
      <c r="D19" s="63">
        <v>0.98782168790875846</v>
      </c>
      <c r="E19" s="63">
        <v>1.1621884629939991</v>
      </c>
      <c r="F19" s="64">
        <v>1.0579332243435029</v>
      </c>
      <c r="G19" s="21">
        <v>15137.9</v>
      </c>
      <c r="H19" s="65">
        <v>0.68757466587996263</v>
      </c>
      <c r="I19" s="64">
        <v>0.64992255660241216</v>
      </c>
      <c r="J19" s="93">
        <v>0.37035855846354021</v>
      </c>
      <c r="K19" s="26">
        <v>1.0935363293874352</v>
      </c>
      <c r="L19" s="16">
        <v>4918.3999999999996</v>
      </c>
    </row>
    <row r="20" spans="1:12" x14ac:dyDescent="0.2">
      <c r="A20" s="19" t="s">
        <v>27</v>
      </c>
      <c r="B20" s="51" t="s">
        <v>167</v>
      </c>
      <c r="C20" s="319">
        <v>2698.3</v>
      </c>
      <c r="D20" s="63">
        <v>0.98782168790875846</v>
      </c>
      <c r="E20" s="63">
        <v>1.1111811140347627</v>
      </c>
      <c r="F20" s="64">
        <v>1.0115015388915214</v>
      </c>
      <c r="G20" s="21">
        <v>17184.099999999999</v>
      </c>
      <c r="H20" s="65">
        <v>0.53504719179118521</v>
      </c>
      <c r="I20" s="64">
        <v>0.52896329982604839</v>
      </c>
      <c r="J20" s="93">
        <v>0.47645434710033618</v>
      </c>
      <c r="K20" s="26">
        <v>1.4067992380418561</v>
      </c>
      <c r="L20" s="16">
        <v>9230.2999999999993</v>
      </c>
    </row>
    <row r="21" spans="1:12" x14ac:dyDescent="0.2">
      <c r="A21" s="19" t="s">
        <v>29</v>
      </c>
      <c r="B21" s="51" t="s">
        <v>167</v>
      </c>
      <c r="C21" s="319">
        <v>4505.7</v>
      </c>
      <c r="D21" s="63">
        <v>0.98782168790875846</v>
      </c>
      <c r="E21" s="63">
        <v>1.0665823290498702</v>
      </c>
      <c r="F21" s="64">
        <v>0.97090353099242399</v>
      </c>
      <c r="G21" s="21">
        <v>16446.400000000001</v>
      </c>
      <c r="H21" s="65">
        <v>0.3066649261449656</v>
      </c>
      <c r="I21" s="64">
        <v>0.31585519709821563</v>
      </c>
      <c r="J21" s="93">
        <v>0.66423860484745845</v>
      </c>
      <c r="K21" s="26">
        <v>1.9612589723745451</v>
      </c>
      <c r="L21" s="16">
        <v>21487.7</v>
      </c>
    </row>
    <row r="22" spans="1:12" x14ac:dyDescent="0.2">
      <c r="A22" s="19" t="s">
        <v>30</v>
      </c>
      <c r="B22" s="51" t="s">
        <v>167</v>
      </c>
      <c r="C22" s="319">
        <v>1085.3</v>
      </c>
      <c r="D22" s="63">
        <v>0.98782168790875846</v>
      </c>
      <c r="E22" s="63">
        <v>1.2764212660093983</v>
      </c>
      <c r="F22" s="64">
        <v>1.1619186634249965</v>
      </c>
      <c r="G22" s="21">
        <v>7623.8</v>
      </c>
      <c r="H22" s="65">
        <v>0.59017012686597392</v>
      </c>
      <c r="I22" s="64">
        <v>0.50792722885294306</v>
      </c>
      <c r="J22" s="93">
        <v>0.57174853655902258</v>
      </c>
      <c r="K22" s="26">
        <v>1.688168888536544</v>
      </c>
      <c r="L22" s="16">
        <v>4455.1000000000004</v>
      </c>
    </row>
    <row r="23" spans="1:12" x14ac:dyDescent="0.2">
      <c r="A23" s="19" t="s">
        <v>31</v>
      </c>
      <c r="B23" s="51" t="s">
        <v>167</v>
      </c>
      <c r="C23" s="319">
        <v>659.3</v>
      </c>
      <c r="D23" s="63">
        <v>0.98782168790875846</v>
      </c>
      <c r="E23" s="63">
        <v>1.455028060063704</v>
      </c>
      <c r="F23" s="64">
        <v>1.3245033624993181</v>
      </c>
      <c r="G23" s="21">
        <v>2919.8</v>
      </c>
      <c r="H23" s="65">
        <v>0.37207077554285434</v>
      </c>
      <c r="I23" s="64">
        <v>0.28091342466716152</v>
      </c>
      <c r="J23" s="93">
        <v>0.95243258695646382</v>
      </c>
      <c r="K23" s="26">
        <v>2.8121927017163362</v>
      </c>
      <c r="L23" s="16">
        <v>4508.3999999999996</v>
      </c>
    </row>
    <row r="24" spans="1:12" x14ac:dyDescent="0.2">
      <c r="A24" s="19" t="s">
        <v>32</v>
      </c>
      <c r="B24" s="51" t="s">
        <v>167</v>
      </c>
      <c r="C24" s="319">
        <v>980.7</v>
      </c>
      <c r="D24" s="63">
        <v>0.98782168790875846</v>
      </c>
      <c r="E24" s="63">
        <v>1.3059039461609054</v>
      </c>
      <c r="F24" s="64">
        <v>1.1887565712756902</v>
      </c>
      <c r="G24" s="21">
        <v>2792.7</v>
      </c>
      <c r="H24" s="65">
        <v>0.23924542448914304</v>
      </c>
      <c r="I24" s="64">
        <v>0.20125686811758409</v>
      </c>
      <c r="J24" s="93">
        <v>0.94951114678654713</v>
      </c>
      <c r="K24" s="26">
        <v>2.8035667340238675</v>
      </c>
      <c r="L24" s="16">
        <v>6685.6</v>
      </c>
    </row>
    <row r="25" spans="1:12" x14ac:dyDescent="0.2">
      <c r="A25" s="19" t="s">
        <v>33</v>
      </c>
      <c r="B25" s="51" t="s">
        <v>167</v>
      </c>
      <c r="C25" s="319">
        <v>2435.3000000000002</v>
      </c>
      <c r="D25" s="63">
        <v>0.98782168790875846</v>
      </c>
      <c r="E25" s="63">
        <v>1.1231881082412845</v>
      </c>
      <c r="F25" s="64">
        <v>1.0224314340849867</v>
      </c>
      <c r="G25" s="21">
        <v>13410.2</v>
      </c>
      <c r="H25" s="65">
        <v>0.46263482064005074</v>
      </c>
      <c r="I25" s="64">
        <v>0.45248493465391199</v>
      </c>
      <c r="J25" s="93">
        <v>0.55979661344493603</v>
      </c>
      <c r="K25" s="26">
        <v>1.6528791353159884</v>
      </c>
      <c r="L25" s="16">
        <v>9787.7999999999993</v>
      </c>
    </row>
    <row r="26" spans="1:12" x14ac:dyDescent="0.2">
      <c r="A26" s="19" t="s">
        <v>35</v>
      </c>
      <c r="B26" s="51" t="s">
        <v>167</v>
      </c>
      <c r="C26" s="319">
        <v>1595</v>
      </c>
      <c r="D26" s="63">
        <v>0.98782168790875846</v>
      </c>
      <c r="E26" s="63">
        <v>1.1880877742946709</v>
      </c>
      <c r="F26" s="64">
        <v>1.081509212907362</v>
      </c>
      <c r="G26" s="21">
        <v>8406.1</v>
      </c>
      <c r="H26" s="65">
        <v>0.44278142717498714</v>
      </c>
      <c r="I26" s="64">
        <v>0.40941068452360391</v>
      </c>
      <c r="J26" s="93">
        <v>0.63872778573237488</v>
      </c>
      <c r="K26" s="26">
        <v>1.8859346498841776</v>
      </c>
      <c r="L26" s="16">
        <v>7314.4</v>
      </c>
    </row>
    <row r="27" spans="1:12" x14ac:dyDescent="0.2">
      <c r="A27" s="19" t="s">
        <v>36</v>
      </c>
      <c r="B27" s="51" t="s">
        <v>167</v>
      </c>
      <c r="C27" s="319">
        <v>1023.7</v>
      </c>
      <c r="D27" s="63">
        <v>0.98782168790875846</v>
      </c>
      <c r="E27" s="63">
        <v>1.2930546058415551</v>
      </c>
      <c r="F27" s="64">
        <v>1.1770598934410834</v>
      </c>
      <c r="G27" s="21">
        <v>4303</v>
      </c>
      <c r="H27" s="65">
        <v>0.35314590433962928</v>
      </c>
      <c r="I27" s="64">
        <v>0.30002373397263804</v>
      </c>
      <c r="J27" s="93">
        <v>0.82391398910145408</v>
      </c>
      <c r="K27" s="26">
        <v>2.4327232590782963</v>
      </c>
      <c r="L27" s="16">
        <v>6055.6</v>
      </c>
    </row>
    <row r="28" spans="1:12" x14ac:dyDescent="0.2">
      <c r="A28" s="19" t="s">
        <v>37</v>
      </c>
      <c r="B28" s="51" t="s">
        <v>168</v>
      </c>
      <c r="C28" s="319">
        <v>13709.7</v>
      </c>
      <c r="D28" s="63">
        <v>1.0113797868404264</v>
      </c>
      <c r="E28" s="63">
        <v>1.0218823168997133</v>
      </c>
      <c r="F28" s="64">
        <v>0.95239760178004729</v>
      </c>
      <c r="G28" s="21">
        <v>163243.29999999999</v>
      </c>
      <c r="H28" s="65">
        <v>1.0003752652478268</v>
      </c>
      <c r="I28" s="64">
        <v>1.0503756659803725</v>
      </c>
      <c r="J28" s="93">
        <v>0</v>
      </c>
      <c r="K28" s="26">
        <v>0</v>
      </c>
      <c r="L28" s="16">
        <v>0</v>
      </c>
    </row>
    <row r="29" spans="1:12" x14ac:dyDescent="0.2">
      <c r="A29" s="19" t="s">
        <v>41</v>
      </c>
      <c r="B29" s="51" t="s">
        <v>168</v>
      </c>
      <c r="C29" s="319">
        <v>15965.3</v>
      </c>
      <c r="D29" s="63">
        <v>1.0113797868404264</v>
      </c>
      <c r="E29" s="63">
        <v>1.0187907524443638</v>
      </c>
      <c r="F29" s="64">
        <v>0.94951625377712245</v>
      </c>
      <c r="G29" s="21">
        <v>153179.6</v>
      </c>
      <c r="H29" s="65">
        <v>0.80608228788133718</v>
      </c>
      <c r="I29" s="64">
        <v>0.84893995724116045</v>
      </c>
      <c r="J29" s="93">
        <v>0.14343396589578528</v>
      </c>
      <c r="K29" s="26">
        <v>0.42350918857083913</v>
      </c>
      <c r="L29" s="16">
        <v>16441.099999999999</v>
      </c>
    </row>
    <row r="30" spans="1:12" x14ac:dyDescent="0.2">
      <c r="A30" s="19" t="s">
        <v>42</v>
      </c>
      <c r="B30" s="51" t="s">
        <v>168</v>
      </c>
      <c r="C30" s="319">
        <v>10350.299999999999</v>
      </c>
      <c r="D30" s="63">
        <v>1.0113797868404264</v>
      </c>
      <c r="E30" s="63">
        <v>1.0289846671110983</v>
      </c>
      <c r="F30" s="64">
        <v>0.95901701499080449</v>
      </c>
      <c r="G30" s="21">
        <v>91819.5</v>
      </c>
      <c r="H30" s="65">
        <v>0.74531097540508628</v>
      </c>
      <c r="I30" s="64">
        <v>0.77716136810381065</v>
      </c>
      <c r="J30" s="93">
        <v>0.21370603958571818</v>
      </c>
      <c r="K30" s="26">
        <v>0.63099748272591416</v>
      </c>
      <c r="L30" s="16">
        <v>15880.8</v>
      </c>
    </row>
    <row r="31" spans="1:12" x14ac:dyDescent="0.2">
      <c r="A31" s="19" t="s">
        <v>44</v>
      </c>
      <c r="B31" s="51" t="s">
        <v>168</v>
      </c>
      <c r="C31" s="319">
        <v>25422</v>
      </c>
      <c r="D31" s="63">
        <v>1.0113797868404264</v>
      </c>
      <c r="E31" s="63">
        <v>1.0118008024545668</v>
      </c>
      <c r="F31" s="64">
        <v>0.94300159793393057</v>
      </c>
      <c r="G31" s="21">
        <v>177317.8</v>
      </c>
      <c r="H31" s="65">
        <v>0.58600072181656271</v>
      </c>
      <c r="I31" s="64">
        <v>0.62142070925485282</v>
      </c>
      <c r="J31" s="93">
        <v>0.35700087611736786</v>
      </c>
      <c r="K31" s="26">
        <v>1.0540958720572324</v>
      </c>
      <c r="L31" s="16">
        <v>65160.2</v>
      </c>
    </row>
    <row r="32" spans="1:12" x14ac:dyDescent="0.2">
      <c r="A32" s="19" t="s">
        <v>46</v>
      </c>
      <c r="B32" s="51" t="s">
        <v>168</v>
      </c>
      <c r="C32" s="319">
        <v>10127.299999999999</v>
      </c>
      <c r="D32" s="63">
        <v>1.0113797868404264</v>
      </c>
      <c r="E32" s="63">
        <v>1.0296229004769286</v>
      </c>
      <c r="F32" s="64">
        <v>0.95961185053785336</v>
      </c>
      <c r="G32" s="21">
        <v>127997.5</v>
      </c>
      <c r="H32" s="65">
        <v>1.061850419714129</v>
      </c>
      <c r="I32" s="64">
        <v>1.1065415867040114</v>
      </c>
      <c r="J32" s="93">
        <v>0</v>
      </c>
      <c r="K32" s="26">
        <v>0</v>
      </c>
      <c r="L32" s="16">
        <v>0</v>
      </c>
    </row>
    <row r="33" spans="1:12" x14ac:dyDescent="0.2">
      <c r="A33" s="19" t="s">
        <v>50</v>
      </c>
      <c r="B33" s="51" t="s">
        <v>168</v>
      </c>
      <c r="C33" s="319">
        <v>7512</v>
      </c>
      <c r="D33" s="63">
        <v>1.0113797868404264</v>
      </c>
      <c r="E33" s="63">
        <v>1.0399361022364217</v>
      </c>
      <c r="F33" s="64">
        <v>0.96922378770515349</v>
      </c>
      <c r="G33" s="21">
        <v>73039.5</v>
      </c>
      <c r="H33" s="65">
        <v>0.81687902212299479</v>
      </c>
      <c r="I33" s="64">
        <v>0.84281776044429546</v>
      </c>
      <c r="J33" s="93">
        <v>0.15234476558215876</v>
      </c>
      <c r="K33" s="26">
        <v>0.4498195922546866</v>
      </c>
      <c r="L33" s="16">
        <v>8216.5</v>
      </c>
    </row>
    <row r="34" spans="1:12" x14ac:dyDescent="0.2">
      <c r="A34" s="19" t="s">
        <v>208</v>
      </c>
      <c r="B34" s="51" t="s">
        <v>168</v>
      </c>
      <c r="C34" s="319">
        <v>5650.3</v>
      </c>
      <c r="D34" s="63">
        <v>1.0113797868404264</v>
      </c>
      <c r="E34" s="63">
        <v>1.053094525954374</v>
      </c>
      <c r="F34" s="64">
        <v>0.98148748087699011</v>
      </c>
      <c r="G34" s="21">
        <v>141273.20000000001</v>
      </c>
      <c r="H34" s="65">
        <v>2.1006021539774369</v>
      </c>
      <c r="I34" s="64">
        <v>2.140223074572976</v>
      </c>
      <c r="J34" s="93">
        <v>0</v>
      </c>
      <c r="K34" s="26">
        <v>0</v>
      </c>
      <c r="L34" s="16">
        <v>0</v>
      </c>
    </row>
    <row r="35" spans="1:12" x14ac:dyDescent="0.2">
      <c r="A35" s="19" t="s">
        <v>53</v>
      </c>
      <c r="B35" s="51" t="s">
        <v>261</v>
      </c>
      <c r="C35" s="319">
        <v>8513.2999999999993</v>
      </c>
      <c r="D35" s="63">
        <v>1.015631101298474</v>
      </c>
      <c r="E35" s="63">
        <v>1.0352389790093148</v>
      </c>
      <c r="F35" s="64">
        <v>0.96890176462285593</v>
      </c>
      <c r="G35" s="21">
        <v>55765.5</v>
      </c>
      <c r="H35" s="65">
        <v>0.55033000724731418</v>
      </c>
      <c r="I35" s="64">
        <v>0.56799360610260585</v>
      </c>
      <c r="J35" s="93">
        <v>0.41857175737554175</v>
      </c>
      <c r="K35" s="26">
        <v>1.2358926577654841</v>
      </c>
      <c r="L35" s="16">
        <v>25584.1</v>
      </c>
    </row>
    <row r="36" spans="1:12" x14ac:dyDescent="0.2">
      <c r="A36" s="19" t="s">
        <v>55</v>
      </c>
      <c r="B36" s="51" t="s">
        <v>261</v>
      </c>
      <c r="C36" s="319">
        <v>6579</v>
      </c>
      <c r="D36" s="63">
        <v>1.015631101298474</v>
      </c>
      <c r="E36" s="63">
        <v>1.0455996352029184</v>
      </c>
      <c r="F36" s="64">
        <v>0.97859851896863959</v>
      </c>
      <c r="G36" s="21">
        <v>61752.2</v>
      </c>
      <c r="H36" s="65">
        <v>0.78858421413829416</v>
      </c>
      <c r="I36" s="64">
        <v>0.80583017330681794</v>
      </c>
      <c r="J36" s="93">
        <v>0.19001430483034537</v>
      </c>
      <c r="K36" s="26">
        <v>0.56104426558225906</v>
      </c>
      <c r="L36" s="16">
        <v>8975.2999999999993</v>
      </c>
    </row>
    <row r="37" spans="1:12" x14ac:dyDescent="0.2">
      <c r="A37" s="19" t="s">
        <v>209</v>
      </c>
      <c r="B37" s="51" t="s">
        <v>261</v>
      </c>
      <c r="C37" s="319">
        <v>10112.700000000001</v>
      </c>
      <c r="D37" s="63">
        <v>1.015631101298474</v>
      </c>
      <c r="E37" s="63">
        <v>1.0296656679225134</v>
      </c>
      <c r="F37" s="64">
        <v>0.96368558646855029</v>
      </c>
      <c r="G37" s="21">
        <v>255320.1</v>
      </c>
      <c r="H37" s="65">
        <v>2.1211599234092944</v>
      </c>
      <c r="I37" s="64">
        <v>2.201091261707397</v>
      </c>
      <c r="J37" s="93">
        <v>0</v>
      </c>
      <c r="K37" s="26">
        <v>0</v>
      </c>
      <c r="L37" s="16">
        <v>0</v>
      </c>
    </row>
    <row r="38" spans="1:12" x14ac:dyDescent="0.2">
      <c r="A38" s="19" t="s">
        <v>56</v>
      </c>
      <c r="B38" s="51" t="s">
        <v>261</v>
      </c>
      <c r="C38" s="319">
        <v>14723.7</v>
      </c>
      <c r="D38" s="63">
        <v>1.015631101298474</v>
      </c>
      <c r="E38" s="63">
        <v>1.0203753132704416</v>
      </c>
      <c r="F38" s="64">
        <v>0.95499054967136709</v>
      </c>
      <c r="G38" s="21">
        <v>149801</v>
      </c>
      <c r="H38" s="65">
        <v>0.85477789698516482</v>
      </c>
      <c r="I38" s="64">
        <v>0.89506424673973206</v>
      </c>
      <c r="J38" s="93">
        <v>0.10021265268620223</v>
      </c>
      <c r="K38" s="26">
        <v>0.29589211285213396</v>
      </c>
      <c r="L38" s="16">
        <v>10593.6</v>
      </c>
    </row>
    <row r="39" spans="1:12" x14ac:dyDescent="0.2">
      <c r="A39" s="19" t="s">
        <v>60</v>
      </c>
      <c r="B39" s="51" t="s">
        <v>261</v>
      </c>
      <c r="C39" s="319">
        <v>5748.3</v>
      </c>
      <c r="D39" s="63">
        <v>1.015631101298474</v>
      </c>
      <c r="E39" s="63">
        <v>1.0521893429361724</v>
      </c>
      <c r="F39" s="64">
        <v>0.98476596395531191</v>
      </c>
      <c r="G39" s="21">
        <v>71781.2</v>
      </c>
      <c r="H39" s="65">
        <v>1.0491239942771482</v>
      </c>
      <c r="I39" s="64">
        <v>1.0653536298750033</v>
      </c>
      <c r="J39" s="93">
        <v>0</v>
      </c>
      <c r="K39" s="26">
        <v>0</v>
      </c>
      <c r="L39" s="16">
        <v>0</v>
      </c>
    </row>
    <row r="40" spans="1:12" x14ac:dyDescent="0.2">
      <c r="A40" s="19" t="s">
        <v>62</v>
      </c>
      <c r="B40" s="51" t="s">
        <v>170</v>
      </c>
      <c r="C40" s="319">
        <v>6905.3</v>
      </c>
      <c r="D40" s="63">
        <v>1.0412603811353125</v>
      </c>
      <c r="E40" s="63">
        <v>1.0434448901568361</v>
      </c>
      <c r="F40" s="64">
        <v>1.0012257266206541</v>
      </c>
      <c r="G40" s="21">
        <v>224062.8</v>
      </c>
      <c r="H40" s="65">
        <v>2.7261060001696364</v>
      </c>
      <c r="I40" s="64">
        <v>2.7227686301777458</v>
      </c>
      <c r="J40" s="93">
        <v>0</v>
      </c>
      <c r="K40" s="26">
        <v>0</v>
      </c>
      <c r="L40" s="16">
        <v>0</v>
      </c>
    </row>
    <row r="41" spans="1:12" x14ac:dyDescent="0.2">
      <c r="A41" s="19" t="s">
        <v>210</v>
      </c>
      <c r="B41" s="51" t="s">
        <v>170</v>
      </c>
      <c r="C41" s="319">
        <v>1264</v>
      </c>
      <c r="D41" s="63">
        <v>1.0412603811353125</v>
      </c>
      <c r="E41" s="63">
        <v>1.2373417721518987</v>
      </c>
      <c r="F41" s="64">
        <v>1.1872772837237859</v>
      </c>
      <c r="G41" s="21">
        <v>306027.09999999998</v>
      </c>
      <c r="H41" s="65">
        <v>20.340814717948842</v>
      </c>
      <c r="I41" s="64">
        <v>17.132320306973067</v>
      </c>
      <c r="J41" s="93">
        <v>0</v>
      </c>
      <c r="K41" s="26">
        <v>0</v>
      </c>
      <c r="L41" s="16">
        <v>0</v>
      </c>
    </row>
    <row r="42" spans="1:12" x14ac:dyDescent="0.2">
      <c r="A42" s="19" t="s">
        <v>65</v>
      </c>
      <c r="B42" s="51" t="s">
        <v>170</v>
      </c>
      <c r="C42" s="319">
        <v>3379.3</v>
      </c>
      <c r="D42" s="63">
        <v>1.0412603811353125</v>
      </c>
      <c r="E42" s="63">
        <v>1.0887757819666795</v>
      </c>
      <c r="F42" s="64">
        <v>1.0447224704533358</v>
      </c>
      <c r="G42" s="21">
        <v>24903.9</v>
      </c>
      <c r="H42" s="65">
        <v>0.61915038384935583</v>
      </c>
      <c r="I42" s="64">
        <v>0.59264579958798846</v>
      </c>
      <c r="J42" s="93">
        <v>0.42557208660397994</v>
      </c>
      <c r="K42" s="26">
        <v>1.2565621256474404</v>
      </c>
      <c r="L42" s="16">
        <v>10325.299999999999</v>
      </c>
    </row>
    <row r="43" spans="1:12" x14ac:dyDescent="0.2">
      <c r="A43" s="19" t="s">
        <v>66</v>
      </c>
      <c r="B43" s="51" t="s">
        <v>170</v>
      </c>
      <c r="C43" s="319">
        <v>1152.7</v>
      </c>
      <c r="D43" s="63">
        <v>1.0412603811353125</v>
      </c>
      <c r="E43" s="63">
        <v>1.2602585234666435</v>
      </c>
      <c r="F43" s="64">
        <v>1.2092667928999163</v>
      </c>
      <c r="G43" s="21">
        <v>21613</v>
      </c>
      <c r="H43" s="65">
        <v>1.575267421448322</v>
      </c>
      <c r="I43" s="64">
        <v>1.3026632590073093</v>
      </c>
      <c r="J43" s="93">
        <v>0</v>
      </c>
      <c r="K43" s="26">
        <v>0</v>
      </c>
      <c r="L43" s="16">
        <v>0</v>
      </c>
    </row>
    <row r="44" spans="1:12" x14ac:dyDescent="0.2">
      <c r="A44" s="19" t="s">
        <v>67</v>
      </c>
      <c r="B44" s="51" t="s">
        <v>170</v>
      </c>
      <c r="C44" s="319">
        <v>1277.3</v>
      </c>
      <c r="D44" s="63">
        <v>1.0412603811353125</v>
      </c>
      <c r="E44" s="63">
        <v>1.2348704298128865</v>
      </c>
      <c r="F44" s="64">
        <v>1.1849059351720346</v>
      </c>
      <c r="G44" s="21">
        <v>7249.1</v>
      </c>
      <c r="H44" s="65">
        <v>0.47681148709796889</v>
      </c>
      <c r="I44" s="64">
        <v>0.40240450566123748</v>
      </c>
      <c r="J44" s="93">
        <v>0.70809444807406563</v>
      </c>
      <c r="K44" s="26">
        <v>2.090749588233868</v>
      </c>
      <c r="L44" s="16">
        <v>6493.6</v>
      </c>
    </row>
    <row r="45" spans="1:12" x14ac:dyDescent="0.2">
      <c r="A45" s="19" t="s">
        <v>68</v>
      </c>
      <c r="B45" s="51" t="s">
        <v>170</v>
      </c>
      <c r="C45" s="319">
        <v>3341</v>
      </c>
      <c r="D45" s="63">
        <v>1.0412603811353125</v>
      </c>
      <c r="E45" s="63">
        <v>1.0897934750074827</v>
      </c>
      <c r="F45" s="64">
        <v>1.0456989862845665</v>
      </c>
      <c r="G45" s="21">
        <v>24402.3</v>
      </c>
      <c r="H45" s="65">
        <v>0.61363456879841261</v>
      </c>
      <c r="I45" s="64">
        <v>0.58681759937311828</v>
      </c>
      <c r="J45" s="93">
        <v>0.43206441748615382</v>
      </c>
      <c r="K45" s="26">
        <v>1.2757316561465175</v>
      </c>
      <c r="L45" s="16">
        <v>10364</v>
      </c>
    </row>
    <row r="46" spans="1:12" x14ac:dyDescent="0.2">
      <c r="A46" s="19" t="s">
        <v>69</v>
      </c>
      <c r="B46" s="51" t="s">
        <v>170</v>
      </c>
      <c r="C46" s="319">
        <v>3950.3</v>
      </c>
      <c r="D46" s="63">
        <v>1.0412603811353125</v>
      </c>
      <c r="E46" s="63">
        <v>1.0759435992203124</v>
      </c>
      <c r="F46" s="64">
        <v>1.0324094948323335</v>
      </c>
      <c r="G46" s="21">
        <v>14574.7</v>
      </c>
      <c r="H46" s="65">
        <v>0.30997386355249545</v>
      </c>
      <c r="I46" s="64">
        <v>0.30024313521335466</v>
      </c>
      <c r="J46" s="93">
        <v>0.72243563127983801</v>
      </c>
      <c r="K46" s="26">
        <v>2.1330939717603981</v>
      </c>
      <c r="L46" s="16">
        <v>20489.5</v>
      </c>
    </row>
    <row r="47" spans="1:12" x14ac:dyDescent="0.2">
      <c r="A47" s="19" t="s">
        <v>70</v>
      </c>
      <c r="B47" s="51" t="s">
        <v>170</v>
      </c>
      <c r="C47" s="319">
        <v>4669.7</v>
      </c>
      <c r="D47" s="63">
        <v>1.0412603811353125</v>
      </c>
      <c r="E47" s="63">
        <v>1.0642439557144998</v>
      </c>
      <c r="F47" s="64">
        <v>1.0211832344128215</v>
      </c>
      <c r="G47" s="21">
        <v>463308.1</v>
      </c>
      <c r="H47" s="65">
        <v>8.3355918888148324</v>
      </c>
      <c r="I47" s="64">
        <v>8.1626799264950538</v>
      </c>
      <c r="J47" s="93">
        <v>0</v>
      </c>
      <c r="K47" s="26">
        <v>0</v>
      </c>
      <c r="L47" s="16">
        <v>0</v>
      </c>
    </row>
    <row r="48" spans="1:12" x14ac:dyDescent="0.2">
      <c r="A48" s="19" t="s">
        <v>71</v>
      </c>
      <c r="B48" s="51" t="s">
        <v>170</v>
      </c>
      <c r="C48" s="319">
        <v>1288.7</v>
      </c>
      <c r="D48" s="63">
        <v>1.0412603811353125</v>
      </c>
      <c r="E48" s="63">
        <v>1.2327927368666098</v>
      </c>
      <c r="F48" s="64">
        <v>1.182912308436733</v>
      </c>
      <c r="G48" s="21">
        <v>4272.5</v>
      </c>
      <c r="H48" s="65">
        <v>0.27853884724678801</v>
      </c>
      <c r="I48" s="64">
        <v>0.23546872009040848</v>
      </c>
      <c r="J48" s="93">
        <v>0.90437346118994499</v>
      </c>
      <c r="K48" s="26">
        <v>2.6702912962180698</v>
      </c>
      <c r="L48" s="16">
        <v>8367.6</v>
      </c>
    </row>
    <row r="49" spans="1:12" x14ac:dyDescent="0.2">
      <c r="A49" s="19" t="s">
        <v>73</v>
      </c>
      <c r="B49" s="51" t="s">
        <v>171</v>
      </c>
      <c r="C49" s="319">
        <v>2850</v>
      </c>
      <c r="D49" s="63">
        <v>0.96093394936902665</v>
      </c>
      <c r="E49" s="63">
        <v>1.1052631578947367</v>
      </c>
      <c r="F49" s="64">
        <v>0.97872880518042771</v>
      </c>
      <c r="G49" s="21">
        <v>20713.099999999999</v>
      </c>
      <c r="H49" s="65">
        <v>0.61059855601323221</v>
      </c>
      <c r="I49" s="64">
        <v>0.62386899494663284</v>
      </c>
      <c r="J49" s="93">
        <v>0.36813024916719544</v>
      </c>
      <c r="K49" s="26">
        <v>1.086956929200833</v>
      </c>
      <c r="L49" s="16">
        <v>7532.7</v>
      </c>
    </row>
    <row r="50" spans="1:12" x14ac:dyDescent="0.2">
      <c r="A50" s="19" t="s">
        <v>75</v>
      </c>
      <c r="B50" s="51" t="s">
        <v>171</v>
      </c>
      <c r="C50" s="319">
        <v>900</v>
      </c>
      <c r="D50" s="63">
        <v>0.96093394936902665</v>
      </c>
      <c r="E50" s="63">
        <v>1.3333333333333333</v>
      </c>
      <c r="F50" s="64">
        <v>1.1806887173605161</v>
      </c>
      <c r="G50" s="21">
        <v>14695.5</v>
      </c>
      <c r="H50" s="65">
        <v>1.3718208164394885</v>
      </c>
      <c r="I50" s="64">
        <v>1.1618818713761041</v>
      </c>
      <c r="J50" s="93">
        <v>0</v>
      </c>
      <c r="K50" s="26">
        <v>0</v>
      </c>
      <c r="L50" s="16">
        <v>0</v>
      </c>
    </row>
    <row r="51" spans="1:12" x14ac:dyDescent="0.2">
      <c r="A51" s="19" t="s">
        <v>76</v>
      </c>
      <c r="B51" s="51" t="s">
        <v>171</v>
      </c>
      <c r="C51" s="319">
        <v>1384</v>
      </c>
      <c r="D51" s="63">
        <v>0.96093394936902665</v>
      </c>
      <c r="E51" s="63">
        <v>1.2167630057803469</v>
      </c>
      <c r="F51" s="64">
        <v>1.077463764469893</v>
      </c>
      <c r="G51" s="21">
        <v>4909.5</v>
      </c>
      <c r="H51" s="65">
        <v>0.29802775084104738</v>
      </c>
      <c r="I51" s="64">
        <v>0.27660118202459977</v>
      </c>
      <c r="J51" s="93">
        <v>0.77943601362884574</v>
      </c>
      <c r="K51" s="26">
        <v>2.301395709260952</v>
      </c>
      <c r="L51" s="16">
        <v>7745</v>
      </c>
    </row>
    <row r="52" spans="1:12" x14ac:dyDescent="0.2">
      <c r="A52" s="19" t="s">
        <v>77</v>
      </c>
      <c r="B52" s="51" t="s">
        <v>171</v>
      </c>
      <c r="C52" s="319">
        <v>1326</v>
      </c>
      <c r="D52" s="63">
        <v>0.96093394936902665</v>
      </c>
      <c r="E52" s="63">
        <v>1.2262443438914028</v>
      </c>
      <c r="F52" s="64">
        <v>1.0858596461697958</v>
      </c>
      <c r="G52" s="21">
        <v>4831.7</v>
      </c>
      <c r="H52" s="65">
        <v>0.30613428336362447</v>
      </c>
      <c r="I52" s="64">
        <v>0.28192804147706052</v>
      </c>
      <c r="J52" s="93">
        <v>0.77972536280617133</v>
      </c>
      <c r="K52" s="26">
        <v>2.3022500538685033</v>
      </c>
      <c r="L52" s="16">
        <v>7423.1</v>
      </c>
    </row>
    <row r="53" spans="1:12" x14ac:dyDescent="0.2">
      <c r="A53" s="19" t="s">
        <v>84</v>
      </c>
      <c r="B53" s="51" t="s">
        <v>172</v>
      </c>
      <c r="C53" s="319">
        <v>2785.7</v>
      </c>
      <c r="D53" s="63">
        <v>1.0026626382581596</v>
      </c>
      <c r="E53" s="63">
        <v>1.1076928599633844</v>
      </c>
      <c r="F53" s="64">
        <v>1.023475210473987</v>
      </c>
      <c r="G53" s="21">
        <v>15991.7</v>
      </c>
      <c r="H53" s="65">
        <v>0.48229839955619386</v>
      </c>
      <c r="I53" s="64">
        <v>0.4712360344642193</v>
      </c>
      <c r="J53" s="93">
        <v>0.54117681091779324</v>
      </c>
      <c r="K53" s="26">
        <v>1.5979015195861901</v>
      </c>
      <c r="L53" s="16">
        <v>10823.7</v>
      </c>
    </row>
    <row r="54" spans="1:12" x14ac:dyDescent="0.2">
      <c r="A54" s="19" t="s">
        <v>85</v>
      </c>
      <c r="B54" s="51" t="s">
        <v>172</v>
      </c>
      <c r="C54" s="319">
        <v>1533.3</v>
      </c>
      <c r="D54" s="63">
        <v>1.0026626382581596</v>
      </c>
      <c r="E54" s="63">
        <v>1.1956564273136372</v>
      </c>
      <c r="F54" s="64">
        <v>1.1047509267504452</v>
      </c>
      <c r="G54" s="21">
        <v>6727.9</v>
      </c>
      <c r="H54" s="65">
        <v>0.36864463941523934</v>
      </c>
      <c r="I54" s="64">
        <v>0.33369027396934092</v>
      </c>
      <c r="J54" s="93">
        <v>0.73610628733520589</v>
      </c>
      <c r="K54" s="26">
        <v>2.1734585284892169</v>
      </c>
      <c r="L54" s="16">
        <v>8103.5</v>
      </c>
    </row>
    <row r="55" spans="1:12" x14ac:dyDescent="0.2">
      <c r="A55" s="19" t="s">
        <v>87</v>
      </c>
      <c r="B55" s="51" t="s">
        <v>172</v>
      </c>
      <c r="C55" s="319">
        <v>2969.7</v>
      </c>
      <c r="D55" s="63">
        <v>1.0026626382581596</v>
      </c>
      <c r="E55" s="63">
        <v>1.1010203050813214</v>
      </c>
      <c r="F55" s="64">
        <v>1.0173099685019982</v>
      </c>
      <c r="G55" s="21">
        <v>21879</v>
      </c>
      <c r="H55" s="65">
        <v>0.61897116872820457</v>
      </c>
      <c r="I55" s="64">
        <v>0.60843910695149039</v>
      </c>
      <c r="J55" s="93">
        <v>0.39833879977379361</v>
      </c>
      <c r="K55" s="26">
        <v>1.1761519721978102</v>
      </c>
      <c r="L55" s="16">
        <v>8493.1</v>
      </c>
    </row>
    <row r="56" spans="1:12" x14ac:dyDescent="0.2">
      <c r="A56" s="19" t="s">
        <v>88</v>
      </c>
      <c r="B56" s="51" t="s">
        <v>173</v>
      </c>
      <c r="C56" s="319">
        <v>3782.3</v>
      </c>
      <c r="D56" s="63">
        <v>0.98491479386231851</v>
      </c>
      <c r="E56" s="63">
        <v>1.0793168178092696</v>
      </c>
      <c r="F56" s="64">
        <v>0.97960443916071982</v>
      </c>
      <c r="G56" s="21">
        <v>11417.3</v>
      </c>
      <c r="H56" s="65">
        <v>0.25360801275977546</v>
      </c>
      <c r="I56" s="64">
        <v>0.25888818243520334</v>
      </c>
      <c r="J56" s="93">
        <v>0.72599642640094431</v>
      </c>
      <c r="K56" s="26">
        <v>2.1436077258979811</v>
      </c>
      <c r="L56" s="16">
        <v>19714.8</v>
      </c>
    </row>
    <row r="57" spans="1:12" x14ac:dyDescent="0.2">
      <c r="A57" s="19" t="s">
        <v>189</v>
      </c>
      <c r="B57" s="51" t="s">
        <v>173</v>
      </c>
      <c r="C57" s="319">
        <v>2162</v>
      </c>
      <c r="D57" s="63">
        <v>0.98491479386231851</v>
      </c>
      <c r="E57" s="63">
        <v>1.1387604070305273</v>
      </c>
      <c r="F57" s="64">
        <v>1.0335563492208117</v>
      </c>
      <c r="G57" s="21">
        <v>10322</v>
      </c>
      <c r="H57" s="65">
        <v>0.40111019091691974</v>
      </c>
      <c r="I57" s="64">
        <v>0.38808739476982834</v>
      </c>
      <c r="J57" s="93">
        <v>0.63244615830389206</v>
      </c>
      <c r="K57" s="26">
        <v>1.867387251305838</v>
      </c>
      <c r="L57" s="16">
        <v>9817.1</v>
      </c>
    </row>
    <row r="58" spans="1:12" x14ac:dyDescent="0.2">
      <c r="A58" s="19" t="s">
        <v>91</v>
      </c>
      <c r="B58" s="51" t="s">
        <v>173</v>
      </c>
      <c r="C58" s="319">
        <v>1356.3</v>
      </c>
      <c r="D58" s="63">
        <v>0.98491479386231851</v>
      </c>
      <c r="E58" s="63">
        <v>1.2211900022119</v>
      </c>
      <c r="F58" s="64">
        <v>1.1083707095879485</v>
      </c>
      <c r="G58" s="21">
        <v>6352.1</v>
      </c>
      <c r="H58" s="65">
        <v>0.39347495625950329</v>
      </c>
      <c r="I58" s="64">
        <v>0.35500302638436093</v>
      </c>
      <c r="J58" s="93">
        <v>0.71489575332844524</v>
      </c>
      <c r="K58" s="26">
        <v>2.1108314095201712</v>
      </c>
      <c r="L58" s="16">
        <v>6961.5</v>
      </c>
    </row>
    <row r="59" spans="1:12" x14ac:dyDescent="0.2">
      <c r="A59" s="19" t="s">
        <v>93</v>
      </c>
      <c r="B59" s="51" t="s">
        <v>174</v>
      </c>
      <c r="C59" s="319">
        <v>8521.2999999999993</v>
      </c>
      <c r="D59" s="63">
        <v>1.0206459962827066</v>
      </c>
      <c r="E59" s="63">
        <v>1.0352058958140189</v>
      </c>
      <c r="F59" s="64">
        <v>0.97365480740912203</v>
      </c>
      <c r="G59" s="21">
        <v>141286.29999999999</v>
      </c>
      <c r="H59" s="65">
        <v>1.3929955457292276</v>
      </c>
      <c r="I59" s="64">
        <v>1.430687277594781</v>
      </c>
      <c r="J59" s="93">
        <v>0</v>
      </c>
      <c r="K59" s="26">
        <v>0</v>
      </c>
      <c r="L59" s="16">
        <v>0</v>
      </c>
    </row>
    <row r="60" spans="1:12" x14ac:dyDescent="0.2">
      <c r="A60" s="19" t="s">
        <v>94</v>
      </c>
      <c r="B60" s="51" t="s">
        <v>174</v>
      </c>
      <c r="C60" s="319">
        <v>5009.7</v>
      </c>
      <c r="D60" s="63">
        <v>1.0206459962827066</v>
      </c>
      <c r="E60" s="63">
        <v>1.0598838253787652</v>
      </c>
      <c r="F60" s="64">
        <v>0.99686544101812524</v>
      </c>
      <c r="G60" s="21">
        <v>45875.5</v>
      </c>
      <c r="H60" s="65">
        <v>0.76935117656459873</v>
      </c>
      <c r="I60" s="64">
        <v>0.77177033620389113</v>
      </c>
      <c r="J60" s="93">
        <v>0.22751426445352652</v>
      </c>
      <c r="K60" s="26">
        <v>0.6717682309433769</v>
      </c>
      <c r="L60" s="16">
        <v>8183.2</v>
      </c>
    </row>
    <row r="61" spans="1:12" x14ac:dyDescent="0.2">
      <c r="A61" s="19" t="s">
        <v>95</v>
      </c>
      <c r="B61" s="51" t="s">
        <v>174</v>
      </c>
      <c r="C61" s="319">
        <v>6218</v>
      </c>
      <c r="D61" s="63">
        <v>1.0206459962827066</v>
      </c>
      <c r="E61" s="63">
        <v>1.0482470247668061</v>
      </c>
      <c r="F61" s="64">
        <v>0.98592053923142675</v>
      </c>
      <c r="G61" s="21">
        <v>57631</v>
      </c>
      <c r="H61" s="65">
        <v>0.77868349369549061</v>
      </c>
      <c r="I61" s="64">
        <v>0.78980350110416853</v>
      </c>
      <c r="J61" s="93">
        <v>0.20723704553593617</v>
      </c>
      <c r="K61" s="26">
        <v>0.61189685754426548</v>
      </c>
      <c r="L61" s="16">
        <v>9251.7000000000007</v>
      </c>
    </row>
    <row r="62" spans="1:12" x14ac:dyDescent="0.2">
      <c r="A62" s="19" t="s">
        <v>96</v>
      </c>
      <c r="B62" s="51" t="s">
        <v>174</v>
      </c>
      <c r="C62" s="319">
        <v>2382.3000000000002</v>
      </c>
      <c r="D62" s="63">
        <v>1.0206459962827066</v>
      </c>
      <c r="E62" s="63">
        <v>1.1259287243420224</v>
      </c>
      <c r="F62" s="64">
        <v>1.0589834541017542</v>
      </c>
      <c r="G62" s="21">
        <v>17937.5</v>
      </c>
      <c r="H62" s="65">
        <v>0.63258806575094684</v>
      </c>
      <c r="I62" s="64">
        <v>0.59735405997208668</v>
      </c>
      <c r="J62" s="93">
        <v>0.42639538835080742</v>
      </c>
      <c r="K62" s="26">
        <v>1.2589930411741102</v>
      </c>
      <c r="L62" s="16">
        <v>7293.1</v>
      </c>
    </row>
    <row r="63" spans="1:12" x14ac:dyDescent="0.2">
      <c r="A63" s="19" t="s">
        <v>97</v>
      </c>
      <c r="B63" s="51" t="s">
        <v>174</v>
      </c>
      <c r="C63" s="319">
        <v>3581.3</v>
      </c>
      <c r="D63" s="63">
        <v>1.0206459962827066</v>
      </c>
      <c r="E63" s="63">
        <v>1.0837684639655991</v>
      </c>
      <c r="F63" s="64">
        <v>1.0193299510033718</v>
      </c>
      <c r="G63" s="21">
        <v>71722.399999999994</v>
      </c>
      <c r="H63" s="65">
        <v>1.6825564429393454</v>
      </c>
      <c r="I63" s="64">
        <v>1.6506494695688381</v>
      </c>
      <c r="J63" s="93">
        <v>0</v>
      </c>
      <c r="K63" s="26">
        <v>0</v>
      </c>
      <c r="L63" s="16">
        <v>0</v>
      </c>
    </row>
    <row r="64" spans="1:12" x14ac:dyDescent="0.2">
      <c r="A64" s="19" t="s">
        <v>99</v>
      </c>
      <c r="B64" s="51" t="s">
        <v>174</v>
      </c>
      <c r="C64" s="319">
        <v>3039.7</v>
      </c>
      <c r="D64" s="63">
        <v>1.0206459962827066</v>
      </c>
      <c r="E64" s="63">
        <v>1.0986939500608612</v>
      </c>
      <c r="F64" s="64">
        <v>1.0333680001956465</v>
      </c>
      <c r="G64" s="21">
        <v>52055.9</v>
      </c>
      <c r="H64" s="65">
        <v>1.4387812416073475</v>
      </c>
      <c r="I64" s="64">
        <v>1.3923222330621277</v>
      </c>
      <c r="J64" s="93">
        <v>0</v>
      </c>
      <c r="K64" s="26">
        <v>0</v>
      </c>
      <c r="L64" s="16">
        <v>0</v>
      </c>
    </row>
    <row r="65" spans="1:12" x14ac:dyDescent="0.2">
      <c r="A65" s="19" t="s">
        <v>100</v>
      </c>
      <c r="B65" s="51" t="s">
        <v>174</v>
      </c>
      <c r="C65" s="319">
        <v>5094.3</v>
      </c>
      <c r="D65" s="63">
        <v>1.0206459962827066</v>
      </c>
      <c r="E65" s="63">
        <v>1.0588893469171428</v>
      </c>
      <c r="F65" s="64">
        <v>0.99593009208035443</v>
      </c>
      <c r="G65" s="21">
        <v>192185.5</v>
      </c>
      <c r="H65" s="65">
        <v>3.1695063943008788</v>
      </c>
      <c r="I65" s="64">
        <v>3.1824587082013323</v>
      </c>
      <c r="J65" s="93">
        <v>0</v>
      </c>
      <c r="K65" s="26">
        <v>0</v>
      </c>
      <c r="L65" s="16">
        <v>0</v>
      </c>
    </row>
    <row r="66" spans="1:12" x14ac:dyDescent="0.2">
      <c r="A66" s="19" t="s">
        <v>101</v>
      </c>
      <c r="B66" s="51" t="s">
        <v>174</v>
      </c>
      <c r="C66" s="319">
        <v>3259.7</v>
      </c>
      <c r="D66" s="63">
        <v>1.0206459962827066</v>
      </c>
      <c r="E66" s="63">
        <v>1.0920330091726234</v>
      </c>
      <c r="F66" s="64">
        <v>1.0271031043484284</v>
      </c>
      <c r="G66" s="21">
        <v>21474.9</v>
      </c>
      <c r="H66" s="65">
        <v>0.55348906953167976</v>
      </c>
      <c r="I66" s="64">
        <v>0.53888364974108516</v>
      </c>
      <c r="J66" s="93">
        <v>0.47361403481674869</v>
      </c>
      <c r="K66" s="26">
        <v>1.3984128119746586</v>
      </c>
      <c r="L66" s="16">
        <v>11084.2</v>
      </c>
    </row>
    <row r="67" spans="1:12" x14ac:dyDescent="0.2">
      <c r="A67" s="19" t="s">
        <v>102</v>
      </c>
      <c r="B67" s="51" t="s">
        <v>174</v>
      </c>
      <c r="C67" s="319">
        <v>3231</v>
      </c>
      <c r="D67" s="63">
        <v>1.0206459962827066</v>
      </c>
      <c r="E67" s="63">
        <v>1.0928505106778088</v>
      </c>
      <c r="F67" s="64">
        <v>1.0278719989942247</v>
      </c>
      <c r="G67" s="21">
        <v>65825.2</v>
      </c>
      <c r="H67" s="65">
        <v>1.711633430814383</v>
      </c>
      <c r="I67" s="64">
        <v>1.6652204092428051</v>
      </c>
      <c r="J67" s="93">
        <v>0</v>
      </c>
      <c r="K67" s="26">
        <v>0</v>
      </c>
      <c r="L67" s="16">
        <v>0</v>
      </c>
    </row>
    <row r="68" spans="1:12" x14ac:dyDescent="0.2">
      <c r="A68" s="19" t="s">
        <v>103</v>
      </c>
      <c r="B68" s="51" t="s">
        <v>174</v>
      </c>
      <c r="C68" s="319">
        <v>4393.7</v>
      </c>
      <c r="D68" s="63">
        <v>1.0206459962827066</v>
      </c>
      <c r="E68" s="63">
        <v>1.0682795821289575</v>
      </c>
      <c r="F68" s="64">
        <v>1.004762004353706</v>
      </c>
      <c r="G68" s="21">
        <v>80034.2</v>
      </c>
      <c r="H68" s="65">
        <v>1.5303851365980141</v>
      </c>
      <c r="I68" s="64">
        <v>1.523131975499417</v>
      </c>
      <c r="J68" s="93">
        <v>0</v>
      </c>
      <c r="K68" s="26">
        <v>0</v>
      </c>
      <c r="L68" s="16">
        <v>0</v>
      </c>
    </row>
    <row r="69" spans="1:12" x14ac:dyDescent="0.2">
      <c r="A69" s="19" t="s">
        <v>104</v>
      </c>
      <c r="B69" s="51" t="s">
        <v>174</v>
      </c>
      <c r="C69" s="319">
        <v>5330</v>
      </c>
      <c r="D69" s="63">
        <v>1.0206459962827066</v>
      </c>
      <c r="E69" s="63">
        <v>1.0562851782363978</v>
      </c>
      <c r="F69" s="64">
        <v>0.99348076159879084</v>
      </c>
      <c r="G69" s="21">
        <v>26142.3</v>
      </c>
      <c r="H69" s="65">
        <v>0.41207106126341519</v>
      </c>
      <c r="I69" s="64">
        <v>0.41477507888555043</v>
      </c>
      <c r="J69" s="93">
        <v>0.58140970033537565</v>
      </c>
      <c r="K69" s="26">
        <v>1.7166948489394385</v>
      </c>
      <c r="L69" s="16">
        <v>22249.1</v>
      </c>
    </row>
    <row r="70" spans="1:12" x14ac:dyDescent="0.2">
      <c r="A70" s="19" t="s">
        <v>105</v>
      </c>
      <c r="B70" s="51" t="s">
        <v>175</v>
      </c>
      <c r="C70" s="319">
        <v>1580.7</v>
      </c>
      <c r="D70" s="63">
        <v>1.0111370226631018</v>
      </c>
      <c r="E70" s="63">
        <v>1.1897893338394383</v>
      </c>
      <c r="F70" s="64">
        <v>1.1086213117005945</v>
      </c>
      <c r="G70" s="21">
        <v>5984.7</v>
      </c>
      <c r="H70" s="65">
        <v>0.31808886228918898</v>
      </c>
      <c r="I70" s="64">
        <v>0.28692291852233059</v>
      </c>
      <c r="J70" s="93">
        <v>0.79053244941140566</v>
      </c>
      <c r="K70" s="26">
        <v>2.334159514437439</v>
      </c>
      <c r="L70" s="16">
        <v>8971.6</v>
      </c>
    </row>
    <row r="71" spans="1:12" x14ac:dyDescent="0.2">
      <c r="A71" s="19" t="s">
        <v>106</v>
      </c>
      <c r="B71" s="51" t="s">
        <v>175</v>
      </c>
      <c r="C71" s="319">
        <v>1294</v>
      </c>
      <c r="D71" s="63">
        <v>1.0111370226631018</v>
      </c>
      <c r="E71" s="63">
        <v>1.231839258114374</v>
      </c>
      <c r="F71" s="64">
        <v>1.1478025691557745</v>
      </c>
      <c r="G71" s="21">
        <v>4608.7</v>
      </c>
      <c r="H71" s="65">
        <v>0.29922625259024055</v>
      </c>
      <c r="I71" s="64">
        <v>0.26069487961708065</v>
      </c>
      <c r="J71" s="93">
        <v>0.84857631656553389</v>
      </c>
      <c r="K71" s="26">
        <v>2.5055422892665131</v>
      </c>
      <c r="L71" s="16">
        <v>7883.7</v>
      </c>
    </row>
    <row r="72" spans="1:12" x14ac:dyDescent="0.2">
      <c r="A72" s="19" t="s">
        <v>107</v>
      </c>
      <c r="B72" s="51" t="s">
        <v>175</v>
      </c>
      <c r="C72" s="319">
        <v>2860</v>
      </c>
      <c r="D72" s="63">
        <v>1.0111370226631018</v>
      </c>
      <c r="E72" s="63">
        <v>1.104895104895105</v>
      </c>
      <c r="F72" s="64">
        <v>1.0295186094227322</v>
      </c>
      <c r="G72" s="21">
        <v>11987.3</v>
      </c>
      <c r="H72" s="65">
        <v>0.35213636127168402</v>
      </c>
      <c r="I72" s="64">
        <v>0.34203982137742278</v>
      </c>
      <c r="J72" s="93">
        <v>0.67738224815104831</v>
      </c>
      <c r="K72" s="26">
        <v>2.0000674489833021</v>
      </c>
      <c r="L72" s="16">
        <v>13909.2</v>
      </c>
    </row>
    <row r="73" spans="1:12" x14ac:dyDescent="0.2">
      <c r="A73" s="19" t="s">
        <v>108</v>
      </c>
      <c r="B73" s="51" t="s">
        <v>175</v>
      </c>
      <c r="C73" s="319">
        <v>4816</v>
      </c>
      <c r="D73" s="63">
        <v>1.0111370226631018</v>
      </c>
      <c r="E73" s="63">
        <v>1.0622923588039868</v>
      </c>
      <c r="F73" s="64">
        <v>0.9898222439315647</v>
      </c>
      <c r="G73" s="21">
        <v>21872.1</v>
      </c>
      <c r="H73" s="65">
        <v>0.38155709676252858</v>
      </c>
      <c r="I73" s="64">
        <v>0.38548042247160191</v>
      </c>
      <c r="J73" s="93">
        <v>0.60826514716903612</v>
      </c>
      <c r="K73" s="26">
        <v>1.7959893760495269</v>
      </c>
      <c r="L73" s="16">
        <v>21032.1</v>
      </c>
    </row>
    <row r="74" spans="1:12" x14ac:dyDescent="0.2">
      <c r="A74" s="19" t="s">
        <v>110</v>
      </c>
      <c r="B74" s="51" t="s">
        <v>175</v>
      </c>
      <c r="C74" s="319">
        <v>3747.3</v>
      </c>
      <c r="D74" s="63">
        <v>1.0111370226631018</v>
      </c>
      <c r="E74" s="63">
        <v>1.0800576415018814</v>
      </c>
      <c r="F74" s="64">
        <v>1.0063755701777468</v>
      </c>
      <c r="G74" s="21">
        <v>33659.800000000003</v>
      </c>
      <c r="H74" s="65">
        <v>0.75465525244016085</v>
      </c>
      <c r="I74" s="64">
        <v>0.74987437573317983</v>
      </c>
      <c r="J74" s="93">
        <v>0.25172031773758602</v>
      </c>
      <c r="K74" s="26">
        <v>0.7432400467075938</v>
      </c>
      <c r="L74" s="16">
        <v>6772.4</v>
      </c>
    </row>
    <row r="75" spans="1:12" x14ac:dyDescent="0.2">
      <c r="A75" s="19" t="s">
        <v>111</v>
      </c>
      <c r="B75" s="51" t="s">
        <v>175</v>
      </c>
      <c r="C75" s="319">
        <v>4371</v>
      </c>
      <c r="D75" s="63">
        <v>1.0111370226631018</v>
      </c>
      <c r="E75" s="63">
        <v>1.0686341798215511</v>
      </c>
      <c r="F75" s="64">
        <v>0.99573142275431858</v>
      </c>
      <c r="G75" s="21">
        <v>13706.9</v>
      </c>
      <c r="H75" s="65">
        <v>0.26345956406968707</v>
      </c>
      <c r="I75" s="64">
        <v>0.26458898258018687</v>
      </c>
      <c r="J75" s="93">
        <v>0.73227185868463152</v>
      </c>
      <c r="K75" s="26">
        <v>2.1621368324300185</v>
      </c>
      <c r="L75" s="16">
        <v>22980.3</v>
      </c>
    </row>
    <row r="76" spans="1:12" x14ac:dyDescent="0.2">
      <c r="A76" s="19" t="s">
        <v>112</v>
      </c>
      <c r="B76" s="51" t="s">
        <v>175</v>
      </c>
      <c r="C76" s="319">
        <v>2553.3000000000002</v>
      </c>
      <c r="D76" s="63">
        <v>1.0111370226631018</v>
      </c>
      <c r="E76" s="63">
        <v>1.1174950064622253</v>
      </c>
      <c r="F76" s="64">
        <v>1.0412589394167515</v>
      </c>
      <c r="G76" s="21">
        <v>10044.200000000001</v>
      </c>
      <c r="H76" s="65">
        <v>0.33049815362975232</v>
      </c>
      <c r="I76" s="64">
        <v>0.31740246457319909</v>
      </c>
      <c r="J76" s="93">
        <v>0.71076078578699919</v>
      </c>
      <c r="K76" s="26">
        <v>2.0986223296323785</v>
      </c>
      <c r="L76" s="16">
        <v>13029.5</v>
      </c>
    </row>
    <row r="77" spans="1:12" x14ac:dyDescent="0.2">
      <c r="A77" s="19" t="s">
        <v>113</v>
      </c>
      <c r="B77" s="51" t="s">
        <v>175</v>
      </c>
      <c r="C77" s="319">
        <v>1759.7</v>
      </c>
      <c r="D77" s="63">
        <v>1.0111370226631018</v>
      </c>
      <c r="E77" s="63">
        <v>1.1704836051599705</v>
      </c>
      <c r="F77" s="64">
        <v>1.0906326294664876</v>
      </c>
      <c r="G77" s="21">
        <v>4428.8</v>
      </c>
      <c r="H77" s="65">
        <v>0.21144769995936114</v>
      </c>
      <c r="I77" s="64">
        <v>0.19387619097990538</v>
      </c>
      <c r="J77" s="93">
        <v>0.87918492950712646</v>
      </c>
      <c r="K77" s="26">
        <v>2.5959185732186087</v>
      </c>
      <c r="L77" s="16">
        <v>11107.6</v>
      </c>
    </row>
    <row r="78" spans="1:12" x14ac:dyDescent="0.2">
      <c r="A78" s="19" t="s">
        <v>114</v>
      </c>
      <c r="B78" s="51" t="s">
        <v>175</v>
      </c>
      <c r="C78" s="319">
        <v>1613</v>
      </c>
      <c r="D78" s="63">
        <v>1.0111370226631018</v>
      </c>
      <c r="E78" s="63">
        <v>1.1859888406695598</v>
      </c>
      <c r="F78" s="64">
        <v>1.1050800900714652</v>
      </c>
      <c r="G78" s="21">
        <v>6093.8</v>
      </c>
      <c r="H78" s="65">
        <v>0.31740178156764426</v>
      </c>
      <c r="I78" s="64">
        <v>0.28722061361825635</v>
      </c>
      <c r="J78" s="93">
        <v>0.78767830850382103</v>
      </c>
      <c r="K78" s="26">
        <v>2.3257322573906927</v>
      </c>
      <c r="L78" s="16">
        <v>9121.9</v>
      </c>
    </row>
    <row r="79" spans="1:12" x14ac:dyDescent="0.2">
      <c r="A79" s="19" t="s">
        <v>115</v>
      </c>
      <c r="B79" s="51" t="s">
        <v>175</v>
      </c>
      <c r="C79" s="319">
        <v>2819.7</v>
      </c>
      <c r="D79" s="63">
        <v>1.0111370226631018</v>
      </c>
      <c r="E79" s="63">
        <v>1.1063942972656666</v>
      </c>
      <c r="F79" s="64">
        <v>1.030915526141577</v>
      </c>
      <c r="G79" s="21">
        <v>19770.099999999999</v>
      </c>
      <c r="H79" s="65">
        <v>0.58906265805469793</v>
      </c>
      <c r="I79" s="64">
        <v>0.57139760059623079</v>
      </c>
      <c r="J79" s="93">
        <v>0.44185286808687907</v>
      </c>
      <c r="K79" s="26">
        <v>1.3046334490056155</v>
      </c>
      <c r="L79" s="16">
        <v>8945.1</v>
      </c>
    </row>
    <row r="80" spans="1:12" x14ac:dyDescent="0.2">
      <c r="A80" s="19" t="s">
        <v>117</v>
      </c>
      <c r="B80" s="51" t="s">
        <v>175</v>
      </c>
      <c r="C80" s="319">
        <v>1246.3</v>
      </c>
      <c r="D80" s="63">
        <v>1.0111370226631018</v>
      </c>
      <c r="E80" s="63">
        <v>1.240712509026719</v>
      </c>
      <c r="F80" s="64">
        <v>1.1560704824625345</v>
      </c>
      <c r="G80" s="21">
        <v>2726.5</v>
      </c>
      <c r="H80" s="65">
        <v>0.18379700830766996</v>
      </c>
      <c r="I80" s="64">
        <v>0.15898425839587715</v>
      </c>
      <c r="J80" s="93">
        <v>0.97227347415486454</v>
      </c>
      <c r="K80" s="26">
        <v>2.8707757436439745</v>
      </c>
      <c r="L80" s="16">
        <v>8699.9</v>
      </c>
    </row>
    <row r="81" spans="1:12" x14ac:dyDescent="0.2">
      <c r="A81" s="19" t="s">
        <v>118</v>
      </c>
      <c r="B81" s="51" t="s">
        <v>175</v>
      </c>
      <c r="C81" s="319">
        <v>2797</v>
      </c>
      <c r="D81" s="63">
        <v>1.0111370226631018</v>
      </c>
      <c r="E81" s="63">
        <v>1.1072577761887736</v>
      </c>
      <c r="F81" s="64">
        <v>1.0317200981016159</v>
      </c>
      <c r="G81" s="21">
        <v>9097.7000000000007</v>
      </c>
      <c r="H81" s="65">
        <v>0.27327171123440896</v>
      </c>
      <c r="I81" s="64">
        <v>0.2648700085781347</v>
      </c>
      <c r="J81" s="93">
        <v>0.75844838686720695</v>
      </c>
      <c r="K81" s="26">
        <v>2.2394267556428993</v>
      </c>
      <c r="L81" s="16">
        <v>15230.8</v>
      </c>
    </row>
    <row r="82" spans="1:12" x14ac:dyDescent="0.2">
      <c r="A82" s="19" t="s">
        <v>120</v>
      </c>
      <c r="B82" s="51" t="s">
        <v>176</v>
      </c>
      <c r="C82" s="319">
        <v>1504.3</v>
      </c>
      <c r="D82" s="63">
        <v>0.96959798570660338</v>
      </c>
      <c r="E82" s="63">
        <v>1.1994283055241641</v>
      </c>
      <c r="F82" s="64">
        <v>1.0716898997247262</v>
      </c>
      <c r="G82" s="21">
        <v>5169.6000000000004</v>
      </c>
      <c r="H82" s="65">
        <v>0.28872076262530411</v>
      </c>
      <c r="I82" s="64">
        <v>0.26940700168907517</v>
      </c>
      <c r="J82" s="93">
        <v>0.78296913709942206</v>
      </c>
      <c r="K82" s="26">
        <v>2.311827758913902</v>
      </c>
      <c r="L82" s="16">
        <v>8456.2999999999993</v>
      </c>
    </row>
    <row r="83" spans="1:12" x14ac:dyDescent="0.2">
      <c r="A83" s="19" t="s">
        <v>124</v>
      </c>
      <c r="B83" s="51" t="s">
        <v>177</v>
      </c>
      <c r="C83" s="319">
        <v>2155.6999999999998</v>
      </c>
      <c r="D83" s="63">
        <v>1.0031095779995458</v>
      </c>
      <c r="E83" s="63">
        <v>1.1391659321798024</v>
      </c>
      <c r="F83" s="64">
        <v>1.0530245713698025</v>
      </c>
      <c r="G83" s="21">
        <v>28259.7</v>
      </c>
      <c r="H83" s="65">
        <v>1.10137383900846</v>
      </c>
      <c r="I83" s="64">
        <v>1.0459146623480622</v>
      </c>
      <c r="J83" s="93">
        <v>0</v>
      </c>
      <c r="K83" s="26">
        <v>0</v>
      </c>
      <c r="L83" s="16">
        <v>0</v>
      </c>
    </row>
    <row r="84" spans="1:12" x14ac:dyDescent="0.2">
      <c r="A84" s="19" t="s">
        <v>125</v>
      </c>
      <c r="B84" s="51" t="s">
        <v>177</v>
      </c>
      <c r="C84" s="319">
        <v>2782</v>
      </c>
      <c r="D84" s="63">
        <v>1.0031095779995458</v>
      </c>
      <c r="E84" s="63">
        <v>1.1078360891445003</v>
      </c>
      <c r="F84" s="64">
        <v>1.0240638259670642</v>
      </c>
      <c r="G84" s="21">
        <v>31852.7</v>
      </c>
      <c r="H84" s="65">
        <v>0.96193262964569182</v>
      </c>
      <c r="I84" s="64">
        <v>0.9393287852320148</v>
      </c>
      <c r="J84" s="93">
        <v>6.213119632137238E-2</v>
      </c>
      <c r="K84" s="26">
        <v>0.183451195640217</v>
      </c>
      <c r="L84" s="16">
        <v>1241</v>
      </c>
    </row>
    <row r="85" spans="1:12" x14ac:dyDescent="0.2">
      <c r="A85" s="19" t="s">
        <v>126</v>
      </c>
      <c r="B85" s="51" t="s">
        <v>177</v>
      </c>
      <c r="C85" s="319">
        <v>1042</v>
      </c>
      <c r="D85" s="63">
        <v>1.0031095779995458</v>
      </c>
      <c r="E85" s="63">
        <v>1.2879078694817658</v>
      </c>
      <c r="F85" s="64">
        <v>1.1905189524319217</v>
      </c>
      <c r="G85" s="21">
        <v>40042.9</v>
      </c>
      <c r="H85" s="65">
        <v>3.2285932512893583</v>
      </c>
      <c r="I85" s="64">
        <v>2.7119209187675497</v>
      </c>
      <c r="J85" s="93">
        <v>0</v>
      </c>
      <c r="K85" s="26">
        <v>0</v>
      </c>
      <c r="L85" s="16">
        <v>0</v>
      </c>
    </row>
    <row r="86" spans="1:12" x14ac:dyDescent="0.2">
      <c r="A86" s="19" t="s">
        <v>128</v>
      </c>
      <c r="B86" s="51" t="s">
        <v>177</v>
      </c>
      <c r="C86" s="319">
        <v>2643.7</v>
      </c>
      <c r="D86" s="63">
        <v>1.0031095779995458</v>
      </c>
      <c r="E86" s="63">
        <v>1.1134773234481976</v>
      </c>
      <c r="F86" s="64">
        <v>1.0292784818541838</v>
      </c>
      <c r="G86" s="21">
        <v>24567.3</v>
      </c>
      <c r="H86" s="65">
        <v>0.78072985884856128</v>
      </c>
      <c r="I86" s="64">
        <v>0.75852150084991865</v>
      </c>
      <c r="J86" s="93">
        <v>0.24854862300562255</v>
      </c>
      <c r="K86" s="26">
        <v>0.73387516682060661</v>
      </c>
      <c r="L86" s="16">
        <v>4717.7</v>
      </c>
    </row>
    <row r="87" spans="1:12" x14ac:dyDescent="0.2">
      <c r="A87" s="19" t="s">
        <v>129</v>
      </c>
      <c r="B87" s="51" t="s">
        <v>177</v>
      </c>
      <c r="C87" s="319">
        <v>2265.3000000000002</v>
      </c>
      <c r="D87" s="63">
        <v>1.0031095779995458</v>
      </c>
      <c r="E87" s="63">
        <v>1.1324327903588929</v>
      </c>
      <c r="F87" s="64">
        <v>1.0468005757431351</v>
      </c>
      <c r="G87" s="21">
        <v>15569.2</v>
      </c>
      <c r="H87" s="65">
        <v>0.57742569216165329</v>
      </c>
      <c r="I87" s="64">
        <v>0.551610025387818</v>
      </c>
      <c r="J87" s="93">
        <v>0.46937488358148183</v>
      </c>
      <c r="K87" s="26">
        <v>1.3858961149101618</v>
      </c>
      <c r="L87" s="16">
        <v>7633.9</v>
      </c>
    </row>
    <row r="88" spans="1:12" x14ac:dyDescent="0.2">
      <c r="A88" s="19" t="s">
        <v>130</v>
      </c>
      <c r="B88" s="51" t="s">
        <v>177</v>
      </c>
      <c r="C88" s="319">
        <v>1778</v>
      </c>
      <c r="D88" s="63">
        <v>1.0031095779995458</v>
      </c>
      <c r="E88" s="63">
        <v>1.1687289088863893</v>
      </c>
      <c r="F88" s="64">
        <v>1.0803520572043732</v>
      </c>
      <c r="G88" s="21">
        <v>21606.6</v>
      </c>
      <c r="H88" s="65">
        <v>1.0209634771169058</v>
      </c>
      <c r="I88" s="64">
        <v>0.9450284935439035</v>
      </c>
      <c r="J88" s="93">
        <v>5.9388580087467335E-2</v>
      </c>
      <c r="K88" s="26">
        <v>0.17535323105750264</v>
      </c>
      <c r="L88" s="16">
        <v>758.1</v>
      </c>
    </row>
    <row r="89" spans="1:12" x14ac:dyDescent="0.2">
      <c r="A89" s="19" t="s">
        <v>131</v>
      </c>
      <c r="B89" s="51" t="s">
        <v>177</v>
      </c>
      <c r="C89" s="319">
        <v>1946.7</v>
      </c>
      <c r="D89" s="63">
        <v>1.0031095779995458</v>
      </c>
      <c r="E89" s="63">
        <v>1.1541069502234551</v>
      </c>
      <c r="F89" s="64">
        <v>1.0668357806737361</v>
      </c>
      <c r="G89" s="21">
        <v>62153.2</v>
      </c>
      <c r="H89" s="65">
        <v>2.6823781059822243</v>
      </c>
      <c r="I89" s="64">
        <v>2.5143308413298895</v>
      </c>
      <c r="J89" s="93">
        <v>0</v>
      </c>
      <c r="K89" s="26">
        <v>0</v>
      </c>
      <c r="L89" s="16">
        <v>0</v>
      </c>
    </row>
    <row r="90" spans="1:12" x14ac:dyDescent="0.2">
      <c r="A90" s="19" t="s">
        <v>132</v>
      </c>
      <c r="B90" s="51" t="s">
        <v>177</v>
      </c>
      <c r="C90" s="319">
        <v>2732</v>
      </c>
      <c r="D90" s="63">
        <v>1.0031095779995458</v>
      </c>
      <c r="E90" s="63">
        <v>1.109809663250366</v>
      </c>
      <c r="F90" s="64">
        <v>1.0258881624997755</v>
      </c>
      <c r="G90" s="21">
        <v>21891.9</v>
      </c>
      <c r="H90" s="65">
        <v>0.67322198756450635</v>
      </c>
      <c r="I90" s="64">
        <v>0.65623331292182019</v>
      </c>
      <c r="J90" s="93">
        <v>0.35266617493526919</v>
      </c>
      <c r="K90" s="26">
        <v>1.0412970501822139</v>
      </c>
      <c r="L90" s="16">
        <v>6917.5</v>
      </c>
    </row>
    <row r="91" spans="1:12" x14ac:dyDescent="0.2">
      <c r="A91" s="19" t="s">
        <v>134</v>
      </c>
      <c r="B91" s="51" t="s">
        <v>177</v>
      </c>
      <c r="C91" s="319">
        <v>1595</v>
      </c>
      <c r="D91" s="63">
        <v>1.0031095779995458</v>
      </c>
      <c r="E91" s="63">
        <v>1.1880877742946709</v>
      </c>
      <c r="F91" s="64">
        <v>1.0982470454347129</v>
      </c>
      <c r="G91" s="21">
        <v>24380.799999999999</v>
      </c>
      <c r="H91" s="65">
        <v>1.2842299543983446</v>
      </c>
      <c r="I91" s="64">
        <v>1.1693452395221471</v>
      </c>
      <c r="J91" s="93">
        <v>0</v>
      </c>
      <c r="K91" s="26">
        <v>0</v>
      </c>
      <c r="L91" s="16">
        <v>0</v>
      </c>
    </row>
    <row r="92" spans="1:12" x14ac:dyDescent="0.2">
      <c r="A92" s="19" t="s">
        <v>135</v>
      </c>
      <c r="B92" s="51" t="s">
        <v>177</v>
      </c>
      <c r="C92" s="319">
        <v>6518.3</v>
      </c>
      <c r="D92" s="63">
        <v>1.0031095779995458</v>
      </c>
      <c r="E92" s="63">
        <v>1.0460242701317828</v>
      </c>
      <c r="F92" s="64">
        <v>0.96692608827427196</v>
      </c>
      <c r="G92" s="21">
        <v>38883</v>
      </c>
      <c r="H92" s="65">
        <v>0.50116525186004701</v>
      </c>
      <c r="I92" s="64">
        <v>0.51830771548889032</v>
      </c>
      <c r="J92" s="93">
        <v>0.46576083641422494</v>
      </c>
      <c r="K92" s="26">
        <v>1.3752251265309254</v>
      </c>
      <c r="L92" s="16">
        <v>21797.200000000001</v>
      </c>
    </row>
    <row r="93" spans="1:12" x14ac:dyDescent="0.2">
      <c r="A93" s="19" t="s">
        <v>136</v>
      </c>
      <c r="B93" s="51" t="s">
        <v>177</v>
      </c>
      <c r="C93" s="319">
        <v>720.3</v>
      </c>
      <c r="D93" s="63">
        <v>1.0031095779995458</v>
      </c>
      <c r="E93" s="63">
        <v>1.4164931278633903</v>
      </c>
      <c r="F93" s="64">
        <v>1.309380860751713</v>
      </c>
      <c r="G93" s="21">
        <v>6848.8</v>
      </c>
      <c r="H93" s="65">
        <v>0.79883410897451257</v>
      </c>
      <c r="I93" s="64">
        <v>0.61008537158233966</v>
      </c>
      <c r="J93" s="93">
        <v>0.51054675177720044</v>
      </c>
      <c r="K93" s="26">
        <v>1.507461912680707</v>
      </c>
      <c r="L93" s="16">
        <v>2640.3</v>
      </c>
    </row>
    <row r="94" spans="1:12" x14ac:dyDescent="0.2">
      <c r="A94" s="19" t="s">
        <v>137</v>
      </c>
      <c r="B94" s="51" t="s">
        <v>177</v>
      </c>
      <c r="C94" s="319">
        <v>8152.7</v>
      </c>
      <c r="D94" s="63">
        <v>1.0031095779995458</v>
      </c>
      <c r="E94" s="63">
        <v>1.0367976253265789</v>
      </c>
      <c r="F94" s="64">
        <v>0.95839714317793323</v>
      </c>
      <c r="G94" s="21">
        <v>246662.2</v>
      </c>
      <c r="H94" s="65">
        <v>2.5418895172734648</v>
      </c>
      <c r="I94" s="64">
        <v>2.6522298562419078</v>
      </c>
      <c r="J94" s="93">
        <v>0</v>
      </c>
      <c r="K94" s="26">
        <v>0</v>
      </c>
      <c r="L94" s="16">
        <v>0</v>
      </c>
    </row>
    <row r="95" spans="1:12" x14ac:dyDescent="0.2">
      <c r="A95" s="19" t="s">
        <v>138</v>
      </c>
      <c r="B95" s="51" t="s">
        <v>178</v>
      </c>
      <c r="C95" s="319">
        <v>2276.6999999999998</v>
      </c>
      <c r="D95" s="63">
        <v>0.98304871662311777</v>
      </c>
      <c r="E95" s="63">
        <v>1.1317696666227435</v>
      </c>
      <c r="F95" s="64">
        <v>1.0252652314327433</v>
      </c>
      <c r="G95" s="21">
        <v>8081.5</v>
      </c>
      <c r="H95" s="65">
        <v>0.29822338868557963</v>
      </c>
      <c r="I95" s="64">
        <v>0.29087438015315442</v>
      </c>
      <c r="J95" s="93">
        <v>0.72704184274716377</v>
      </c>
      <c r="K95" s="26">
        <v>2.1466944663763683</v>
      </c>
      <c r="L95" s="16">
        <v>11884.2</v>
      </c>
    </row>
    <row r="96" spans="1:12" x14ac:dyDescent="0.2">
      <c r="A96" s="19" t="s">
        <v>139</v>
      </c>
      <c r="B96" s="51" t="s">
        <v>178</v>
      </c>
      <c r="C96" s="319">
        <v>1518.7</v>
      </c>
      <c r="D96" s="63">
        <v>0.98304871662311777</v>
      </c>
      <c r="E96" s="63">
        <v>1.1975373674853493</v>
      </c>
      <c r="F96" s="64">
        <v>1.0848439063471469</v>
      </c>
      <c r="G96" s="21">
        <v>4447.7</v>
      </c>
      <c r="H96" s="65">
        <v>0.24604753826485837</v>
      </c>
      <c r="I96" s="64">
        <v>0.22680455393194962</v>
      </c>
      <c r="J96" s="93">
        <v>0.83879636808228852</v>
      </c>
      <c r="K96" s="26">
        <v>2.4766656001187468</v>
      </c>
      <c r="L96" s="16">
        <v>9146</v>
      </c>
    </row>
    <row r="97" spans="1:12" x14ac:dyDescent="0.2">
      <c r="A97" s="19" t="s">
        <v>140</v>
      </c>
      <c r="B97" s="51" t="s">
        <v>178</v>
      </c>
      <c r="C97" s="319">
        <v>992.7</v>
      </c>
      <c r="D97" s="63">
        <v>0.98304871662311777</v>
      </c>
      <c r="E97" s="63">
        <v>1.3022061045633122</v>
      </c>
      <c r="F97" s="64">
        <v>1.179662861218272</v>
      </c>
      <c r="G97" s="21">
        <v>2562.6</v>
      </c>
      <c r="H97" s="65">
        <v>0.21687941391620913</v>
      </c>
      <c r="I97" s="64">
        <v>0.18384864103650045</v>
      </c>
      <c r="J97" s="93">
        <v>0.96278344730206289</v>
      </c>
      <c r="K97" s="26">
        <v>2.8427550893530253</v>
      </c>
      <c r="L97" s="16">
        <v>6862</v>
      </c>
    </row>
    <row r="98" spans="1:12" x14ac:dyDescent="0.2">
      <c r="A98" s="19" t="s">
        <v>141</v>
      </c>
      <c r="B98" s="51" t="s">
        <v>178</v>
      </c>
      <c r="C98" s="319">
        <v>1823</v>
      </c>
      <c r="D98" s="63">
        <v>0.98304871662311777</v>
      </c>
      <c r="E98" s="63">
        <v>1.1645639056500274</v>
      </c>
      <c r="F98" s="64">
        <v>1.054973390307774</v>
      </c>
      <c r="G98" s="21">
        <v>2100.1999999999998</v>
      </c>
      <c r="H98" s="65">
        <v>9.6789783074286692E-2</v>
      </c>
      <c r="I98" s="64">
        <v>9.1746184276789766E-2</v>
      </c>
      <c r="J98" s="93">
        <v>0.95818360723348739</v>
      </c>
      <c r="K98" s="26">
        <v>2.829173407198232</v>
      </c>
      <c r="L98" s="16">
        <v>12541.2</v>
      </c>
    </row>
    <row r="99" spans="1:12" x14ac:dyDescent="0.2">
      <c r="A99" s="19" t="s">
        <v>143</v>
      </c>
      <c r="B99" s="51" t="s">
        <v>178</v>
      </c>
      <c r="C99" s="319">
        <v>2428.3000000000002</v>
      </c>
      <c r="D99" s="63">
        <v>0.98304871662311777</v>
      </c>
      <c r="E99" s="63">
        <v>1.1235432195363011</v>
      </c>
      <c r="F99" s="64">
        <v>1.0178129287030555</v>
      </c>
      <c r="G99" s="21">
        <v>22643.9</v>
      </c>
      <c r="H99" s="65">
        <v>0.78343761512450139</v>
      </c>
      <c r="I99" s="64">
        <v>0.7697265313015762</v>
      </c>
      <c r="J99" s="93">
        <v>0.2343753135785541</v>
      </c>
      <c r="K99" s="26">
        <v>0.69202645450665967</v>
      </c>
      <c r="L99" s="16">
        <v>4086.2</v>
      </c>
    </row>
    <row r="100" spans="1:12" x14ac:dyDescent="0.2">
      <c r="A100" s="19" t="s">
        <v>144</v>
      </c>
      <c r="B100" s="51" t="s">
        <v>178</v>
      </c>
      <c r="C100" s="319">
        <v>722.3</v>
      </c>
      <c r="D100" s="63">
        <v>0.98304871662311777</v>
      </c>
      <c r="E100" s="63">
        <v>1.4153398864737645</v>
      </c>
      <c r="F100" s="64">
        <v>1.2821502634822042</v>
      </c>
      <c r="G100" s="21">
        <v>1633.3</v>
      </c>
      <c r="H100" s="65">
        <v>0.18997824799463589</v>
      </c>
      <c r="I100" s="64">
        <v>0.14817159377144465</v>
      </c>
      <c r="J100" s="93">
        <v>1.0921720154875683</v>
      </c>
      <c r="K100" s="26">
        <v>3.2247932431498749</v>
      </c>
      <c r="L100" s="16">
        <v>5663.8</v>
      </c>
    </row>
    <row r="101" spans="1:12" x14ac:dyDescent="0.2">
      <c r="A101" s="19" t="s">
        <v>11</v>
      </c>
      <c r="B101" s="51" t="s">
        <v>179</v>
      </c>
      <c r="C101" s="319">
        <v>1520.7</v>
      </c>
      <c r="D101" s="63">
        <v>1.0135497617006295</v>
      </c>
      <c r="E101" s="63">
        <v>1.1972775695403433</v>
      </c>
      <c r="F101" s="64">
        <v>1.1182606979756233</v>
      </c>
      <c r="G101" s="21">
        <v>5750.3</v>
      </c>
      <c r="H101" s="65">
        <v>0.3176892270668849</v>
      </c>
      <c r="I101" s="64">
        <v>0.28409227619462502</v>
      </c>
      <c r="J101" s="93">
        <v>0.80057147090873848</v>
      </c>
      <c r="K101" s="26">
        <v>2.363801153513847</v>
      </c>
      <c r="L101" s="16">
        <v>8740.7000000000007</v>
      </c>
    </row>
    <row r="102" spans="1:12" x14ac:dyDescent="0.2">
      <c r="A102" s="19" t="s">
        <v>145</v>
      </c>
      <c r="B102" s="51" t="s">
        <v>179</v>
      </c>
      <c r="C102" s="319">
        <v>995.7</v>
      </c>
      <c r="D102" s="63">
        <v>1.0135497617006295</v>
      </c>
      <c r="E102" s="63">
        <v>1.3012955709551068</v>
      </c>
      <c r="F102" s="64">
        <v>1.215413810857175</v>
      </c>
      <c r="G102" s="21">
        <v>3978.6</v>
      </c>
      <c r="H102" s="65">
        <v>0.33570460771166888</v>
      </c>
      <c r="I102" s="64">
        <v>0.27620601700659625</v>
      </c>
      <c r="J102" s="93">
        <v>0.87970920314550616</v>
      </c>
      <c r="K102" s="26">
        <v>2.597466565716708</v>
      </c>
      <c r="L102" s="16">
        <v>6288.8</v>
      </c>
    </row>
    <row r="103" spans="1:12" x14ac:dyDescent="0.2">
      <c r="A103" s="19" t="s">
        <v>146</v>
      </c>
      <c r="B103" s="51" t="s">
        <v>179</v>
      </c>
      <c r="C103" s="319">
        <v>994.3</v>
      </c>
      <c r="D103" s="63">
        <v>1.0135497617006295</v>
      </c>
      <c r="E103" s="63">
        <v>1.3017198028763954</v>
      </c>
      <c r="F103" s="64">
        <v>1.215810044693399</v>
      </c>
      <c r="G103" s="21">
        <v>2294.8000000000002</v>
      </c>
      <c r="H103" s="65">
        <v>0.19390228761829575</v>
      </c>
      <c r="I103" s="64">
        <v>0.1594840316253463</v>
      </c>
      <c r="J103" s="93">
        <v>1.0219077570751034</v>
      </c>
      <c r="K103" s="26">
        <v>3.0173280247132905</v>
      </c>
      <c r="L103" s="16">
        <v>7295.1</v>
      </c>
    </row>
    <row r="104" spans="1:12" x14ac:dyDescent="0.2">
      <c r="A104" s="19" t="s">
        <v>147</v>
      </c>
      <c r="B104" s="51" t="s">
        <v>179</v>
      </c>
      <c r="C104" s="319">
        <v>601.70000000000005</v>
      </c>
      <c r="D104" s="63">
        <v>1.0135497617006295</v>
      </c>
      <c r="E104" s="63">
        <v>1.4985873358816686</v>
      </c>
      <c r="F104" s="64">
        <v>1.3996848874767105</v>
      </c>
      <c r="G104" s="21">
        <v>973.5</v>
      </c>
      <c r="H104" s="65">
        <v>0.13592879765069454</v>
      </c>
      <c r="I104" s="64">
        <v>9.7113856745099911E-2</v>
      </c>
      <c r="J104" s="93">
        <v>1.2637560898260161</v>
      </c>
      <c r="K104" s="26">
        <v>3.7314196314040524</v>
      </c>
      <c r="L104" s="16">
        <v>5459.4</v>
      </c>
    </row>
    <row r="105" spans="1:12" x14ac:dyDescent="0.2">
      <c r="A105" s="19" t="s">
        <v>148</v>
      </c>
      <c r="B105" s="51" t="s">
        <v>179</v>
      </c>
      <c r="C105" s="319">
        <v>997.3</v>
      </c>
      <c r="D105" s="63">
        <v>1.0135497617006295</v>
      </c>
      <c r="E105" s="63">
        <v>1.3008121929208865</v>
      </c>
      <c r="F105" s="64">
        <v>1.2149623343811389</v>
      </c>
      <c r="G105" s="21">
        <v>3260.4</v>
      </c>
      <c r="H105" s="65">
        <v>0.27466327645954536</v>
      </c>
      <c r="I105" s="64">
        <v>0.22606731804525415</v>
      </c>
      <c r="J105" s="93">
        <v>0.94029905792159352</v>
      </c>
      <c r="K105" s="26">
        <v>2.776366731180234</v>
      </c>
      <c r="L105" s="16">
        <v>6732.8</v>
      </c>
    </row>
    <row r="106" spans="1:12" x14ac:dyDescent="0.2">
      <c r="A106" s="19" t="s">
        <v>149</v>
      </c>
      <c r="B106" s="51" t="s">
        <v>179</v>
      </c>
      <c r="C106" s="319">
        <v>462.3</v>
      </c>
      <c r="D106" s="63">
        <v>1.0135497617006295</v>
      </c>
      <c r="E106" s="63">
        <v>1.6489292667099287</v>
      </c>
      <c r="F106" s="64">
        <v>1.5401046838381824</v>
      </c>
      <c r="G106" s="21">
        <v>1492</v>
      </c>
      <c r="H106" s="65">
        <v>0.27114428851535843</v>
      </c>
      <c r="I106" s="64">
        <v>0.17605575215810937</v>
      </c>
      <c r="J106" s="93">
        <v>1.2689603953228239</v>
      </c>
      <c r="K106" s="26">
        <v>3.7467860837242042</v>
      </c>
      <c r="L106" s="16">
        <v>4211.8999999999996</v>
      </c>
    </row>
    <row r="107" spans="1:12" x14ac:dyDescent="0.2">
      <c r="A107" s="19" t="s">
        <v>151</v>
      </c>
      <c r="B107" s="51" t="s">
        <v>179</v>
      </c>
      <c r="C107" s="319">
        <v>1692</v>
      </c>
      <c r="D107" s="63">
        <v>1.0135497617006295</v>
      </c>
      <c r="E107" s="63">
        <v>1.177304964539007</v>
      </c>
      <c r="F107" s="64">
        <v>1.0996062273855161</v>
      </c>
      <c r="G107" s="21">
        <v>5919.4</v>
      </c>
      <c r="H107" s="65">
        <v>0.29392251864740432</v>
      </c>
      <c r="I107" s="64">
        <v>0.26729797570012909</v>
      </c>
      <c r="J107" s="93">
        <v>0.80568370873811179</v>
      </c>
      <c r="K107" s="26">
        <v>2.3788957629487704</v>
      </c>
      <c r="L107" s="16">
        <v>9787.4</v>
      </c>
    </row>
    <row r="108" spans="1:12" x14ac:dyDescent="0.2">
      <c r="A108" s="19" t="s">
        <v>152</v>
      </c>
      <c r="B108" s="51" t="s">
        <v>179</v>
      </c>
      <c r="C108" s="319">
        <v>2390.6999999999998</v>
      </c>
      <c r="D108" s="63">
        <v>1.0135497617006295</v>
      </c>
      <c r="E108" s="63">
        <v>1.1254862592546115</v>
      </c>
      <c r="F108" s="64">
        <v>1.0512074074178388</v>
      </c>
      <c r="G108" s="21">
        <v>6607.7</v>
      </c>
      <c r="H108" s="65">
        <v>0.2322099187937828</v>
      </c>
      <c r="I108" s="64">
        <v>0.22089829005693348</v>
      </c>
      <c r="J108" s="93">
        <v>0.81899748862405597</v>
      </c>
      <c r="K108" s="26">
        <v>2.4182065920197848</v>
      </c>
      <c r="L108" s="16">
        <v>14057.6</v>
      </c>
    </row>
    <row r="109" spans="1:12" x14ac:dyDescent="0.2">
      <c r="A109" s="19" t="s">
        <v>154</v>
      </c>
      <c r="B109" s="51" t="s">
        <v>260</v>
      </c>
      <c r="C109" s="319">
        <v>1878.7</v>
      </c>
      <c r="D109" s="63">
        <v>0.97206026059645634</v>
      </c>
      <c r="E109" s="63">
        <v>1.1596848884867195</v>
      </c>
      <c r="F109" s="64">
        <v>1.0388104895131089</v>
      </c>
      <c r="G109" s="21">
        <v>8865.9</v>
      </c>
      <c r="H109" s="65">
        <v>0.39647967086204106</v>
      </c>
      <c r="I109" s="64">
        <v>0.38166698821829503</v>
      </c>
      <c r="J109" s="93">
        <v>0.64233081865106789</v>
      </c>
      <c r="K109" s="26">
        <v>1.8965731171276923</v>
      </c>
      <c r="L109" s="16">
        <v>8664</v>
      </c>
    </row>
    <row r="110" spans="1:12" x14ac:dyDescent="0.2">
      <c r="A110" s="19" t="s">
        <v>156</v>
      </c>
      <c r="B110" s="51" t="s">
        <v>260</v>
      </c>
      <c r="C110" s="319">
        <v>3342.7</v>
      </c>
      <c r="D110" s="63">
        <v>0.97206026059645634</v>
      </c>
      <c r="E110" s="63">
        <v>1.089747808657672</v>
      </c>
      <c r="F110" s="64">
        <v>0.97616297823344278</v>
      </c>
      <c r="G110" s="21">
        <v>23791.5</v>
      </c>
      <c r="H110" s="65">
        <v>0.5979707679558256</v>
      </c>
      <c r="I110" s="64">
        <v>0.6125726761713195</v>
      </c>
      <c r="J110" s="93">
        <v>0.37819221027761724</v>
      </c>
      <c r="K110" s="26">
        <v>1.1166663007481707</v>
      </c>
      <c r="L110" s="16">
        <v>9076.4</v>
      </c>
    </row>
    <row r="111" spans="1:12" x14ac:dyDescent="0.2">
      <c r="A111" s="19" t="s">
        <v>159</v>
      </c>
      <c r="B111" s="51" t="s">
        <v>260</v>
      </c>
      <c r="C111" s="319">
        <v>1602.3</v>
      </c>
      <c r="D111" s="63">
        <v>0.97206026059645634</v>
      </c>
      <c r="E111" s="63">
        <v>1.1872308556450104</v>
      </c>
      <c r="F111" s="64">
        <v>1.0634853299908151</v>
      </c>
      <c r="G111" s="21">
        <v>13596.5</v>
      </c>
      <c r="H111" s="65">
        <v>0.7129167611106666</v>
      </c>
      <c r="I111" s="64">
        <v>0.67035881079508985</v>
      </c>
      <c r="J111" s="93">
        <v>0.35056856888014859</v>
      </c>
      <c r="K111" s="26">
        <v>1.0351035699085744</v>
      </c>
      <c r="L111" s="16">
        <v>4032.9</v>
      </c>
    </row>
    <row r="112" spans="1:12" x14ac:dyDescent="0.2">
      <c r="A112" s="19" t="s">
        <v>212</v>
      </c>
      <c r="B112" s="51" t="s">
        <v>260</v>
      </c>
      <c r="C112" s="319">
        <v>551.70000000000005</v>
      </c>
      <c r="D112" s="63">
        <v>0.97206026059645634</v>
      </c>
      <c r="E112" s="63">
        <v>1.5437737901033168</v>
      </c>
      <c r="F112" s="64">
        <v>1.3828656581766776</v>
      </c>
      <c r="G112" s="21">
        <v>9273.7000000000007</v>
      </c>
      <c r="H112" s="65">
        <v>1.4122305094023009</v>
      </c>
      <c r="I112" s="64">
        <v>1.0212347823174242</v>
      </c>
      <c r="J112" s="93">
        <v>0</v>
      </c>
      <c r="K112" s="26">
        <v>0</v>
      </c>
      <c r="L112" s="16">
        <v>0</v>
      </c>
    </row>
    <row r="113" spans="1:13" ht="20.45" customHeight="1" x14ac:dyDescent="0.2">
      <c r="A113" s="45" t="s">
        <v>215</v>
      </c>
      <c r="B113" s="52"/>
      <c r="C113" s="21">
        <v>395987.1</v>
      </c>
      <c r="D113" s="65">
        <v>1</v>
      </c>
      <c r="E113" s="63">
        <v>1</v>
      </c>
      <c r="F113" s="64">
        <v>1</v>
      </c>
      <c r="G113" s="21">
        <v>4713304.6000000015</v>
      </c>
      <c r="H113" s="65">
        <v>1</v>
      </c>
      <c r="I113" s="64">
        <v>1</v>
      </c>
      <c r="J113" s="92"/>
      <c r="K113" s="26"/>
      <c r="L113" s="16">
        <v>962882.19999999972</v>
      </c>
    </row>
    <row r="114" spans="1:13" ht="13.15" customHeight="1" x14ac:dyDescent="0.2">
      <c r="A114" s="66"/>
      <c r="B114" s="67"/>
      <c r="C114" s="125"/>
      <c r="D114" s="68"/>
      <c r="E114" s="68"/>
      <c r="F114" s="69"/>
      <c r="G114" s="18"/>
      <c r="H114" s="346"/>
      <c r="I114" s="39"/>
      <c r="J114" s="39"/>
      <c r="K114" s="39"/>
      <c r="L114" s="37"/>
      <c r="M114" s="20">
        <v>83</v>
      </c>
    </row>
    <row r="115" spans="1:13" x14ac:dyDescent="0.2">
      <c r="A115" s="23"/>
      <c r="B115" s="77"/>
      <c r="C115" s="320"/>
      <c r="D115" s="23"/>
      <c r="E115" s="23"/>
      <c r="G115" s="11"/>
      <c r="H115" s="90"/>
      <c r="L115" s="74"/>
    </row>
    <row r="116" spans="1:13" ht="13.15" customHeight="1" x14ac:dyDescent="0.2">
      <c r="A116" s="46"/>
      <c r="B116" s="428" t="s">
        <v>338</v>
      </c>
      <c r="C116" s="428"/>
      <c r="D116" s="428"/>
      <c r="E116" s="428"/>
      <c r="F116" s="428"/>
      <c r="G116" s="21">
        <v>5192423.2980000004</v>
      </c>
      <c r="H116" s="33">
        <v>13112.607198567835</v>
      </c>
      <c r="I116" s="31"/>
      <c r="J116" s="31"/>
      <c r="K116" s="31"/>
      <c r="L116" s="166"/>
    </row>
    <row r="117" spans="1:13" x14ac:dyDescent="0.2">
      <c r="A117" s="23"/>
      <c r="B117" s="428"/>
      <c r="C117" s="428"/>
      <c r="D117" s="428"/>
      <c r="E117" s="428"/>
      <c r="F117" s="428"/>
      <c r="G117" s="58" t="s">
        <v>3</v>
      </c>
      <c r="H117" s="58" t="s">
        <v>207</v>
      </c>
      <c r="I117" s="31"/>
      <c r="J117" s="31"/>
      <c r="K117" s="31"/>
    </row>
    <row r="118" spans="1:13" ht="26.45" customHeight="1" x14ac:dyDescent="0.2">
      <c r="A118" s="23"/>
      <c r="B118" s="418" t="s">
        <v>339</v>
      </c>
      <c r="C118" s="418"/>
      <c r="D118" s="418"/>
      <c r="E118" s="418"/>
      <c r="F118" s="418"/>
      <c r="G118" s="158">
        <v>2431.6</v>
      </c>
      <c r="H118" s="159"/>
    </row>
    <row r="119" spans="1:13" x14ac:dyDescent="0.2">
      <c r="A119" s="23"/>
      <c r="B119" s="77"/>
      <c r="C119" s="46"/>
      <c r="D119" s="46"/>
      <c r="E119" s="23"/>
      <c r="G119" s="39"/>
      <c r="H119" s="18"/>
      <c r="I119" s="37"/>
      <c r="J119" s="37"/>
      <c r="K119" s="37"/>
      <c r="L119" s="49"/>
    </row>
    <row r="120" spans="1:13" x14ac:dyDescent="0.2">
      <c r="A120" s="23"/>
      <c r="B120" s="77"/>
      <c r="C120" s="46"/>
      <c r="D120" s="57"/>
      <c r="E120" s="23"/>
      <c r="G120" s="11"/>
      <c r="H120" s="34"/>
      <c r="L120" s="31"/>
    </row>
    <row r="121" spans="1:13" x14ac:dyDescent="0.2">
      <c r="A121" s="23"/>
      <c r="B121" s="77"/>
      <c r="C121" s="23"/>
      <c r="D121" s="23"/>
      <c r="E121" s="23"/>
      <c r="G121" s="11"/>
      <c r="H121" s="34"/>
      <c r="L121" s="31"/>
    </row>
    <row r="122" spans="1:13" x14ac:dyDescent="0.2">
      <c r="A122" s="23"/>
      <c r="B122" s="77"/>
      <c r="C122" s="23"/>
      <c r="D122" s="23"/>
      <c r="E122" s="23"/>
      <c r="G122" s="11"/>
      <c r="H122" s="34"/>
      <c r="L122" s="31"/>
    </row>
    <row r="123" spans="1:13" x14ac:dyDescent="0.2">
      <c r="A123" s="23"/>
      <c r="B123" s="77"/>
      <c r="C123" s="23"/>
      <c r="D123" s="23"/>
      <c r="E123" s="23"/>
      <c r="G123" s="11"/>
      <c r="H123" s="34"/>
      <c r="L123" s="31"/>
    </row>
    <row r="124" spans="1:13" x14ac:dyDescent="0.2">
      <c r="A124" s="23"/>
      <c r="B124" s="77"/>
      <c r="C124" s="23"/>
      <c r="D124" s="23"/>
      <c r="E124" s="23"/>
      <c r="G124" s="11"/>
      <c r="H124" s="34"/>
      <c r="L124" s="31"/>
    </row>
    <row r="125" spans="1:13" x14ac:dyDescent="0.2">
      <c r="A125" s="23"/>
      <c r="B125" s="77"/>
      <c r="C125" s="23"/>
      <c r="D125" s="23"/>
      <c r="E125" s="23"/>
      <c r="G125" s="11"/>
      <c r="H125" s="34"/>
      <c r="L125" s="31"/>
    </row>
    <row r="126" spans="1:13" x14ac:dyDescent="0.2">
      <c r="A126" s="23"/>
      <c r="B126" s="77"/>
      <c r="C126" s="23"/>
      <c r="D126" s="23"/>
      <c r="E126" s="23"/>
      <c r="G126" s="34"/>
      <c r="H126" s="34"/>
      <c r="L126" s="31"/>
    </row>
    <row r="127" spans="1:13" x14ac:dyDescent="0.2">
      <c r="A127" s="23"/>
      <c r="B127" s="77"/>
      <c r="C127" s="23"/>
      <c r="D127" s="23"/>
      <c r="E127" s="23"/>
    </row>
    <row r="128" spans="1:13" x14ac:dyDescent="0.2">
      <c r="A128" s="23"/>
      <c r="B128" s="77"/>
      <c r="C128" s="23"/>
      <c r="D128" s="23"/>
      <c r="E128" s="23"/>
    </row>
    <row r="129" spans="1:5" x14ac:dyDescent="0.2">
      <c r="A129" s="23"/>
      <c r="B129" s="77"/>
      <c r="C129" s="23"/>
      <c r="D129" s="23"/>
      <c r="E129" s="23"/>
    </row>
    <row r="130" spans="1:5" x14ac:dyDescent="0.2">
      <c r="A130" s="23"/>
      <c r="B130" s="77"/>
      <c r="C130" s="23"/>
      <c r="D130" s="23"/>
      <c r="E130" s="23"/>
    </row>
    <row r="131" spans="1:5" x14ac:dyDescent="0.2">
      <c r="A131" s="23"/>
      <c r="B131" s="77"/>
      <c r="C131" s="23"/>
      <c r="D131" s="23"/>
      <c r="E131" s="23"/>
    </row>
    <row r="132" spans="1:5" x14ac:dyDescent="0.2">
      <c r="A132" s="23"/>
      <c r="B132" s="77"/>
      <c r="C132" s="23"/>
      <c r="D132" s="23"/>
      <c r="E132" s="23"/>
    </row>
    <row r="133" spans="1:5" x14ac:dyDescent="0.2">
      <c r="A133" s="23"/>
      <c r="B133" s="77"/>
      <c r="C133" s="23"/>
      <c r="D133" s="23"/>
      <c r="E133" s="23"/>
    </row>
    <row r="134" spans="1:5" x14ac:dyDescent="0.2">
      <c r="A134" s="23"/>
      <c r="B134" s="77"/>
      <c r="C134" s="23"/>
      <c r="D134" s="23"/>
      <c r="E134" s="23"/>
    </row>
    <row r="135" spans="1:5" x14ac:dyDescent="0.2">
      <c r="A135" s="23"/>
      <c r="B135" s="77"/>
      <c r="C135" s="23"/>
      <c r="D135" s="23"/>
      <c r="E135" s="23"/>
    </row>
    <row r="136" spans="1:5" x14ac:dyDescent="0.2">
      <c r="A136" s="23"/>
      <c r="B136" s="77"/>
      <c r="C136" s="23"/>
      <c r="D136" s="23"/>
      <c r="E136" s="23"/>
    </row>
    <row r="137" spans="1:5" x14ac:dyDescent="0.2">
      <c r="A137" s="23"/>
      <c r="B137" s="77"/>
      <c r="C137" s="23"/>
      <c r="D137" s="23"/>
      <c r="E137" s="23"/>
    </row>
    <row r="138" spans="1:5" x14ac:dyDescent="0.2">
      <c r="A138" s="23"/>
      <c r="B138" s="77"/>
      <c r="C138" s="23"/>
      <c r="D138" s="23"/>
      <c r="E138" s="23"/>
    </row>
    <row r="139" spans="1:5" x14ac:dyDescent="0.2">
      <c r="A139" s="23"/>
      <c r="B139" s="77"/>
      <c r="C139" s="23"/>
      <c r="D139" s="23"/>
      <c r="E139" s="23"/>
    </row>
    <row r="140" spans="1:5" x14ac:dyDescent="0.2">
      <c r="A140" s="23"/>
      <c r="B140" s="77"/>
      <c r="C140" s="23"/>
      <c r="D140" s="23"/>
      <c r="E140" s="23"/>
    </row>
    <row r="141" spans="1:5" x14ac:dyDescent="0.2">
      <c r="A141" s="23"/>
      <c r="B141" s="77"/>
      <c r="C141" s="23"/>
      <c r="D141" s="23"/>
      <c r="E141" s="23"/>
    </row>
    <row r="142" spans="1:5" x14ac:dyDescent="0.2">
      <c r="A142" s="23"/>
      <c r="B142" s="77"/>
      <c r="C142" s="23"/>
      <c r="D142" s="23"/>
      <c r="E142" s="23"/>
    </row>
    <row r="143" spans="1:5" x14ac:dyDescent="0.2">
      <c r="A143" s="23"/>
      <c r="B143" s="77"/>
      <c r="C143" s="23"/>
      <c r="D143" s="23"/>
      <c r="E143" s="23"/>
    </row>
    <row r="144" spans="1:5" x14ac:dyDescent="0.2">
      <c r="A144" s="23"/>
      <c r="B144" s="77"/>
      <c r="C144" s="23"/>
      <c r="D144" s="23"/>
      <c r="E144" s="23"/>
    </row>
    <row r="145" spans="1:5" x14ac:dyDescent="0.2">
      <c r="A145" s="23"/>
      <c r="B145" s="77"/>
      <c r="C145" s="23"/>
      <c r="D145" s="23"/>
      <c r="E145" s="23"/>
    </row>
    <row r="146" spans="1:5" x14ac:dyDescent="0.2">
      <c r="A146" s="23"/>
      <c r="B146" s="77"/>
      <c r="C146" s="23"/>
      <c r="D146" s="23"/>
      <c r="E146" s="23"/>
    </row>
    <row r="147" spans="1:5" x14ac:dyDescent="0.2">
      <c r="A147" s="23"/>
      <c r="B147" s="77"/>
      <c r="C147" s="23"/>
      <c r="D147" s="23"/>
      <c r="E147" s="23"/>
    </row>
    <row r="148" spans="1:5" x14ac:dyDescent="0.2">
      <c r="A148" s="23"/>
      <c r="B148" s="77"/>
      <c r="C148" s="23"/>
      <c r="D148" s="23"/>
      <c r="E148" s="23"/>
    </row>
    <row r="149" spans="1:5" x14ac:dyDescent="0.2">
      <c r="A149" s="23"/>
      <c r="B149" s="77"/>
      <c r="C149" s="23"/>
      <c r="D149" s="23"/>
      <c r="E149" s="23"/>
    </row>
    <row r="150" spans="1:5" x14ac:dyDescent="0.2">
      <c r="A150" s="23"/>
      <c r="B150" s="77"/>
      <c r="C150" s="23"/>
      <c r="D150" s="23"/>
      <c r="E150" s="23"/>
    </row>
    <row r="151" spans="1:5" x14ac:dyDescent="0.2">
      <c r="A151" s="23"/>
      <c r="B151" s="77"/>
      <c r="C151" s="23"/>
      <c r="D151" s="23"/>
      <c r="E151" s="23"/>
    </row>
    <row r="152" spans="1:5" x14ac:dyDescent="0.2">
      <c r="A152" s="23"/>
      <c r="B152" s="77"/>
      <c r="C152" s="23"/>
      <c r="D152" s="23"/>
      <c r="E152" s="23"/>
    </row>
    <row r="153" spans="1:5" x14ac:dyDescent="0.2">
      <c r="A153" s="23"/>
      <c r="B153" s="77"/>
      <c r="C153" s="23"/>
      <c r="D153" s="23"/>
      <c r="E153" s="23"/>
    </row>
    <row r="154" spans="1:5" x14ac:dyDescent="0.2">
      <c r="A154" s="23"/>
      <c r="B154" s="77"/>
      <c r="C154" s="23"/>
      <c r="D154" s="23"/>
      <c r="E154" s="23"/>
    </row>
    <row r="155" spans="1:5" x14ac:dyDescent="0.2">
      <c r="A155" s="23"/>
      <c r="B155" s="77"/>
      <c r="C155" s="23"/>
      <c r="D155" s="23"/>
      <c r="E155" s="23"/>
    </row>
    <row r="156" spans="1:5" x14ac:dyDescent="0.2">
      <c r="A156" s="23"/>
      <c r="B156" s="77"/>
      <c r="C156" s="23"/>
      <c r="D156" s="23"/>
      <c r="E156" s="23"/>
    </row>
    <row r="157" spans="1:5" x14ac:dyDescent="0.2">
      <c r="A157" s="23"/>
      <c r="B157" s="77"/>
      <c r="C157" s="23"/>
      <c r="D157" s="23"/>
      <c r="E157" s="23"/>
    </row>
    <row r="158" spans="1:5" x14ac:dyDescent="0.2">
      <c r="A158" s="23"/>
      <c r="B158" s="77"/>
      <c r="C158" s="23"/>
      <c r="D158" s="23"/>
      <c r="E158" s="23"/>
    </row>
    <row r="159" spans="1:5" x14ac:dyDescent="0.2">
      <c r="A159" s="23"/>
      <c r="B159" s="77"/>
      <c r="C159" s="23"/>
      <c r="D159" s="23"/>
      <c r="E159" s="23"/>
    </row>
    <row r="160" spans="1:5" x14ac:dyDescent="0.2">
      <c r="A160" s="23"/>
      <c r="B160" s="77"/>
      <c r="C160" s="23"/>
      <c r="D160" s="23"/>
      <c r="E160" s="23"/>
    </row>
    <row r="161" spans="1:5" x14ac:dyDescent="0.2">
      <c r="A161" s="23"/>
      <c r="B161" s="77"/>
      <c r="C161" s="23"/>
      <c r="D161" s="23"/>
      <c r="E161" s="23"/>
    </row>
    <row r="162" spans="1:5" x14ac:dyDescent="0.2">
      <c r="A162" s="23"/>
      <c r="B162" s="77"/>
      <c r="C162" s="23"/>
      <c r="D162" s="23"/>
      <c r="E162" s="23"/>
    </row>
    <row r="163" spans="1:5" x14ac:dyDescent="0.2">
      <c r="A163" s="23"/>
      <c r="B163" s="77"/>
      <c r="C163" s="23"/>
      <c r="D163" s="23"/>
      <c r="E163" s="23"/>
    </row>
    <row r="164" spans="1:5" x14ac:dyDescent="0.2">
      <c r="A164" s="23"/>
      <c r="B164" s="77"/>
      <c r="C164" s="23"/>
      <c r="D164" s="23"/>
      <c r="E164" s="23"/>
    </row>
    <row r="165" spans="1:5" x14ac:dyDescent="0.2">
      <c r="A165" s="23"/>
      <c r="B165" s="77"/>
      <c r="C165" s="23"/>
      <c r="D165" s="23"/>
      <c r="E165" s="23"/>
    </row>
    <row r="166" spans="1:5" x14ac:dyDescent="0.2">
      <c r="A166" s="23"/>
      <c r="B166" s="77"/>
      <c r="C166" s="23"/>
      <c r="D166" s="23"/>
      <c r="E166" s="23"/>
    </row>
    <row r="167" spans="1:5" x14ac:dyDescent="0.2">
      <c r="A167" s="23"/>
      <c r="B167" s="77"/>
      <c r="C167" s="23"/>
      <c r="D167" s="23"/>
      <c r="E167" s="23"/>
    </row>
    <row r="168" spans="1:5" x14ac:dyDescent="0.2">
      <c r="A168" s="23"/>
      <c r="B168" s="77"/>
      <c r="C168" s="23"/>
      <c r="D168" s="23"/>
      <c r="E168" s="23"/>
    </row>
    <row r="169" spans="1:5" x14ac:dyDescent="0.2">
      <c r="A169" s="23"/>
      <c r="B169" s="77"/>
      <c r="C169" s="23"/>
      <c r="D169" s="23"/>
      <c r="E169" s="23"/>
    </row>
    <row r="170" spans="1:5" x14ac:dyDescent="0.2">
      <c r="A170" s="23"/>
      <c r="B170" s="77"/>
      <c r="C170" s="23"/>
      <c r="D170" s="23"/>
      <c r="E170" s="23"/>
    </row>
    <row r="171" spans="1:5" x14ac:dyDescent="0.2">
      <c r="A171" s="23"/>
      <c r="B171" s="77"/>
      <c r="C171" s="23"/>
      <c r="D171" s="23"/>
      <c r="E171" s="23"/>
    </row>
    <row r="172" spans="1:5" x14ac:dyDescent="0.2">
      <c r="A172" s="23"/>
      <c r="B172" s="77"/>
      <c r="C172" s="23"/>
      <c r="D172" s="23"/>
      <c r="E172" s="23"/>
    </row>
    <row r="173" spans="1:5" x14ac:dyDescent="0.2">
      <c r="A173" s="23"/>
      <c r="B173" s="77"/>
      <c r="C173" s="23"/>
      <c r="D173" s="23"/>
      <c r="E173" s="23"/>
    </row>
    <row r="174" spans="1:5" x14ac:dyDescent="0.2">
      <c r="A174" s="23"/>
      <c r="B174" s="77"/>
      <c r="C174" s="23"/>
      <c r="D174" s="23"/>
      <c r="E174" s="23"/>
    </row>
    <row r="175" spans="1:5" x14ac:dyDescent="0.2">
      <c r="A175" s="23"/>
      <c r="B175" s="77"/>
      <c r="C175" s="23"/>
      <c r="D175" s="23"/>
      <c r="E175" s="23"/>
    </row>
    <row r="176" spans="1:5" x14ac:dyDescent="0.2">
      <c r="A176" s="23"/>
      <c r="B176" s="77"/>
      <c r="C176" s="23"/>
      <c r="D176" s="23"/>
      <c r="E176" s="23"/>
    </row>
    <row r="177" spans="1:5" x14ac:dyDescent="0.2">
      <c r="A177" s="23"/>
      <c r="B177" s="77"/>
      <c r="C177" s="23"/>
      <c r="D177" s="23"/>
      <c r="E177" s="23"/>
    </row>
    <row r="178" spans="1:5" x14ac:dyDescent="0.2">
      <c r="A178" s="23"/>
      <c r="B178" s="77"/>
      <c r="C178" s="23"/>
      <c r="D178" s="23"/>
      <c r="E178" s="23"/>
    </row>
    <row r="179" spans="1:5" x14ac:dyDescent="0.2">
      <c r="A179" s="23"/>
      <c r="B179" s="77"/>
      <c r="C179" s="23"/>
      <c r="D179" s="23"/>
      <c r="E179" s="23"/>
    </row>
    <row r="180" spans="1:5" x14ac:dyDescent="0.2">
      <c r="A180" s="23"/>
      <c r="B180" s="77"/>
      <c r="C180" s="23"/>
      <c r="D180" s="23"/>
      <c r="E180" s="23"/>
    </row>
    <row r="181" spans="1:5" x14ac:dyDescent="0.2">
      <c r="A181" s="23"/>
      <c r="B181" s="77"/>
      <c r="C181" s="23"/>
      <c r="D181" s="23"/>
      <c r="E181" s="23"/>
    </row>
    <row r="182" spans="1:5" x14ac:dyDescent="0.2">
      <c r="A182" s="23"/>
      <c r="B182" s="77"/>
      <c r="C182" s="23"/>
      <c r="D182" s="23"/>
      <c r="E182" s="23"/>
    </row>
    <row r="183" spans="1:5" x14ac:dyDescent="0.2">
      <c r="A183" s="23"/>
      <c r="B183" s="77"/>
      <c r="C183" s="23"/>
      <c r="D183" s="23"/>
      <c r="E183" s="23"/>
    </row>
    <row r="184" spans="1:5" x14ac:dyDescent="0.2">
      <c r="A184" s="23"/>
      <c r="B184" s="77"/>
      <c r="C184" s="23"/>
      <c r="D184" s="23"/>
      <c r="E184" s="23"/>
    </row>
    <row r="185" spans="1:5" x14ac:dyDescent="0.2">
      <c r="A185" s="23"/>
      <c r="B185" s="77"/>
      <c r="C185" s="23"/>
      <c r="D185" s="23"/>
      <c r="E185" s="23"/>
    </row>
    <row r="186" spans="1:5" x14ac:dyDescent="0.2">
      <c r="A186" s="23"/>
      <c r="B186" s="77"/>
      <c r="C186" s="23"/>
      <c r="D186" s="23"/>
      <c r="E186" s="23"/>
    </row>
    <row r="187" spans="1:5" x14ac:dyDescent="0.2">
      <c r="A187" s="23"/>
      <c r="B187" s="77"/>
      <c r="C187" s="23"/>
      <c r="D187" s="23"/>
      <c r="E187" s="23"/>
    </row>
    <row r="188" spans="1:5" x14ac:dyDescent="0.2">
      <c r="A188" s="23"/>
      <c r="B188" s="77"/>
      <c r="C188" s="23"/>
      <c r="D188" s="23"/>
      <c r="E188" s="23"/>
    </row>
    <row r="189" spans="1:5" x14ac:dyDescent="0.2">
      <c r="A189" s="23"/>
      <c r="B189" s="77"/>
      <c r="C189" s="23"/>
      <c r="D189" s="23"/>
      <c r="E189" s="23"/>
    </row>
    <row r="190" spans="1:5" x14ac:dyDescent="0.2">
      <c r="A190" s="23"/>
      <c r="B190" s="77"/>
      <c r="C190" s="23"/>
      <c r="D190" s="23"/>
      <c r="E190" s="23"/>
    </row>
    <row r="191" spans="1:5" x14ac:dyDescent="0.2">
      <c r="A191" s="23"/>
      <c r="B191" s="77"/>
      <c r="C191" s="23"/>
      <c r="D191" s="23"/>
      <c r="E191" s="23"/>
    </row>
    <row r="192" spans="1:5" x14ac:dyDescent="0.2">
      <c r="A192" s="23"/>
      <c r="B192" s="77"/>
      <c r="C192" s="23"/>
      <c r="D192" s="23"/>
      <c r="E192" s="23"/>
    </row>
    <row r="193" spans="1:5" x14ac:dyDescent="0.2">
      <c r="A193" s="23"/>
      <c r="B193" s="77"/>
      <c r="C193" s="23"/>
      <c r="D193" s="23"/>
      <c r="E193" s="23"/>
    </row>
    <row r="194" spans="1:5" x14ac:dyDescent="0.2">
      <c r="A194" s="23"/>
      <c r="B194" s="77"/>
      <c r="C194" s="23"/>
      <c r="D194" s="23"/>
      <c r="E194" s="23"/>
    </row>
    <row r="195" spans="1:5" x14ac:dyDescent="0.2">
      <c r="A195" s="23"/>
      <c r="B195" s="77"/>
      <c r="C195" s="23"/>
      <c r="D195" s="23"/>
      <c r="E195" s="23"/>
    </row>
    <row r="196" spans="1:5" x14ac:dyDescent="0.2">
      <c r="A196" s="23"/>
      <c r="B196" s="77"/>
      <c r="C196" s="23"/>
      <c r="D196" s="23"/>
      <c r="E196" s="23"/>
    </row>
    <row r="197" spans="1:5" x14ac:dyDescent="0.2">
      <c r="A197" s="23"/>
      <c r="B197" s="77"/>
      <c r="C197" s="23"/>
      <c r="D197" s="23"/>
      <c r="E197" s="23"/>
    </row>
    <row r="198" spans="1:5" x14ac:dyDescent="0.2">
      <c r="A198" s="23"/>
      <c r="B198" s="77"/>
      <c r="C198" s="23"/>
      <c r="D198" s="23"/>
      <c r="E198" s="23"/>
    </row>
    <row r="199" spans="1:5" x14ac:dyDescent="0.2">
      <c r="A199" s="23"/>
      <c r="B199" s="77"/>
      <c r="C199" s="23"/>
      <c r="D199" s="23"/>
      <c r="E199" s="23"/>
    </row>
    <row r="200" spans="1:5" x14ac:dyDescent="0.2">
      <c r="A200" s="23"/>
      <c r="B200" s="77"/>
      <c r="C200" s="23"/>
      <c r="D200" s="23"/>
      <c r="E200" s="23"/>
    </row>
    <row r="201" spans="1:5" x14ac:dyDescent="0.2">
      <c r="A201" s="23"/>
      <c r="B201" s="77"/>
      <c r="C201" s="23"/>
      <c r="D201" s="23"/>
      <c r="E201" s="23"/>
    </row>
    <row r="202" spans="1:5" x14ac:dyDescent="0.2">
      <c r="A202" s="23"/>
      <c r="B202" s="77"/>
      <c r="C202" s="23"/>
      <c r="D202" s="23"/>
      <c r="E202" s="23"/>
    </row>
    <row r="203" spans="1:5" x14ac:dyDescent="0.2">
      <c r="A203" s="23"/>
      <c r="B203" s="77"/>
      <c r="C203" s="23"/>
      <c r="D203" s="23"/>
      <c r="E203" s="23"/>
    </row>
    <row r="204" spans="1:5" x14ac:dyDescent="0.2">
      <c r="A204" s="23"/>
      <c r="B204" s="77"/>
      <c r="C204" s="23"/>
      <c r="D204" s="23"/>
      <c r="E204" s="23"/>
    </row>
    <row r="205" spans="1:5" x14ac:dyDescent="0.2">
      <c r="A205" s="23"/>
      <c r="B205" s="77"/>
      <c r="C205" s="23"/>
      <c r="D205" s="23"/>
      <c r="E205" s="23"/>
    </row>
    <row r="206" spans="1:5" x14ac:dyDescent="0.2">
      <c r="A206" s="23"/>
      <c r="B206" s="77"/>
      <c r="C206" s="23"/>
      <c r="D206" s="23"/>
      <c r="E206" s="23"/>
    </row>
    <row r="207" spans="1:5" x14ac:dyDescent="0.2">
      <c r="A207" s="23"/>
      <c r="B207" s="77"/>
      <c r="C207" s="23"/>
      <c r="D207" s="23"/>
      <c r="E207" s="23"/>
    </row>
    <row r="208" spans="1:5" x14ac:dyDescent="0.2">
      <c r="A208" s="23"/>
      <c r="B208" s="77"/>
      <c r="C208" s="23"/>
      <c r="D208" s="23"/>
      <c r="E208" s="23"/>
    </row>
    <row r="209" spans="1:5" x14ac:dyDescent="0.2">
      <c r="A209" s="23"/>
      <c r="B209" s="77"/>
      <c r="C209" s="23"/>
      <c r="D209" s="23"/>
      <c r="E209" s="23"/>
    </row>
    <row r="210" spans="1:5" x14ac:dyDescent="0.2">
      <c r="A210" s="23"/>
      <c r="B210" s="77"/>
      <c r="C210" s="23"/>
      <c r="D210" s="23"/>
      <c r="E210" s="23"/>
    </row>
    <row r="211" spans="1:5" x14ac:dyDescent="0.2">
      <c r="A211" s="23"/>
      <c r="B211" s="77"/>
      <c r="C211" s="23"/>
      <c r="D211" s="23"/>
      <c r="E211" s="23"/>
    </row>
    <row r="212" spans="1:5" x14ac:dyDescent="0.2">
      <c r="A212" s="23"/>
      <c r="B212" s="77"/>
      <c r="C212" s="23"/>
      <c r="D212" s="23"/>
      <c r="E212" s="23"/>
    </row>
    <row r="213" spans="1:5" x14ac:dyDescent="0.2">
      <c r="A213" s="23"/>
      <c r="B213" s="77"/>
      <c r="C213" s="23"/>
      <c r="D213" s="23"/>
      <c r="E213" s="23"/>
    </row>
    <row r="214" spans="1:5" x14ac:dyDescent="0.2">
      <c r="A214" s="23"/>
      <c r="B214" s="77"/>
      <c r="C214" s="23"/>
      <c r="D214" s="23"/>
      <c r="E214" s="23"/>
    </row>
    <row r="215" spans="1:5" x14ac:dyDescent="0.2">
      <c r="A215" s="23"/>
      <c r="B215" s="77"/>
      <c r="C215" s="23"/>
      <c r="D215" s="23"/>
      <c r="E215" s="23"/>
    </row>
    <row r="216" spans="1:5" x14ac:dyDescent="0.2">
      <c r="A216" s="23"/>
      <c r="B216" s="77"/>
      <c r="C216" s="23"/>
      <c r="D216" s="23"/>
      <c r="E216" s="23"/>
    </row>
    <row r="217" spans="1:5" x14ac:dyDescent="0.2">
      <c r="A217" s="23"/>
      <c r="B217" s="77"/>
      <c r="C217" s="23"/>
      <c r="D217" s="23"/>
      <c r="E217" s="23"/>
    </row>
    <row r="218" spans="1:5" x14ac:dyDescent="0.2">
      <c r="A218" s="23"/>
      <c r="B218" s="77"/>
      <c r="C218" s="23"/>
      <c r="D218" s="23"/>
      <c r="E218" s="23"/>
    </row>
    <row r="219" spans="1:5" x14ac:dyDescent="0.2">
      <c r="A219" s="23"/>
      <c r="B219" s="77"/>
      <c r="C219" s="23"/>
      <c r="D219" s="23"/>
      <c r="E219" s="23"/>
    </row>
    <row r="220" spans="1:5" x14ac:dyDescent="0.2">
      <c r="A220" s="23"/>
      <c r="B220" s="77"/>
      <c r="C220" s="23"/>
      <c r="D220" s="23"/>
      <c r="E220" s="23"/>
    </row>
    <row r="221" spans="1:5" x14ac:dyDescent="0.2">
      <c r="A221" s="23"/>
      <c r="B221" s="77"/>
      <c r="C221" s="23"/>
      <c r="D221" s="23"/>
      <c r="E221" s="23"/>
    </row>
    <row r="222" spans="1:5" x14ac:dyDescent="0.2">
      <c r="A222" s="23"/>
      <c r="B222" s="77"/>
      <c r="C222" s="23"/>
      <c r="D222" s="23"/>
      <c r="E222" s="23"/>
    </row>
    <row r="223" spans="1:5" x14ac:dyDescent="0.2">
      <c r="A223" s="23"/>
      <c r="B223" s="77"/>
      <c r="C223" s="23"/>
      <c r="D223" s="23"/>
      <c r="E223" s="23"/>
    </row>
    <row r="224" spans="1:5" x14ac:dyDescent="0.2">
      <c r="A224" s="23"/>
      <c r="B224" s="77"/>
      <c r="C224" s="23"/>
      <c r="D224" s="23"/>
      <c r="E224" s="23"/>
    </row>
    <row r="225" spans="1:5" x14ac:dyDescent="0.2">
      <c r="A225" s="23"/>
      <c r="B225" s="77"/>
      <c r="C225" s="23"/>
      <c r="D225" s="23"/>
      <c r="E225" s="23"/>
    </row>
    <row r="226" spans="1:5" x14ac:dyDescent="0.2">
      <c r="A226" s="23"/>
      <c r="B226" s="77"/>
      <c r="C226" s="23"/>
      <c r="D226" s="23"/>
      <c r="E226" s="23"/>
    </row>
    <row r="227" spans="1:5" x14ac:dyDescent="0.2">
      <c r="A227" s="23"/>
      <c r="B227" s="77"/>
      <c r="C227" s="23"/>
      <c r="D227" s="23"/>
      <c r="E227" s="23"/>
    </row>
    <row r="228" spans="1:5" x14ac:dyDescent="0.2">
      <c r="A228" s="23"/>
      <c r="B228" s="77"/>
      <c r="C228" s="23"/>
      <c r="D228" s="23"/>
      <c r="E228" s="23"/>
    </row>
    <row r="229" spans="1:5" x14ac:dyDescent="0.2">
      <c r="A229" s="23"/>
      <c r="B229" s="77"/>
      <c r="C229" s="23"/>
      <c r="D229" s="23"/>
      <c r="E229" s="23"/>
    </row>
    <row r="230" spans="1:5" x14ac:dyDescent="0.2">
      <c r="A230" s="23"/>
      <c r="B230" s="77"/>
      <c r="C230" s="23"/>
      <c r="D230" s="23"/>
      <c r="E230" s="23"/>
    </row>
    <row r="231" spans="1:5" x14ac:dyDescent="0.2">
      <c r="A231" s="23"/>
      <c r="B231" s="77"/>
      <c r="C231" s="23"/>
      <c r="D231" s="23"/>
      <c r="E231" s="23"/>
    </row>
    <row r="232" spans="1:5" x14ac:dyDescent="0.2">
      <c r="A232" s="23"/>
      <c r="B232" s="77"/>
      <c r="C232" s="23"/>
      <c r="D232" s="23"/>
      <c r="E232" s="23"/>
    </row>
    <row r="233" spans="1:5" x14ac:dyDescent="0.2">
      <c r="A233" s="23"/>
      <c r="B233" s="77"/>
      <c r="C233" s="23"/>
      <c r="D233" s="23"/>
      <c r="E233" s="23"/>
    </row>
    <row r="234" spans="1:5" x14ac:dyDescent="0.2">
      <c r="A234" s="23"/>
      <c r="B234" s="77"/>
      <c r="C234" s="23"/>
      <c r="D234" s="23"/>
      <c r="E234" s="23"/>
    </row>
    <row r="235" spans="1:5" x14ac:dyDescent="0.2">
      <c r="A235" s="23"/>
      <c r="B235" s="77"/>
      <c r="C235" s="23"/>
      <c r="D235" s="23"/>
      <c r="E235" s="23"/>
    </row>
    <row r="236" spans="1:5" x14ac:dyDescent="0.2">
      <c r="A236" s="23"/>
      <c r="B236" s="77"/>
      <c r="C236" s="23"/>
      <c r="D236" s="23"/>
      <c r="E236" s="23"/>
    </row>
    <row r="237" spans="1:5" x14ac:dyDescent="0.2">
      <c r="A237" s="23"/>
      <c r="B237" s="77"/>
      <c r="C237" s="23"/>
      <c r="D237" s="23"/>
      <c r="E237" s="23"/>
    </row>
    <row r="238" spans="1:5" x14ac:dyDescent="0.2">
      <c r="A238" s="23"/>
      <c r="B238" s="77"/>
      <c r="C238" s="23"/>
      <c r="D238" s="23"/>
      <c r="E238" s="23"/>
    </row>
    <row r="239" spans="1:5" x14ac:dyDescent="0.2">
      <c r="A239" s="23"/>
      <c r="B239" s="77"/>
      <c r="C239" s="23"/>
      <c r="D239" s="23"/>
      <c r="E239" s="23"/>
    </row>
    <row r="240" spans="1:5" x14ac:dyDescent="0.2">
      <c r="A240" s="23"/>
      <c r="B240" s="77"/>
      <c r="C240" s="23"/>
      <c r="D240" s="23"/>
      <c r="E240" s="23"/>
    </row>
    <row r="241" spans="1:5" x14ac:dyDescent="0.2">
      <c r="A241" s="23"/>
      <c r="B241" s="77"/>
      <c r="C241" s="23"/>
      <c r="D241" s="23"/>
      <c r="E241" s="23"/>
    </row>
    <row r="242" spans="1:5" x14ac:dyDescent="0.2">
      <c r="A242" s="23"/>
      <c r="B242" s="77"/>
      <c r="C242" s="23"/>
      <c r="D242" s="23"/>
      <c r="E242" s="23"/>
    </row>
    <row r="243" spans="1:5" x14ac:dyDescent="0.2">
      <c r="A243" s="23"/>
      <c r="B243" s="77"/>
      <c r="C243" s="23"/>
      <c r="D243" s="23"/>
      <c r="E243" s="23"/>
    </row>
    <row r="244" spans="1:5" x14ac:dyDescent="0.2">
      <c r="A244" s="23"/>
      <c r="B244" s="77"/>
      <c r="C244" s="23"/>
      <c r="D244" s="23"/>
      <c r="E244" s="23"/>
    </row>
    <row r="245" spans="1:5" x14ac:dyDescent="0.2">
      <c r="A245" s="23"/>
      <c r="B245" s="77"/>
      <c r="C245" s="23"/>
      <c r="D245" s="23"/>
      <c r="E245" s="23"/>
    </row>
    <row r="246" spans="1:5" x14ac:dyDescent="0.2">
      <c r="A246" s="23"/>
      <c r="B246" s="77"/>
      <c r="C246" s="23"/>
      <c r="D246" s="23"/>
      <c r="E246" s="23"/>
    </row>
    <row r="247" spans="1:5" x14ac:dyDescent="0.2">
      <c r="A247" s="23"/>
      <c r="B247" s="77"/>
      <c r="C247" s="23"/>
      <c r="D247" s="23"/>
      <c r="E247" s="23"/>
    </row>
    <row r="248" spans="1:5" x14ac:dyDescent="0.2">
      <c r="A248" s="23"/>
      <c r="B248" s="77"/>
      <c r="C248" s="23"/>
      <c r="D248" s="23"/>
      <c r="E248" s="23"/>
    </row>
    <row r="249" spans="1:5" x14ac:dyDescent="0.2">
      <c r="A249" s="23"/>
      <c r="B249" s="77"/>
      <c r="C249" s="23"/>
      <c r="D249" s="23"/>
      <c r="E249" s="23"/>
    </row>
    <row r="250" spans="1:5" x14ac:dyDescent="0.2">
      <c r="A250" s="23"/>
      <c r="B250" s="77"/>
      <c r="C250" s="23"/>
      <c r="D250" s="23"/>
      <c r="E250" s="23"/>
    </row>
    <row r="251" spans="1:5" x14ac:dyDescent="0.2">
      <c r="A251" s="23"/>
      <c r="B251" s="77"/>
      <c r="C251" s="23"/>
      <c r="D251" s="23"/>
      <c r="E251" s="23"/>
    </row>
    <row r="252" spans="1:5" x14ac:dyDescent="0.2">
      <c r="A252" s="23"/>
      <c r="B252" s="77"/>
      <c r="C252" s="23"/>
      <c r="D252" s="23"/>
      <c r="E252" s="23"/>
    </row>
    <row r="253" spans="1:5" x14ac:dyDescent="0.2">
      <c r="A253" s="23"/>
      <c r="B253" s="77"/>
      <c r="C253" s="23"/>
      <c r="D253" s="23"/>
      <c r="E253" s="23"/>
    </row>
    <row r="254" spans="1:5" x14ac:dyDescent="0.2">
      <c r="A254" s="23"/>
      <c r="B254" s="77"/>
      <c r="C254" s="23"/>
      <c r="D254" s="23"/>
      <c r="E254" s="23"/>
    </row>
    <row r="255" spans="1:5" x14ac:dyDescent="0.2">
      <c r="A255" s="23"/>
      <c r="B255" s="77"/>
      <c r="C255" s="23"/>
      <c r="D255" s="23"/>
      <c r="E255" s="23"/>
    </row>
    <row r="256" spans="1:5" x14ac:dyDescent="0.2">
      <c r="A256" s="23"/>
      <c r="B256" s="77"/>
      <c r="C256" s="23"/>
      <c r="D256" s="23"/>
      <c r="E256" s="23"/>
    </row>
    <row r="257" spans="1:5" x14ac:dyDescent="0.2">
      <c r="A257" s="23"/>
      <c r="B257" s="77"/>
      <c r="C257" s="23"/>
      <c r="D257" s="23"/>
      <c r="E257" s="23"/>
    </row>
    <row r="258" spans="1:5" x14ac:dyDescent="0.2">
      <c r="A258" s="23"/>
      <c r="B258" s="77"/>
      <c r="C258" s="23"/>
      <c r="D258" s="23"/>
      <c r="E258" s="23"/>
    </row>
    <row r="259" spans="1:5" x14ac:dyDescent="0.2">
      <c r="A259" s="23"/>
      <c r="B259" s="77"/>
      <c r="C259" s="23"/>
      <c r="D259" s="23"/>
      <c r="E259" s="23"/>
    </row>
    <row r="260" spans="1:5" x14ac:dyDescent="0.2">
      <c r="A260" s="23"/>
      <c r="B260" s="77"/>
      <c r="C260" s="23"/>
      <c r="D260" s="23"/>
      <c r="E260" s="23"/>
    </row>
    <row r="261" spans="1:5" x14ac:dyDescent="0.2">
      <c r="A261" s="23"/>
      <c r="B261" s="77"/>
      <c r="C261" s="23"/>
      <c r="D261" s="23"/>
      <c r="E261" s="23"/>
    </row>
    <row r="262" spans="1:5" x14ac:dyDescent="0.2">
      <c r="A262" s="23"/>
      <c r="B262" s="77"/>
      <c r="C262" s="23"/>
      <c r="D262" s="23"/>
      <c r="E262" s="23"/>
    </row>
    <row r="263" spans="1:5" x14ac:dyDescent="0.2">
      <c r="A263" s="23"/>
      <c r="B263" s="77"/>
      <c r="C263" s="23"/>
      <c r="D263" s="23"/>
      <c r="E263" s="23"/>
    </row>
    <row r="264" spans="1:5" x14ac:dyDescent="0.2">
      <c r="A264" s="23"/>
      <c r="B264" s="77"/>
      <c r="C264" s="23"/>
      <c r="D264" s="23"/>
      <c r="E264" s="23"/>
    </row>
    <row r="265" spans="1:5" x14ac:dyDescent="0.2">
      <c r="A265" s="23"/>
      <c r="B265" s="77"/>
      <c r="C265" s="23"/>
      <c r="D265" s="23"/>
      <c r="E265" s="23"/>
    </row>
    <row r="266" spans="1:5" x14ac:dyDescent="0.2">
      <c r="A266" s="23"/>
      <c r="B266" s="77"/>
      <c r="C266" s="23"/>
      <c r="D266" s="23"/>
      <c r="E266" s="23"/>
    </row>
    <row r="267" spans="1:5" x14ac:dyDescent="0.2">
      <c r="A267" s="23"/>
      <c r="B267" s="77"/>
      <c r="C267" s="23"/>
      <c r="D267" s="23"/>
      <c r="E267" s="23"/>
    </row>
    <row r="268" spans="1:5" x14ac:dyDescent="0.2">
      <c r="A268" s="23"/>
      <c r="B268" s="77"/>
      <c r="C268" s="23"/>
      <c r="D268" s="23"/>
      <c r="E268" s="23"/>
    </row>
    <row r="269" spans="1:5" x14ac:dyDescent="0.2">
      <c r="A269" s="23"/>
      <c r="B269" s="77"/>
      <c r="C269" s="23"/>
      <c r="D269" s="23"/>
      <c r="E269" s="23"/>
    </row>
    <row r="270" spans="1:5" x14ac:dyDescent="0.2">
      <c r="A270" s="23"/>
      <c r="B270" s="77"/>
      <c r="C270" s="23"/>
      <c r="D270" s="23"/>
      <c r="E270" s="23"/>
    </row>
    <row r="271" spans="1:5" x14ac:dyDescent="0.2">
      <c r="A271" s="23"/>
      <c r="B271" s="77"/>
      <c r="C271" s="23"/>
      <c r="D271" s="23"/>
      <c r="E271" s="23"/>
    </row>
    <row r="272" spans="1:5" x14ac:dyDescent="0.2">
      <c r="A272" s="23"/>
      <c r="B272" s="77"/>
      <c r="C272" s="23"/>
      <c r="D272" s="23"/>
      <c r="E272" s="23"/>
    </row>
    <row r="273" spans="1:5" x14ac:dyDescent="0.2">
      <c r="A273" s="23"/>
      <c r="B273" s="77"/>
      <c r="C273" s="23"/>
      <c r="D273" s="23"/>
      <c r="E273" s="23"/>
    </row>
    <row r="274" spans="1:5" x14ac:dyDescent="0.2">
      <c r="A274" s="23"/>
      <c r="B274" s="77"/>
      <c r="C274" s="23"/>
      <c r="D274" s="23"/>
      <c r="E274" s="23"/>
    </row>
    <row r="275" spans="1:5" x14ac:dyDescent="0.2">
      <c r="A275" s="23"/>
      <c r="B275" s="77"/>
      <c r="C275" s="23"/>
      <c r="D275" s="23"/>
      <c r="E275" s="23"/>
    </row>
    <row r="276" spans="1:5" x14ac:dyDescent="0.2">
      <c r="A276" s="23"/>
      <c r="B276" s="77"/>
      <c r="C276" s="23"/>
      <c r="D276" s="23"/>
      <c r="E276" s="23"/>
    </row>
    <row r="277" spans="1:5" x14ac:dyDescent="0.2">
      <c r="A277" s="23"/>
      <c r="B277" s="77"/>
      <c r="C277" s="23"/>
      <c r="D277" s="23"/>
      <c r="E277" s="23"/>
    </row>
    <row r="278" spans="1:5" x14ac:dyDescent="0.2">
      <c r="A278" s="23"/>
      <c r="B278" s="77"/>
      <c r="C278" s="23"/>
      <c r="D278" s="23"/>
      <c r="E278" s="23"/>
    </row>
    <row r="279" spans="1:5" x14ac:dyDescent="0.2">
      <c r="A279" s="23"/>
      <c r="B279" s="77"/>
      <c r="C279" s="23"/>
      <c r="D279" s="23"/>
      <c r="E279" s="23"/>
    </row>
    <row r="280" spans="1:5" x14ac:dyDescent="0.2">
      <c r="A280" s="23"/>
      <c r="B280" s="77"/>
      <c r="C280" s="23"/>
      <c r="D280" s="23"/>
      <c r="E280" s="23"/>
    </row>
    <row r="281" spans="1:5" x14ac:dyDescent="0.2">
      <c r="A281" s="23"/>
      <c r="B281" s="77"/>
      <c r="C281" s="23"/>
      <c r="D281" s="23"/>
      <c r="E281" s="23"/>
    </row>
    <row r="282" spans="1:5" x14ac:dyDescent="0.2">
      <c r="A282" s="23"/>
      <c r="B282" s="77"/>
      <c r="C282" s="23"/>
      <c r="D282" s="23"/>
      <c r="E282" s="23"/>
    </row>
    <row r="283" spans="1:5" x14ac:dyDescent="0.2">
      <c r="A283" s="23"/>
      <c r="B283" s="77"/>
      <c r="C283" s="23"/>
      <c r="D283" s="23"/>
      <c r="E283" s="23"/>
    </row>
    <row r="284" spans="1:5" x14ac:dyDescent="0.2">
      <c r="A284" s="23"/>
      <c r="B284" s="77"/>
      <c r="C284" s="23"/>
      <c r="D284" s="23"/>
      <c r="E284" s="23"/>
    </row>
    <row r="285" spans="1:5" x14ac:dyDescent="0.2">
      <c r="A285" s="23"/>
      <c r="B285" s="77"/>
      <c r="C285" s="23"/>
      <c r="D285" s="23"/>
      <c r="E285" s="23"/>
    </row>
    <row r="286" spans="1:5" x14ac:dyDescent="0.2">
      <c r="A286" s="23"/>
      <c r="B286" s="77"/>
      <c r="C286" s="23"/>
      <c r="D286" s="23"/>
      <c r="E286" s="23"/>
    </row>
    <row r="287" spans="1:5" x14ac:dyDescent="0.2">
      <c r="A287" s="23"/>
      <c r="B287" s="77"/>
      <c r="C287" s="23"/>
      <c r="D287" s="23"/>
      <c r="E287" s="23"/>
    </row>
    <row r="288" spans="1:5" x14ac:dyDescent="0.2">
      <c r="A288" s="23"/>
      <c r="B288" s="77"/>
      <c r="C288" s="23"/>
      <c r="D288" s="23"/>
      <c r="E288" s="23"/>
    </row>
    <row r="289" spans="1:5" x14ac:dyDescent="0.2">
      <c r="A289" s="23"/>
      <c r="B289" s="77"/>
      <c r="C289" s="23"/>
      <c r="D289" s="23"/>
      <c r="E289" s="23"/>
    </row>
    <row r="290" spans="1:5" x14ac:dyDescent="0.2">
      <c r="A290" s="23"/>
      <c r="B290" s="77"/>
      <c r="C290" s="23"/>
      <c r="D290" s="23"/>
      <c r="E290" s="23"/>
    </row>
    <row r="291" spans="1:5" x14ac:dyDescent="0.2">
      <c r="A291" s="23"/>
      <c r="B291" s="77"/>
      <c r="C291" s="23"/>
      <c r="D291" s="23"/>
      <c r="E291" s="23"/>
    </row>
    <row r="292" spans="1:5" x14ac:dyDescent="0.2">
      <c r="A292" s="23"/>
      <c r="B292" s="77"/>
      <c r="C292" s="23"/>
      <c r="D292" s="23"/>
      <c r="E292" s="23"/>
    </row>
    <row r="293" spans="1:5" x14ac:dyDescent="0.2">
      <c r="A293" s="23"/>
      <c r="B293" s="77"/>
      <c r="C293" s="23"/>
      <c r="D293" s="23"/>
      <c r="E293" s="23"/>
    </row>
    <row r="294" spans="1:5" x14ac:dyDescent="0.2">
      <c r="A294" s="23"/>
      <c r="B294" s="77"/>
      <c r="C294" s="23"/>
      <c r="D294" s="23"/>
      <c r="E294" s="23"/>
    </row>
    <row r="295" spans="1:5" x14ac:dyDescent="0.2">
      <c r="A295" s="23"/>
      <c r="B295" s="77"/>
      <c r="C295" s="23"/>
      <c r="D295" s="23"/>
      <c r="E295" s="23"/>
    </row>
    <row r="296" spans="1:5" x14ac:dyDescent="0.2">
      <c r="A296" s="23"/>
      <c r="B296" s="77"/>
      <c r="C296" s="23"/>
      <c r="D296" s="23"/>
      <c r="E296" s="23"/>
    </row>
    <row r="297" spans="1:5" x14ac:dyDescent="0.2">
      <c r="A297" s="23"/>
      <c r="B297" s="77"/>
      <c r="C297" s="23"/>
      <c r="D297" s="23"/>
      <c r="E297" s="23"/>
    </row>
    <row r="298" spans="1:5" x14ac:dyDescent="0.2">
      <c r="A298" s="23"/>
      <c r="B298" s="77"/>
      <c r="C298" s="23"/>
      <c r="D298" s="23"/>
      <c r="E298" s="23"/>
    </row>
    <row r="299" spans="1:5" x14ac:dyDescent="0.2">
      <c r="A299" s="23"/>
      <c r="B299" s="77"/>
      <c r="C299" s="23"/>
      <c r="D299" s="23"/>
      <c r="E299" s="23"/>
    </row>
    <row r="300" spans="1:5" x14ac:dyDescent="0.2">
      <c r="A300" s="23"/>
      <c r="B300" s="77"/>
      <c r="C300" s="23"/>
      <c r="D300" s="23"/>
      <c r="E300" s="23"/>
    </row>
    <row r="301" spans="1:5" x14ac:dyDescent="0.2">
      <c r="A301" s="23"/>
      <c r="B301" s="77"/>
      <c r="C301" s="23"/>
      <c r="D301" s="23"/>
      <c r="E301" s="23"/>
    </row>
    <row r="302" spans="1:5" x14ac:dyDescent="0.2">
      <c r="A302" s="23"/>
      <c r="B302" s="77"/>
      <c r="C302" s="23"/>
      <c r="D302" s="23"/>
      <c r="E302" s="23"/>
    </row>
    <row r="303" spans="1:5" x14ac:dyDescent="0.2">
      <c r="A303" s="23"/>
      <c r="B303" s="77"/>
      <c r="C303" s="23"/>
      <c r="D303" s="23"/>
      <c r="E303" s="23"/>
    </row>
    <row r="304" spans="1:5" x14ac:dyDescent="0.2">
      <c r="A304" s="23"/>
      <c r="B304" s="77"/>
      <c r="C304" s="23"/>
      <c r="D304" s="23"/>
      <c r="E304" s="23"/>
    </row>
    <row r="305" spans="1:5" x14ac:dyDescent="0.2">
      <c r="A305" s="23"/>
      <c r="B305" s="77"/>
      <c r="C305" s="23"/>
      <c r="D305" s="23"/>
      <c r="E305" s="23"/>
    </row>
    <row r="306" spans="1:5" x14ac:dyDescent="0.2">
      <c r="A306" s="23"/>
      <c r="B306" s="77"/>
      <c r="C306" s="23"/>
      <c r="D306" s="23"/>
      <c r="E306" s="23"/>
    </row>
    <row r="307" spans="1:5" x14ac:dyDescent="0.2">
      <c r="A307" s="23"/>
      <c r="B307" s="77"/>
      <c r="C307" s="23"/>
      <c r="D307" s="23"/>
      <c r="E307" s="23"/>
    </row>
    <row r="308" spans="1:5" x14ac:dyDescent="0.2">
      <c r="A308" s="23"/>
      <c r="B308" s="77"/>
      <c r="C308" s="23"/>
      <c r="D308" s="23"/>
      <c r="E308" s="23"/>
    </row>
    <row r="309" spans="1:5" x14ac:dyDescent="0.2">
      <c r="A309" s="23"/>
      <c r="B309" s="77"/>
      <c r="C309" s="23"/>
      <c r="D309" s="23"/>
      <c r="E309" s="23"/>
    </row>
    <row r="310" spans="1:5" x14ac:dyDescent="0.2">
      <c r="A310" s="23"/>
      <c r="B310" s="77"/>
      <c r="C310" s="23"/>
      <c r="D310" s="23"/>
      <c r="E310" s="23"/>
    </row>
    <row r="311" spans="1:5" x14ac:dyDescent="0.2">
      <c r="A311" s="23"/>
      <c r="B311" s="77"/>
      <c r="C311" s="23"/>
      <c r="D311" s="23"/>
      <c r="E311" s="23"/>
    </row>
    <row r="312" spans="1:5" x14ac:dyDescent="0.2">
      <c r="A312" s="23"/>
      <c r="B312" s="77"/>
      <c r="C312" s="23"/>
      <c r="D312" s="23"/>
      <c r="E312" s="23"/>
    </row>
    <row r="313" spans="1:5" x14ac:dyDescent="0.2">
      <c r="A313" s="23"/>
      <c r="B313" s="77"/>
      <c r="C313" s="23"/>
      <c r="D313" s="23"/>
      <c r="E313" s="23"/>
    </row>
    <row r="314" spans="1:5" x14ac:dyDescent="0.2">
      <c r="A314" s="23"/>
      <c r="B314" s="77"/>
      <c r="C314" s="23"/>
      <c r="D314" s="23"/>
      <c r="E314" s="23"/>
    </row>
    <row r="315" spans="1:5" x14ac:dyDescent="0.2">
      <c r="A315" s="23"/>
      <c r="B315" s="77"/>
      <c r="C315" s="23"/>
      <c r="D315" s="23"/>
      <c r="E315" s="23"/>
    </row>
    <row r="316" spans="1:5" x14ac:dyDescent="0.2">
      <c r="A316" s="23"/>
      <c r="B316" s="77"/>
      <c r="C316" s="23"/>
      <c r="D316" s="23"/>
      <c r="E316" s="23"/>
    </row>
    <row r="317" spans="1:5" x14ac:dyDescent="0.2">
      <c r="A317" s="23"/>
      <c r="B317" s="77"/>
      <c r="C317" s="23"/>
      <c r="D317" s="23"/>
      <c r="E317" s="23"/>
    </row>
    <row r="318" spans="1:5" x14ac:dyDescent="0.2">
      <c r="A318" s="23"/>
      <c r="B318" s="77"/>
      <c r="C318" s="23"/>
      <c r="D318" s="23"/>
      <c r="E318" s="23"/>
    </row>
    <row r="319" spans="1:5" x14ac:dyDescent="0.2">
      <c r="A319" s="23"/>
      <c r="B319" s="77"/>
      <c r="C319" s="23"/>
      <c r="D319" s="23"/>
      <c r="E319" s="23"/>
    </row>
    <row r="320" spans="1:5" x14ac:dyDescent="0.2">
      <c r="A320" s="23"/>
      <c r="B320" s="77"/>
      <c r="C320" s="23"/>
      <c r="D320" s="23"/>
      <c r="E320" s="23"/>
    </row>
    <row r="321" spans="1:5" x14ac:dyDescent="0.2">
      <c r="A321" s="23"/>
      <c r="B321" s="77"/>
      <c r="C321" s="23"/>
      <c r="D321" s="23"/>
      <c r="E321" s="23"/>
    </row>
    <row r="322" spans="1:5" x14ac:dyDescent="0.2">
      <c r="A322" s="23"/>
      <c r="B322" s="77"/>
      <c r="C322" s="23"/>
      <c r="D322" s="23"/>
      <c r="E322" s="23"/>
    </row>
    <row r="323" spans="1:5" x14ac:dyDescent="0.2">
      <c r="A323" s="23"/>
      <c r="B323" s="77"/>
      <c r="C323" s="23"/>
      <c r="D323" s="23"/>
      <c r="E323" s="23"/>
    </row>
    <row r="324" spans="1:5" x14ac:dyDescent="0.2">
      <c r="A324" s="23"/>
      <c r="B324" s="77"/>
      <c r="C324" s="23"/>
      <c r="D324" s="23"/>
      <c r="E324" s="23"/>
    </row>
    <row r="325" spans="1:5" x14ac:dyDescent="0.2">
      <c r="A325" s="23"/>
      <c r="B325" s="77"/>
      <c r="C325" s="23"/>
      <c r="D325" s="23"/>
      <c r="E325" s="23"/>
    </row>
    <row r="326" spans="1:5" x14ac:dyDescent="0.2">
      <c r="A326" s="23"/>
      <c r="B326" s="77"/>
      <c r="C326" s="23"/>
      <c r="D326" s="23"/>
      <c r="E326" s="23"/>
    </row>
    <row r="327" spans="1:5" x14ac:dyDescent="0.2">
      <c r="A327" s="23"/>
      <c r="B327" s="77"/>
      <c r="C327" s="23"/>
      <c r="D327" s="23"/>
      <c r="E327" s="23"/>
    </row>
    <row r="328" spans="1:5" x14ac:dyDescent="0.2">
      <c r="A328" s="23"/>
      <c r="B328" s="77"/>
      <c r="C328" s="23"/>
      <c r="D328" s="23"/>
      <c r="E328" s="23"/>
    </row>
    <row r="329" spans="1:5" x14ac:dyDescent="0.2">
      <c r="A329" s="23"/>
      <c r="B329" s="77"/>
      <c r="C329" s="23"/>
      <c r="D329" s="23"/>
      <c r="E329" s="23"/>
    </row>
    <row r="330" spans="1:5" x14ac:dyDescent="0.2">
      <c r="A330" s="23"/>
      <c r="B330" s="77"/>
      <c r="C330" s="23"/>
      <c r="D330" s="23"/>
      <c r="E330" s="23"/>
    </row>
    <row r="331" spans="1:5" x14ac:dyDescent="0.2">
      <c r="A331" s="23"/>
      <c r="B331" s="77"/>
      <c r="C331" s="23"/>
      <c r="D331" s="23"/>
      <c r="E331" s="23"/>
    </row>
    <row r="332" spans="1:5" x14ac:dyDescent="0.2">
      <c r="A332" s="23"/>
      <c r="B332" s="77"/>
      <c r="C332" s="23"/>
      <c r="D332" s="23"/>
      <c r="E332" s="23"/>
    </row>
    <row r="333" spans="1:5" x14ac:dyDescent="0.2">
      <c r="A333" s="23"/>
      <c r="B333" s="77"/>
      <c r="C333" s="23"/>
      <c r="D333" s="23"/>
      <c r="E333" s="23"/>
    </row>
    <row r="334" spans="1:5" x14ac:dyDescent="0.2">
      <c r="A334" s="23"/>
      <c r="B334" s="77"/>
      <c r="C334" s="23"/>
      <c r="D334" s="23"/>
      <c r="E334" s="23"/>
    </row>
    <row r="335" spans="1:5" x14ac:dyDescent="0.2">
      <c r="A335" s="23"/>
      <c r="B335" s="77"/>
      <c r="C335" s="23"/>
      <c r="D335" s="23"/>
      <c r="E335" s="23"/>
    </row>
    <row r="336" spans="1:5" x14ac:dyDescent="0.2">
      <c r="A336" s="23"/>
      <c r="B336" s="77"/>
      <c r="C336" s="23"/>
      <c r="D336" s="23"/>
      <c r="E336" s="23"/>
    </row>
    <row r="337" spans="1:5" x14ac:dyDescent="0.2">
      <c r="A337" s="23"/>
      <c r="B337" s="77"/>
      <c r="C337" s="23"/>
      <c r="D337" s="23"/>
      <c r="E337" s="23"/>
    </row>
    <row r="338" spans="1:5" x14ac:dyDescent="0.2">
      <c r="A338" s="23"/>
      <c r="B338" s="77"/>
      <c r="C338" s="23"/>
      <c r="D338" s="23"/>
      <c r="E338" s="23"/>
    </row>
    <row r="339" spans="1:5" x14ac:dyDescent="0.2">
      <c r="A339" s="23"/>
      <c r="B339" s="77"/>
      <c r="C339" s="23"/>
      <c r="D339" s="23"/>
      <c r="E339" s="23"/>
    </row>
    <row r="340" spans="1:5" x14ac:dyDescent="0.2">
      <c r="A340" s="23"/>
      <c r="B340" s="77"/>
      <c r="C340" s="23"/>
      <c r="D340" s="23"/>
      <c r="E340" s="23"/>
    </row>
    <row r="341" spans="1:5" x14ac:dyDescent="0.2">
      <c r="A341" s="23"/>
      <c r="B341" s="77"/>
      <c r="C341" s="23"/>
      <c r="D341" s="23"/>
      <c r="E341" s="23"/>
    </row>
    <row r="342" spans="1:5" x14ac:dyDescent="0.2">
      <c r="A342" s="23"/>
      <c r="B342" s="77"/>
      <c r="C342" s="23"/>
      <c r="D342" s="23"/>
      <c r="E342" s="23"/>
    </row>
    <row r="343" spans="1:5" x14ac:dyDescent="0.2">
      <c r="A343" s="23"/>
      <c r="B343" s="77"/>
      <c r="C343" s="23"/>
      <c r="D343" s="23"/>
      <c r="E343" s="23"/>
    </row>
    <row r="344" spans="1:5" x14ac:dyDescent="0.2">
      <c r="A344" s="23"/>
      <c r="B344" s="77"/>
      <c r="C344" s="23"/>
      <c r="D344" s="23"/>
      <c r="E344" s="23"/>
    </row>
    <row r="345" spans="1:5" x14ac:dyDescent="0.2">
      <c r="A345" s="23"/>
      <c r="B345" s="77"/>
      <c r="C345" s="23"/>
      <c r="D345" s="23"/>
      <c r="E345" s="23"/>
    </row>
    <row r="346" spans="1:5" x14ac:dyDescent="0.2">
      <c r="A346" s="23"/>
      <c r="B346" s="77"/>
      <c r="C346" s="23"/>
      <c r="D346" s="23"/>
      <c r="E346" s="23"/>
    </row>
    <row r="347" spans="1:5" x14ac:dyDescent="0.2">
      <c r="A347" s="23"/>
      <c r="B347" s="77"/>
      <c r="C347" s="23"/>
      <c r="D347" s="23"/>
      <c r="E347" s="23"/>
    </row>
    <row r="348" spans="1:5" x14ac:dyDescent="0.2">
      <c r="A348" s="23"/>
      <c r="B348" s="77"/>
      <c r="C348" s="23"/>
      <c r="D348" s="23"/>
      <c r="E348" s="23"/>
    </row>
    <row r="349" spans="1:5" x14ac:dyDescent="0.2">
      <c r="A349" s="23"/>
      <c r="B349" s="77"/>
      <c r="C349" s="23"/>
      <c r="D349" s="23"/>
      <c r="E349" s="23"/>
    </row>
    <row r="350" spans="1:5" x14ac:dyDescent="0.2">
      <c r="A350" s="23"/>
      <c r="B350" s="77"/>
      <c r="C350" s="23"/>
      <c r="D350" s="23"/>
      <c r="E350" s="23"/>
    </row>
    <row r="351" spans="1:5" x14ac:dyDescent="0.2">
      <c r="A351" s="23"/>
      <c r="B351" s="77"/>
      <c r="C351" s="23"/>
      <c r="D351" s="23"/>
      <c r="E351" s="23"/>
    </row>
    <row r="352" spans="1:5" x14ac:dyDescent="0.2">
      <c r="A352" s="23"/>
      <c r="B352" s="77"/>
      <c r="C352" s="23"/>
      <c r="D352" s="23"/>
      <c r="E352" s="23"/>
    </row>
    <row r="353" spans="1:5" x14ac:dyDescent="0.2">
      <c r="A353" s="23"/>
      <c r="B353" s="77"/>
      <c r="C353" s="23"/>
      <c r="D353" s="23"/>
      <c r="E353" s="23"/>
    </row>
    <row r="354" spans="1:5" x14ac:dyDescent="0.2">
      <c r="A354" s="23"/>
      <c r="B354" s="77"/>
      <c r="C354" s="23"/>
      <c r="D354" s="23"/>
      <c r="E354" s="23"/>
    </row>
    <row r="355" spans="1:5" x14ac:dyDescent="0.2">
      <c r="A355" s="23"/>
      <c r="B355" s="77"/>
      <c r="C355" s="23"/>
      <c r="D355" s="23"/>
      <c r="E355" s="23"/>
    </row>
    <row r="356" spans="1:5" x14ac:dyDescent="0.2">
      <c r="A356" s="23"/>
      <c r="B356" s="77"/>
      <c r="C356" s="23"/>
      <c r="D356" s="23"/>
      <c r="E356" s="23"/>
    </row>
    <row r="357" spans="1:5" x14ac:dyDescent="0.2">
      <c r="A357" s="23"/>
      <c r="B357" s="77"/>
      <c r="C357" s="23"/>
      <c r="D357" s="23"/>
      <c r="E357" s="23"/>
    </row>
    <row r="358" spans="1:5" x14ac:dyDescent="0.2">
      <c r="A358" s="23"/>
      <c r="B358" s="77"/>
      <c r="C358" s="23"/>
      <c r="D358" s="23"/>
      <c r="E358" s="23"/>
    </row>
    <row r="359" spans="1:5" x14ac:dyDescent="0.2">
      <c r="A359" s="23"/>
      <c r="B359" s="77"/>
      <c r="C359" s="23"/>
      <c r="D359" s="23"/>
      <c r="E359" s="23"/>
    </row>
    <row r="360" spans="1:5" x14ac:dyDescent="0.2">
      <c r="A360" s="23"/>
      <c r="B360" s="77"/>
      <c r="C360" s="23"/>
      <c r="D360" s="23"/>
      <c r="E360" s="23"/>
    </row>
    <row r="361" spans="1:5" x14ac:dyDescent="0.2">
      <c r="A361" s="23"/>
      <c r="B361" s="77"/>
      <c r="C361" s="23"/>
      <c r="D361" s="23"/>
      <c r="E361" s="23"/>
    </row>
    <row r="362" spans="1:5" x14ac:dyDescent="0.2">
      <c r="A362" s="23"/>
      <c r="B362" s="77"/>
      <c r="C362" s="23"/>
      <c r="D362" s="23"/>
      <c r="E362" s="23"/>
    </row>
    <row r="363" spans="1:5" x14ac:dyDescent="0.2">
      <c r="A363" s="23"/>
      <c r="B363" s="77"/>
      <c r="C363" s="23"/>
      <c r="D363" s="23"/>
      <c r="E363" s="23"/>
    </row>
    <row r="364" spans="1:5" x14ac:dyDescent="0.2">
      <c r="A364" s="23"/>
      <c r="B364" s="77"/>
      <c r="C364" s="23"/>
      <c r="D364" s="23"/>
      <c r="E364" s="23"/>
    </row>
    <row r="365" spans="1:5" x14ac:dyDescent="0.2">
      <c r="A365" s="23"/>
      <c r="B365" s="77"/>
      <c r="C365" s="23"/>
      <c r="D365" s="23"/>
      <c r="E365" s="23"/>
    </row>
    <row r="366" spans="1:5" x14ac:dyDescent="0.2">
      <c r="A366" s="23"/>
      <c r="B366" s="77"/>
      <c r="C366" s="23"/>
      <c r="D366" s="23"/>
      <c r="E366" s="23"/>
    </row>
    <row r="367" spans="1:5" x14ac:dyDescent="0.2">
      <c r="A367" s="23"/>
      <c r="B367" s="77"/>
      <c r="C367" s="23"/>
      <c r="D367" s="23"/>
      <c r="E367" s="23"/>
    </row>
    <row r="368" spans="1:5" x14ac:dyDescent="0.2">
      <c r="A368" s="23"/>
      <c r="B368" s="77"/>
      <c r="C368" s="23"/>
      <c r="D368" s="23"/>
      <c r="E368" s="23"/>
    </row>
    <row r="369" spans="1:5" x14ac:dyDescent="0.2">
      <c r="A369" s="23"/>
      <c r="B369" s="77"/>
      <c r="C369" s="23"/>
      <c r="D369" s="23"/>
      <c r="E369" s="23"/>
    </row>
    <row r="370" spans="1:5" x14ac:dyDescent="0.2">
      <c r="A370" s="23"/>
      <c r="B370" s="77"/>
      <c r="C370" s="23"/>
      <c r="D370" s="23"/>
      <c r="E370" s="23"/>
    </row>
    <row r="371" spans="1:5" x14ac:dyDescent="0.2">
      <c r="A371" s="23"/>
      <c r="B371" s="77"/>
      <c r="C371" s="23"/>
      <c r="D371" s="23"/>
      <c r="E371" s="23"/>
    </row>
    <row r="372" spans="1:5" x14ac:dyDescent="0.2">
      <c r="A372" s="23"/>
      <c r="B372" s="77"/>
      <c r="C372" s="23"/>
      <c r="D372" s="23"/>
      <c r="E372" s="23"/>
    </row>
    <row r="373" spans="1:5" x14ac:dyDescent="0.2">
      <c r="A373" s="23"/>
      <c r="B373" s="77"/>
      <c r="C373" s="23"/>
      <c r="D373" s="23"/>
      <c r="E373" s="23"/>
    </row>
    <row r="374" spans="1:5" x14ac:dyDescent="0.2">
      <c r="A374" s="23"/>
      <c r="B374" s="77"/>
      <c r="C374" s="23"/>
      <c r="D374" s="23"/>
      <c r="E374" s="23"/>
    </row>
    <row r="375" spans="1:5" x14ac:dyDescent="0.2">
      <c r="A375" s="23"/>
      <c r="B375" s="77"/>
      <c r="C375" s="23"/>
      <c r="D375" s="23"/>
      <c r="E375" s="23"/>
    </row>
    <row r="376" spans="1:5" x14ac:dyDescent="0.2">
      <c r="A376" s="23"/>
      <c r="B376" s="77"/>
      <c r="C376" s="23"/>
      <c r="D376" s="23"/>
      <c r="E376" s="23"/>
    </row>
    <row r="377" spans="1:5" x14ac:dyDescent="0.2">
      <c r="A377" s="23"/>
      <c r="B377" s="77"/>
      <c r="C377" s="23"/>
      <c r="D377" s="23"/>
      <c r="E377" s="23"/>
    </row>
    <row r="378" spans="1:5" x14ac:dyDescent="0.2">
      <c r="A378" s="23"/>
      <c r="B378" s="77"/>
      <c r="C378" s="23"/>
      <c r="D378" s="23"/>
      <c r="E378" s="23"/>
    </row>
    <row r="379" spans="1:5" x14ac:dyDescent="0.2">
      <c r="A379" s="23"/>
      <c r="B379" s="77"/>
      <c r="C379" s="23"/>
      <c r="D379" s="23"/>
      <c r="E379" s="23"/>
    </row>
    <row r="380" spans="1:5" x14ac:dyDescent="0.2">
      <c r="A380" s="23"/>
      <c r="B380" s="77"/>
      <c r="C380" s="23"/>
      <c r="D380" s="23"/>
      <c r="E380" s="23"/>
    </row>
    <row r="381" spans="1:5" x14ac:dyDescent="0.2">
      <c r="A381" s="23"/>
      <c r="B381" s="77"/>
      <c r="C381" s="23"/>
      <c r="D381" s="23"/>
      <c r="E381" s="23"/>
    </row>
    <row r="382" spans="1:5" x14ac:dyDescent="0.2">
      <c r="A382" s="23"/>
      <c r="B382" s="77"/>
      <c r="C382" s="23"/>
      <c r="D382" s="23"/>
      <c r="E382" s="23"/>
    </row>
    <row r="383" spans="1:5" x14ac:dyDescent="0.2">
      <c r="A383" s="23"/>
      <c r="B383" s="77"/>
      <c r="C383" s="23"/>
      <c r="D383" s="23"/>
      <c r="E383" s="23"/>
    </row>
    <row r="384" spans="1:5" x14ac:dyDescent="0.2">
      <c r="A384" s="23"/>
      <c r="B384" s="77"/>
      <c r="C384" s="23"/>
      <c r="D384" s="23"/>
      <c r="E384" s="23"/>
    </row>
    <row r="385" spans="1:5" x14ac:dyDescent="0.2">
      <c r="A385" s="23"/>
      <c r="B385" s="77"/>
      <c r="C385" s="23"/>
      <c r="D385" s="23"/>
      <c r="E385" s="23"/>
    </row>
    <row r="386" spans="1:5" x14ac:dyDescent="0.2">
      <c r="A386" s="23"/>
      <c r="B386" s="77"/>
      <c r="C386" s="23"/>
      <c r="D386" s="23"/>
      <c r="E386" s="23"/>
    </row>
    <row r="387" spans="1:5" x14ac:dyDescent="0.2">
      <c r="A387" s="23"/>
      <c r="B387" s="77"/>
      <c r="C387" s="23"/>
      <c r="D387" s="23"/>
      <c r="E387" s="23"/>
    </row>
    <row r="388" spans="1:5" x14ac:dyDescent="0.2">
      <c r="A388" s="23"/>
      <c r="B388" s="77"/>
      <c r="C388" s="23"/>
      <c r="D388" s="23"/>
      <c r="E388" s="23"/>
    </row>
    <row r="389" spans="1:5" x14ac:dyDescent="0.2">
      <c r="A389" s="23"/>
      <c r="B389" s="77"/>
      <c r="C389" s="23"/>
      <c r="D389" s="23"/>
      <c r="E389" s="23"/>
    </row>
    <row r="390" spans="1:5" x14ac:dyDescent="0.2">
      <c r="A390" s="23"/>
      <c r="B390" s="77"/>
      <c r="C390" s="23"/>
      <c r="D390" s="23"/>
      <c r="E390" s="23"/>
    </row>
    <row r="391" spans="1:5" x14ac:dyDescent="0.2">
      <c r="A391" s="23"/>
      <c r="B391" s="77"/>
      <c r="C391" s="23"/>
      <c r="D391" s="23"/>
      <c r="E391" s="23"/>
    </row>
    <row r="392" spans="1:5" x14ac:dyDescent="0.2">
      <c r="A392" s="23"/>
      <c r="B392" s="77"/>
      <c r="C392" s="23"/>
      <c r="D392" s="23"/>
      <c r="E392" s="23"/>
    </row>
    <row r="393" spans="1:5" x14ac:dyDescent="0.2">
      <c r="A393" s="23"/>
      <c r="B393" s="77"/>
      <c r="C393" s="23"/>
      <c r="D393" s="23"/>
      <c r="E393" s="23"/>
    </row>
    <row r="394" spans="1:5" x14ac:dyDescent="0.2">
      <c r="A394" s="23"/>
      <c r="B394" s="77"/>
      <c r="C394" s="23"/>
      <c r="D394" s="23"/>
      <c r="E394" s="23"/>
    </row>
    <row r="395" spans="1:5" x14ac:dyDescent="0.2">
      <c r="A395" s="23"/>
      <c r="B395" s="77"/>
      <c r="C395" s="23"/>
      <c r="D395" s="23"/>
      <c r="E395" s="23"/>
    </row>
    <row r="396" spans="1:5" x14ac:dyDescent="0.2">
      <c r="A396" s="23"/>
      <c r="B396" s="77"/>
      <c r="C396" s="23"/>
      <c r="D396" s="23"/>
      <c r="E396" s="23"/>
    </row>
    <row r="397" spans="1:5" x14ac:dyDescent="0.2">
      <c r="A397" s="23"/>
      <c r="B397" s="77"/>
      <c r="C397" s="23"/>
      <c r="D397" s="23"/>
      <c r="E397" s="23"/>
    </row>
    <row r="398" spans="1:5" x14ac:dyDescent="0.2">
      <c r="A398" s="23"/>
      <c r="B398" s="77"/>
      <c r="C398" s="23"/>
      <c r="D398" s="23"/>
      <c r="E398" s="23"/>
    </row>
    <row r="399" spans="1:5" x14ac:dyDescent="0.2">
      <c r="A399" s="23"/>
      <c r="B399" s="77"/>
      <c r="C399" s="23"/>
      <c r="D399" s="23"/>
      <c r="E399" s="23"/>
    </row>
    <row r="400" spans="1:5" x14ac:dyDescent="0.2">
      <c r="A400" s="23"/>
      <c r="B400" s="77"/>
      <c r="C400" s="23"/>
      <c r="D400" s="23"/>
      <c r="E400" s="23"/>
    </row>
    <row r="401" spans="1:5" x14ac:dyDescent="0.2">
      <c r="A401" s="23"/>
      <c r="B401" s="77"/>
      <c r="C401" s="23"/>
      <c r="D401" s="23"/>
      <c r="E401" s="23"/>
    </row>
    <row r="402" spans="1:5" x14ac:dyDescent="0.2">
      <c r="A402" s="23"/>
      <c r="B402" s="77"/>
      <c r="C402" s="23"/>
      <c r="D402" s="23"/>
      <c r="E402" s="23"/>
    </row>
    <row r="403" spans="1:5" x14ac:dyDescent="0.2">
      <c r="A403" s="23"/>
      <c r="B403" s="77"/>
      <c r="C403" s="23"/>
      <c r="D403" s="23"/>
      <c r="E403" s="23"/>
    </row>
    <row r="404" spans="1:5" x14ac:dyDescent="0.2">
      <c r="A404" s="23"/>
      <c r="B404" s="77"/>
      <c r="C404" s="23"/>
      <c r="D404" s="23"/>
      <c r="E404" s="23"/>
    </row>
    <row r="405" spans="1:5" x14ac:dyDescent="0.2">
      <c r="A405" s="23"/>
      <c r="B405" s="77"/>
      <c r="C405" s="23"/>
      <c r="D405" s="23"/>
      <c r="E405" s="23"/>
    </row>
    <row r="406" spans="1:5" x14ac:dyDescent="0.2">
      <c r="A406" s="23"/>
      <c r="B406" s="77"/>
      <c r="C406" s="23"/>
      <c r="D406" s="23"/>
      <c r="E406" s="23"/>
    </row>
    <row r="407" spans="1:5" x14ac:dyDescent="0.2">
      <c r="A407" s="23"/>
      <c r="B407" s="77"/>
      <c r="C407" s="23"/>
      <c r="D407" s="23"/>
      <c r="E407" s="23"/>
    </row>
    <row r="408" spans="1:5" x14ac:dyDescent="0.2">
      <c r="A408" s="23"/>
      <c r="B408" s="77"/>
      <c r="C408" s="23"/>
      <c r="D408" s="23"/>
      <c r="E408" s="23"/>
    </row>
    <row r="409" spans="1:5" x14ac:dyDescent="0.2">
      <c r="A409" s="23"/>
      <c r="B409" s="77"/>
      <c r="C409" s="23"/>
      <c r="D409" s="23"/>
      <c r="E409" s="23"/>
    </row>
    <row r="410" spans="1:5" x14ac:dyDescent="0.2">
      <c r="A410" s="23"/>
      <c r="B410" s="77"/>
      <c r="C410" s="23"/>
      <c r="D410" s="23"/>
      <c r="E410" s="23"/>
    </row>
    <row r="411" spans="1:5" x14ac:dyDescent="0.2">
      <c r="A411" s="23"/>
      <c r="B411" s="77"/>
      <c r="C411" s="23"/>
      <c r="D411" s="23"/>
      <c r="E411" s="23"/>
    </row>
    <row r="412" spans="1:5" x14ac:dyDescent="0.2">
      <c r="A412" s="23"/>
      <c r="B412" s="77"/>
      <c r="C412" s="23"/>
      <c r="D412" s="23"/>
      <c r="E412" s="23"/>
    </row>
    <row r="413" spans="1:5" x14ac:dyDescent="0.2">
      <c r="A413" s="23"/>
      <c r="B413" s="77"/>
      <c r="C413" s="23"/>
      <c r="D413" s="23"/>
      <c r="E413" s="23"/>
    </row>
    <row r="414" spans="1:5" x14ac:dyDescent="0.2">
      <c r="A414" s="23"/>
      <c r="B414" s="77"/>
      <c r="C414" s="23"/>
      <c r="D414" s="23"/>
      <c r="E414" s="23"/>
    </row>
    <row r="415" spans="1:5" x14ac:dyDescent="0.2">
      <c r="A415" s="23"/>
      <c r="B415" s="77"/>
      <c r="C415" s="23"/>
      <c r="D415" s="23"/>
      <c r="E415" s="23"/>
    </row>
    <row r="416" spans="1:5" x14ac:dyDescent="0.2">
      <c r="A416" s="23"/>
      <c r="B416" s="77"/>
      <c r="C416" s="23"/>
      <c r="D416" s="23"/>
      <c r="E416" s="23"/>
    </row>
    <row r="417" spans="1:5" x14ac:dyDescent="0.2">
      <c r="A417" s="23"/>
      <c r="B417" s="77"/>
      <c r="C417" s="23"/>
      <c r="D417" s="23"/>
      <c r="E417" s="23"/>
    </row>
    <row r="418" spans="1:5" x14ac:dyDescent="0.2">
      <c r="A418" s="23"/>
      <c r="B418" s="77"/>
      <c r="C418" s="23"/>
      <c r="D418" s="23"/>
      <c r="E418" s="23"/>
    </row>
    <row r="419" spans="1:5" x14ac:dyDescent="0.2">
      <c r="A419" s="23"/>
      <c r="B419" s="77"/>
      <c r="C419" s="23"/>
      <c r="D419" s="23"/>
      <c r="E419" s="23"/>
    </row>
    <row r="420" spans="1:5" x14ac:dyDescent="0.2">
      <c r="A420" s="23"/>
      <c r="B420" s="77"/>
      <c r="C420" s="23"/>
      <c r="D420" s="23"/>
      <c r="E420" s="23"/>
    </row>
    <row r="421" spans="1:5" x14ac:dyDescent="0.2">
      <c r="A421" s="23"/>
      <c r="B421" s="77"/>
      <c r="C421" s="23"/>
      <c r="D421" s="23"/>
      <c r="E421" s="23"/>
    </row>
    <row r="422" spans="1:5" x14ac:dyDescent="0.2">
      <c r="A422" s="23"/>
      <c r="B422" s="77"/>
      <c r="C422" s="23"/>
      <c r="D422" s="23"/>
      <c r="E422" s="23"/>
    </row>
    <row r="423" spans="1:5" x14ac:dyDescent="0.2">
      <c r="A423" s="23"/>
      <c r="B423" s="77"/>
      <c r="C423" s="23"/>
      <c r="D423" s="23"/>
      <c r="E423" s="23"/>
    </row>
    <row r="424" spans="1:5" x14ac:dyDescent="0.2">
      <c r="A424" s="23"/>
      <c r="B424" s="77"/>
      <c r="C424" s="23"/>
      <c r="D424" s="23"/>
      <c r="E424" s="23"/>
    </row>
    <row r="425" spans="1:5" x14ac:dyDescent="0.2">
      <c r="A425" s="23"/>
      <c r="B425" s="77"/>
      <c r="C425" s="23"/>
      <c r="D425" s="23"/>
      <c r="E425" s="23"/>
    </row>
    <row r="426" spans="1:5" x14ac:dyDescent="0.2">
      <c r="A426" s="23"/>
      <c r="B426" s="77"/>
      <c r="C426" s="23"/>
      <c r="D426" s="23"/>
      <c r="E426" s="23"/>
    </row>
    <row r="427" spans="1:5" x14ac:dyDescent="0.2">
      <c r="A427" s="23"/>
      <c r="B427" s="77"/>
      <c r="C427" s="23"/>
      <c r="D427" s="23"/>
      <c r="E427" s="23"/>
    </row>
    <row r="428" spans="1:5" x14ac:dyDescent="0.2">
      <c r="A428" s="23"/>
      <c r="B428" s="77"/>
      <c r="C428" s="23"/>
      <c r="D428" s="23"/>
      <c r="E428" s="23"/>
    </row>
    <row r="429" spans="1:5" x14ac:dyDescent="0.2">
      <c r="A429" s="23"/>
      <c r="B429" s="77"/>
      <c r="C429" s="23"/>
      <c r="D429" s="23"/>
      <c r="E429" s="23"/>
    </row>
    <row r="430" spans="1:5" x14ac:dyDescent="0.2">
      <c r="A430" s="23"/>
      <c r="B430" s="77"/>
      <c r="C430" s="23"/>
      <c r="D430" s="23"/>
      <c r="E430" s="23"/>
    </row>
    <row r="431" spans="1:5" x14ac:dyDescent="0.2">
      <c r="A431" s="23"/>
      <c r="B431" s="77"/>
      <c r="C431" s="23"/>
      <c r="D431" s="23"/>
      <c r="E431" s="23"/>
    </row>
    <row r="432" spans="1:5" x14ac:dyDescent="0.2">
      <c r="A432" s="23"/>
      <c r="B432" s="77"/>
      <c r="C432" s="23"/>
      <c r="D432" s="23"/>
      <c r="E432" s="23"/>
    </row>
    <row r="433" spans="1:5" x14ac:dyDescent="0.2">
      <c r="A433" s="23"/>
      <c r="B433" s="77"/>
      <c r="C433" s="23"/>
      <c r="D433" s="23"/>
      <c r="E433" s="23"/>
    </row>
    <row r="434" spans="1:5" x14ac:dyDescent="0.2">
      <c r="A434" s="23"/>
      <c r="B434" s="77"/>
      <c r="C434" s="23"/>
      <c r="D434" s="23"/>
      <c r="E434" s="23"/>
    </row>
    <row r="435" spans="1:5" x14ac:dyDescent="0.2">
      <c r="A435" s="23"/>
      <c r="B435" s="77"/>
      <c r="C435" s="23"/>
      <c r="D435" s="23"/>
      <c r="E435" s="23"/>
    </row>
    <row r="436" spans="1:5" x14ac:dyDescent="0.2">
      <c r="A436" s="23"/>
      <c r="B436" s="77"/>
      <c r="C436" s="23"/>
      <c r="D436" s="23"/>
      <c r="E436" s="23"/>
    </row>
    <row r="437" spans="1:5" x14ac:dyDescent="0.2">
      <c r="A437" s="23"/>
      <c r="B437" s="77"/>
      <c r="C437" s="23"/>
      <c r="D437" s="23"/>
      <c r="E437" s="23"/>
    </row>
    <row r="438" spans="1:5" x14ac:dyDescent="0.2">
      <c r="A438" s="23"/>
      <c r="B438" s="77"/>
      <c r="C438" s="23"/>
      <c r="D438" s="23"/>
      <c r="E438" s="23"/>
    </row>
    <row r="439" spans="1:5" x14ac:dyDescent="0.2">
      <c r="A439" s="23"/>
      <c r="B439" s="77"/>
      <c r="C439" s="23"/>
      <c r="D439" s="23"/>
      <c r="E439" s="23"/>
    </row>
    <row r="440" spans="1:5" x14ac:dyDescent="0.2">
      <c r="A440" s="23"/>
      <c r="B440" s="77"/>
      <c r="C440" s="23"/>
      <c r="D440" s="23"/>
      <c r="E440" s="23"/>
    </row>
    <row r="441" spans="1:5" x14ac:dyDescent="0.2">
      <c r="A441" s="23"/>
      <c r="B441" s="77"/>
      <c r="C441" s="23"/>
      <c r="D441" s="23"/>
      <c r="E441" s="23"/>
    </row>
    <row r="442" spans="1:5" x14ac:dyDescent="0.2">
      <c r="A442" s="23"/>
      <c r="B442" s="77"/>
      <c r="C442" s="23"/>
      <c r="D442" s="23"/>
      <c r="E442" s="23"/>
    </row>
    <row r="443" spans="1:5" x14ac:dyDescent="0.2">
      <c r="A443" s="23"/>
      <c r="B443" s="77"/>
      <c r="C443" s="23"/>
      <c r="D443" s="23"/>
      <c r="E443" s="23"/>
    </row>
    <row r="444" spans="1:5" x14ac:dyDescent="0.2">
      <c r="A444" s="23"/>
      <c r="B444" s="77"/>
      <c r="C444" s="23"/>
      <c r="D444" s="23"/>
      <c r="E444" s="23"/>
    </row>
    <row r="445" spans="1:5" x14ac:dyDescent="0.2">
      <c r="A445" s="23"/>
      <c r="B445" s="77"/>
      <c r="C445" s="23"/>
      <c r="D445" s="23"/>
      <c r="E445" s="23"/>
    </row>
    <row r="446" spans="1:5" x14ac:dyDescent="0.2">
      <c r="A446" s="23"/>
      <c r="B446" s="77"/>
      <c r="C446" s="23"/>
      <c r="D446" s="23"/>
      <c r="E446" s="23"/>
    </row>
    <row r="447" spans="1:5" x14ac:dyDescent="0.2">
      <c r="A447" s="23"/>
      <c r="B447" s="77"/>
      <c r="C447" s="23"/>
      <c r="D447" s="23"/>
      <c r="E447" s="23"/>
    </row>
    <row r="448" spans="1:5" x14ac:dyDescent="0.2">
      <c r="A448" s="23"/>
      <c r="B448" s="77"/>
      <c r="C448" s="23"/>
      <c r="D448" s="23"/>
      <c r="E448" s="23"/>
    </row>
    <row r="449" spans="1:5" x14ac:dyDescent="0.2">
      <c r="A449" s="23"/>
      <c r="B449" s="77"/>
      <c r="C449" s="23"/>
      <c r="D449" s="23"/>
      <c r="E449" s="23"/>
    </row>
    <row r="450" spans="1:5" x14ac:dyDescent="0.2">
      <c r="A450" s="23"/>
      <c r="B450" s="77"/>
      <c r="C450" s="23"/>
      <c r="D450" s="23"/>
      <c r="E450" s="23"/>
    </row>
    <row r="451" spans="1:5" x14ac:dyDescent="0.2">
      <c r="A451" s="23"/>
      <c r="B451" s="77"/>
      <c r="C451" s="23"/>
      <c r="D451" s="23"/>
      <c r="E451" s="23"/>
    </row>
    <row r="452" spans="1:5" x14ac:dyDescent="0.2">
      <c r="A452" s="23"/>
      <c r="B452" s="77"/>
      <c r="C452" s="23"/>
      <c r="D452" s="23"/>
      <c r="E452" s="23"/>
    </row>
    <row r="453" spans="1:5" x14ac:dyDescent="0.2">
      <c r="A453" s="23"/>
      <c r="B453" s="77"/>
      <c r="C453" s="23"/>
      <c r="D453" s="23"/>
      <c r="E453" s="23"/>
    </row>
    <row r="454" spans="1:5" x14ac:dyDescent="0.2">
      <c r="A454" s="23"/>
      <c r="B454" s="77"/>
      <c r="C454" s="23"/>
      <c r="D454" s="23"/>
      <c r="E454" s="23"/>
    </row>
    <row r="455" spans="1:5" x14ac:dyDescent="0.2">
      <c r="A455" s="23"/>
      <c r="B455" s="77"/>
      <c r="C455" s="23"/>
      <c r="D455" s="23"/>
      <c r="E455" s="23"/>
    </row>
    <row r="456" spans="1:5" x14ac:dyDescent="0.2">
      <c r="A456" s="23"/>
      <c r="B456" s="77"/>
      <c r="C456" s="23"/>
      <c r="D456" s="23"/>
      <c r="E456" s="23"/>
    </row>
    <row r="457" spans="1:5" x14ac:dyDescent="0.2">
      <c r="A457" s="23"/>
      <c r="B457" s="77"/>
      <c r="C457" s="23"/>
      <c r="D457" s="23"/>
      <c r="E457" s="23"/>
    </row>
    <row r="458" spans="1:5" x14ac:dyDescent="0.2">
      <c r="A458" s="23"/>
      <c r="B458" s="77"/>
      <c r="C458" s="23"/>
      <c r="D458" s="23"/>
      <c r="E458" s="23"/>
    </row>
    <row r="459" spans="1:5" x14ac:dyDescent="0.2">
      <c r="A459" s="23"/>
      <c r="B459" s="77"/>
      <c r="C459" s="23"/>
      <c r="D459" s="23"/>
      <c r="E459" s="23"/>
    </row>
    <row r="460" spans="1:5" x14ac:dyDescent="0.2">
      <c r="A460" s="23"/>
      <c r="B460" s="77"/>
      <c r="C460" s="23"/>
      <c r="D460" s="23"/>
      <c r="E460" s="23"/>
    </row>
    <row r="461" spans="1:5" x14ac:dyDescent="0.2">
      <c r="A461" s="23"/>
      <c r="B461" s="77"/>
      <c r="C461" s="23"/>
      <c r="D461" s="23"/>
      <c r="E461" s="23"/>
    </row>
    <row r="462" spans="1:5" x14ac:dyDescent="0.2">
      <c r="A462" s="23"/>
      <c r="B462" s="77"/>
      <c r="C462" s="23"/>
      <c r="D462" s="23"/>
      <c r="E462" s="23"/>
    </row>
    <row r="463" spans="1:5" x14ac:dyDescent="0.2">
      <c r="A463" s="23"/>
      <c r="B463" s="77"/>
      <c r="C463" s="23"/>
      <c r="D463" s="23"/>
      <c r="E463" s="23"/>
    </row>
    <row r="464" spans="1:5" x14ac:dyDescent="0.2">
      <c r="A464" s="23"/>
      <c r="B464" s="77"/>
      <c r="C464" s="23"/>
      <c r="D464" s="23"/>
      <c r="E464" s="23"/>
    </row>
    <row r="465" spans="1:5" x14ac:dyDescent="0.2">
      <c r="A465" s="23"/>
      <c r="B465" s="77"/>
      <c r="C465" s="23"/>
      <c r="D465" s="23"/>
      <c r="E465" s="23"/>
    </row>
    <row r="466" spans="1:5" x14ac:dyDescent="0.2">
      <c r="A466" s="23"/>
      <c r="B466" s="77"/>
      <c r="C466" s="23"/>
      <c r="D466" s="23"/>
      <c r="E466" s="23"/>
    </row>
    <row r="467" spans="1:5" x14ac:dyDescent="0.2">
      <c r="A467" s="23"/>
      <c r="B467" s="77"/>
      <c r="C467" s="23"/>
      <c r="D467" s="23"/>
      <c r="E467" s="23"/>
    </row>
    <row r="468" spans="1:5" x14ac:dyDescent="0.2">
      <c r="A468" s="23"/>
      <c r="B468" s="77"/>
      <c r="C468" s="23"/>
      <c r="D468" s="23"/>
      <c r="E468" s="23"/>
    </row>
    <row r="469" spans="1:5" x14ac:dyDescent="0.2">
      <c r="A469" s="23"/>
      <c r="B469" s="77"/>
      <c r="C469" s="23"/>
      <c r="D469" s="23"/>
      <c r="E469" s="23"/>
    </row>
    <row r="470" spans="1:5" x14ac:dyDescent="0.2">
      <c r="A470" s="23"/>
      <c r="B470" s="77"/>
      <c r="C470" s="23"/>
      <c r="D470" s="23"/>
      <c r="E470" s="23"/>
    </row>
    <row r="471" spans="1:5" x14ac:dyDescent="0.2">
      <c r="A471" s="23"/>
      <c r="B471" s="77"/>
      <c r="C471" s="23"/>
      <c r="D471" s="23"/>
      <c r="E471" s="23"/>
    </row>
    <row r="472" spans="1:5" x14ac:dyDescent="0.2">
      <c r="A472" s="23"/>
      <c r="B472" s="77"/>
      <c r="C472" s="23"/>
      <c r="D472" s="23"/>
      <c r="E472" s="23"/>
    </row>
    <row r="473" spans="1:5" x14ac:dyDescent="0.2">
      <c r="A473" s="23"/>
      <c r="B473" s="77"/>
      <c r="C473" s="23"/>
      <c r="D473" s="23"/>
      <c r="E473" s="23"/>
    </row>
    <row r="474" spans="1:5" x14ac:dyDescent="0.2">
      <c r="A474" s="23"/>
      <c r="B474" s="77"/>
      <c r="C474" s="23"/>
      <c r="D474" s="23"/>
      <c r="E474" s="23"/>
    </row>
    <row r="475" spans="1:5" x14ac:dyDescent="0.2">
      <c r="A475" s="23"/>
      <c r="B475" s="77"/>
      <c r="C475" s="23"/>
      <c r="D475" s="23"/>
      <c r="E475" s="23"/>
    </row>
    <row r="476" spans="1:5" x14ac:dyDescent="0.2">
      <c r="A476" s="23"/>
      <c r="B476" s="77"/>
      <c r="C476" s="23"/>
      <c r="D476" s="23"/>
      <c r="E476" s="23"/>
    </row>
    <row r="477" spans="1:5" x14ac:dyDescent="0.2">
      <c r="A477" s="23"/>
      <c r="B477" s="77"/>
      <c r="C477" s="23"/>
      <c r="D477" s="23"/>
      <c r="E477" s="23"/>
    </row>
    <row r="478" spans="1:5" x14ac:dyDescent="0.2">
      <c r="A478" s="23"/>
      <c r="B478" s="77"/>
      <c r="C478" s="23"/>
      <c r="D478" s="23"/>
      <c r="E478" s="23"/>
    </row>
    <row r="479" spans="1:5" x14ac:dyDescent="0.2">
      <c r="A479" s="23"/>
      <c r="B479" s="77"/>
      <c r="C479" s="23"/>
      <c r="D479" s="23"/>
      <c r="E479" s="23"/>
    </row>
    <row r="480" spans="1:5" x14ac:dyDescent="0.2">
      <c r="A480" s="23"/>
      <c r="B480" s="77"/>
      <c r="C480" s="23"/>
      <c r="D480" s="23"/>
      <c r="E480" s="23"/>
    </row>
    <row r="481" spans="1:5" x14ac:dyDescent="0.2">
      <c r="A481" s="23"/>
      <c r="B481" s="77"/>
      <c r="C481" s="23"/>
      <c r="D481" s="23"/>
      <c r="E481" s="23"/>
    </row>
    <row r="482" spans="1:5" x14ac:dyDescent="0.2">
      <c r="A482" s="23"/>
      <c r="B482" s="77"/>
      <c r="C482" s="23"/>
      <c r="D482" s="23"/>
      <c r="E482" s="23"/>
    </row>
    <row r="483" spans="1:5" x14ac:dyDescent="0.2">
      <c r="A483" s="23"/>
      <c r="B483" s="77"/>
      <c r="C483" s="23"/>
      <c r="D483" s="23"/>
      <c r="E483" s="23"/>
    </row>
    <row r="484" spans="1:5" x14ac:dyDescent="0.2">
      <c r="A484" s="23"/>
      <c r="B484" s="77"/>
      <c r="C484" s="23"/>
      <c r="D484" s="23"/>
      <c r="E484" s="23"/>
    </row>
    <row r="485" spans="1:5" x14ac:dyDescent="0.2">
      <c r="A485" s="23"/>
      <c r="B485" s="77"/>
      <c r="C485" s="23"/>
      <c r="D485" s="23"/>
      <c r="E485" s="23"/>
    </row>
    <row r="486" spans="1:5" x14ac:dyDescent="0.2">
      <c r="A486" s="23"/>
      <c r="B486" s="77"/>
      <c r="C486" s="23"/>
      <c r="D486" s="23"/>
      <c r="E486" s="23"/>
    </row>
    <row r="487" spans="1:5" x14ac:dyDescent="0.2">
      <c r="A487" s="23"/>
      <c r="B487" s="77"/>
      <c r="C487" s="23"/>
      <c r="D487" s="23"/>
      <c r="E487" s="23"/>
    </row>
    <row r="488" spans="1:5" x14ac:dyDescent="0.2">
      <c r="A488" s="23"/>
      <c r="B488" s="77"/>
      <c r="C488" s="23"/>
      <c r="D488" s="23"/>
      <c r="E488" s="23"/>
    </row>
    <row r="489" spans="1:5" x14ac:dyDescent="0.2">
      <c r="A489" s="23"/>
      <c r="B489" s="77"/>
      <c r="C489" s="23"/>
      <c r="D489" s="23"/>
      <c r="E489" s="23"/>
    </row>
    <row r="490" spans="1:5" x14ac:dyDescent="0.2">
      <c r="A490" s="23"/>
      <c r="B490" s="77"/>
      <c r="C490" s="23"/>
      <c r="D490" s="23"/>
      <c r="E490" s="23"/>
    </row>
    <row r="491" spans="1:5" x14ac:dyDescent="0.2">
      <c r="A491" s="23"/>
      <c r="B491" s="77"/>
      <c r="C491" s="23"/>
      <c r="D491" s="23"/>
      <c r="E491" s="23"/>
    </row>
    <row r="492" spans="1:5" x14ac:dyDescent="0.2">
      <c r="A492" s="23"/>
      <c r="B492" s="77"/>
      <c r="C492" s="23"/>
      <c r="D492" s="23"/>
      <c r="E492" s="23"/>
    </row>
    <row r="493" spans="1:5" x14ac:dyDescent="0.2">
      <c r="A493" s="23"/>
      <c r="B493" s="77"/>
      <c r="C493" s="23"/>
      <c r="D493" s="23"/>
      <c r="E493" s="23"/>
    </row>
    <row r="494" spans="1:5" x14ac:dyDescent="0.2">
      <c r="A494" s="23"/>
      <c r="B494" s="77"/>
      <c r="C494" s="23"/>
      <c r="D494" s="23"/>
      <c r="E494" s="23"/>
    </row>
    <row r="495" spans="1:5" x14ac:dyDescent="0.2">
      <c r="A495" s="23"/>
      <c r="B495" s="77"/>
      <c r="C495" s="23"/>
      <c r="D495" s="23"/>
      <c r="E495" s="23"/>
    </row>
    <row r="496" spans="1:5" x14ac:dyDescent="0.2">
      <c r="A496" s="23"/>
      <c r="B496" s="77"/>
      <c r="C496" s="23"/>
      <c r="D496" s="23"/>
      <c r="E496" s="23"/>
    </row>
    <row r="497" spans="1:5" x14ac:dyDescent="0.2">
      <c r="A497" s="23"/>
      <c r="B497" s="77"/>
      <c r="C497" s="23"/>
      <c r="D497" s="23"/>
      <c r="E497" s="23"/>
    </row>
    <row r="498" spans="1:5" x14ac:dyDescent="0.2">
      <c r="A498" s="23"/>
      <c r="B498" s="77"/>
      <c r="C498" s="23"/>
      <c r="D498" s="23"/>
      <c r="E498" s="23"/>
    </row>
    <row r="499" spans="1:5" x14ac:dyDescent="0.2">
      <c r="A499" s="23"/>
      <c r="B499" s="77"/>
      <c r="C499" s="23"/>
      <c r="D499" s="23"/>
      <c r="E499" s="23"/>
    </row>
    <row r="500" spans="1:5" x14ac:dyDescent="0.2">
      <c r="A500" s="23"/>
      <c r="B500" s="77"/>
      <c r="C500" s="23"/>
      <c r="D500" s="23"/>
      <c r="E500" s="23"/>
    </row>
    <row r="501" spans="1:5" x14ac:dyDescent="0.2">
      <c r="A501" s="23"/>
      <c r="B501" s="77"/>
      <c r="C501" s="23"/>
      <c r="D501" s="23"/>
      <c r="E501" s="23"/>
    </row>
    <row r="502" spans="1:5" x14ac:dyDescent="0.2">
      <c r="A502" s="23"/>
      <c r="B502" s="77"/>
      <c r="C502" s="23"/>
      <c r="D502" s="23"/>
      <c r="E502" s="23"/>
    </row>
    <row r="503" spans="1:5" x14ac:dyDescent="0.2">
      <c r="A503" s="23"/>
      <c r="B503" s="77"/>
      <c r="C503" s="23"/>
      <c r="D503" s="23"/>
      <c r="E503" s="23"/>
    </row>
    <row r="504" spans="1:5" x14ac:dyDescent="0.2">
      <c r="A504" s="23"/>
      <c r="B504" s="77"/>
      <c r="C504" s="23"/>
      <c r="D504" s="23"/>
      <c r="E504" s="23"/>
    </row>
    <row r="505" spans="1:5" x14ac:dyDescent="0.2">
      <c r="A505" s="23"/>
      <c r="B505" s="77"/>
      <c r="C505" s="23"/>
      <c r="D505" s="23"/>
      <c r="E505" s="23"/>
    </row>
    <row r="506" spans="1:5" x14ac:dyDescent="0.2">
      <c r="A506" s="23"/>
      <c r="B506" s="77"/>
      <c r="C506" s="23"/>
      <c r="D506" s="23"/>
      <c r="E506" s="23"/>
    </row>
    <row r="507" spans="1:5" x14ac:dyDescent="0.2">
      <c r="A507" s="23"/>
      <c r="B507" s="77"/>
      <c r="C507" s="23"/>
      <c r="D507" s="23"/>
      <c r="E507" s="23"/>
    </row>
    <row r="508" spans="1:5" x14ac:dyDescent="0.2">
      <c r="A508" s="23"/>
      <c r="B508" s="77"/>
      <c r="C508" s="23"/>
      <c r="D508" s="23"/>
      <c r="E508" s="23"/>
    </row>
    <row r="509" spans="1:5" x14ac:dyDescent="0.2">
      <c r="A509" s="23"/>
      <c r="B509" s="77"/>
      <c r="C509" s="23"/>
      <c r="D509" s="23"/>
      <c r="E509" s="23"/>
    </row>
    <row r="510" spans="1:5" x14ac:dyDescent="0.2">
      <c r="A510" s="23"/>
      <c r="B510" s="77"/>
      <c r="C510" s="23"/>
      <c r="D510" s="23"/>
      <c r="E510" s="23"/>
    </row>
    <row r="511" spans="1:5" x14ac:dyDescent="0.2">
      <c r="A511" s="23"/>
      <c r="B511" s="77"/>
      <c r="C511" s="23"/>
      <c r="D511" s="23"/>
      <c r="E511" s="23"/>
    </row>
    <row r="512" spans="1:5" x14ac:dyDescent="0.2">
      <c r="A512" s="23"/>
      <c r="B512" s="77"/>
      <c r="C512" s="23"/>
      <c r="D512" s="23"/>
      <c r="E512" s="23"/>
    </row>
    <row r="513" spans="1:5" x14ac:dyDescent="0.2">
      <c r="A513" s="23"/>
      <c r="B513" s="77"/>
      <c r="C513" s="23"/>
      <c r="D513" s="23"/>
      <c r="E513" s="23"/>
    </row>
    <row r="514" spans="1:5" x14ac:dyDescent="0.2">
      <c r="A514" s="23"/>
      <c r="B514" s="77"/>
      <c r="C514" s="23"/>
      <c r="D514" s="23"/>
      <c r="E514" s="23"/>
    </row>
    <row r="515" spans="1:5" x14ac:dyDescent="0.2">
      <c r="A515" s="23"/>
      <c r="B515" s="77"/>
      <c r="C515" s="23"/>
      <c r="D515" s="23"/>
      <c r="E515" s="23"/>
    </row>
    <row r="516" spans="1:5" x14ac:dyDescent="0.2">
      <c r="A516" s="23"/>
      <c r="B516" s="77"/>
      <c r="C516" s="23"/>
      <c r="D516" s="23"/>
      <c r="E516" s="23"/>
    </row>
    <row r="517" spans="1:5" x14ac:dyDescent="0.2">
      <c r="A517" s="23"/>
      <c r="B517" s="77"/>
      <c r="C517" s="23"/>
      <c r="D517" s="23"/>
      <c r="E517" s="23"/>
    </row>
    <row r="518" spans="1:5" x14ac:dyDescent="0.2">
      <c r="A518" s="23"/>
      <c r="B518" s="77"/>
      <c r="C518" s="23"/>
      <c r="D518" s="23"/>
      <c r="E518" s="23"/>
    </row>
    <row r="519" spans="1:5" x14ac:dyDescent="0.2">
      <c r="A519" s="23"/>
      <c r="B519" s="77"/>
      <c r="C519" s="23"/>
      <c r="D519" s="23"/>
      <c r="E519" s="23"/>
    </row>
    <row r="520" spans="1:5" x14ac:dyDescent="0.2">
      <c r="A520" s="23"/>
      <c r="B520" s="77"/>
      <c r="C520" s="23"/>
      <c r="D520" s="23"/>
      <c r="E520" s="23"/>
    </row>
    <row r="521" spans="1:5" x14ac:dyDescent="0.2">
      <c r="A521" s="23"/>
      <c r="B521" s="77"/>
      <c r="C521" s="23"/>
      <c r="D521" s="23"/>
      <c r="E521" s="23"/>
    </row>
    <row r="522" spans="1:5" x14ac:dyDescent="0.2">
      <c r="A522" s="23"/>
      <c r="B522" s="77"/>
      <c r="C522" s="23"/>
      <c r="D522" s="23"/>
      <c r="E522" s="23"/>
    </row>
    <row r="523" spans="1:5" x14ac:dyDescent="0.2">
      <c r="A523" s="23"/>
      <c r="B523" s="77"/>
      <c r="C523" s="23"/>
      <c r="D523" s="23"/>
      <c r="E523" s="23"/>
    </row>
    <row r="524" spans="1:5" x14ac:dyDescent="0.2">
      <c r="A524" s="23"/>
      <c r="B524" s="77"/>
      <c r="C524" s="23"/>
      <c r="D524" s="23"/>
      <c r="E524" s="23"/>
    </row>
    <row r="525" spans="1:5" x14ac:dyDescent="0.2">
      <c r="A525" s="23"/>
      <c r="B525" s="77"/>
      <c r="C525" s="23"/>
      <c r="D525" s="23"/>
      <c r="E525" s="23"/>
    </row>
    <row r="526" spans="1:5" x14ac:dyDescent="0.2">
      <c r="A526" s="23"/>
      <c r="B526" s="77"/>
      <c r="C526" s="23"/>
      <c r="D526" s="23"/>
      <c r="E526" s="23"/>
    </row>
    <row r="527" spans="1:5" x14ac:dyDescent="0.2">
      <c r="A527" s="23"/>
      <c r="B527" s="77"/>
      <c r="C527" s="23"/>
      <c r="D527" s="23"/>
      <c r="E527" s="23"/>
    </row>
    <row r="528" spans="1:5" x14ac:dyDescent="0.2">
      <c r="A528" s="23"/>
      <c r="B528" s="77"/>
      <c r="C528" s="23"/>
      <c r="D528" s="23"/>
      <c r="E528" s="23"/>
    </row>
    <row r="529" spans="1:5" x14ac:dyDescent="0.2">
      <c r="A529" s="23"/>
      <c r="B529" s="77"/>
      <c r="C529" s="23"/>
      <c r="D529" s="23"/>
      <c r="E529" s="23"/>
    </row>
    <row r="530" spans="1:5" x14ac:dyDescent="0.2">
      <c r="A530" s="23"/>
      <c r="B530" s="77"/>
      <c r="C530" s="23"/>
      <c r="D530" s="23"/>
      <c r="E530" s="23"/>
    </row>
    <row r="531" spans="1:5" x14ac:dyDescent="0.2">
      <c r="A531" s="23"/>
      <c r="B531" s="77"/>
      <c r="C531" s="23"/>
      <c r="D531" s="23"/>
      <c r="E531" s="23"/>
    </row>
    <row r="532" spans="1:5" x14ac:dyDescent="0.2">
      <c r="A532" s="23"/>
      <c r="B532" s="77"/>
      <c r="C532" s="23"/>
      <c r="D532" s="23"/>
      <c r="E532" s="23"/>
    </row>
    <row r="533" spans="1:5" x14ac:dyDescent="0.2">
      <c r="A533" s="23"/>
      <c r="B533" s="77"/>
      <c r="C533" s="23"/>
      <c r="D533" s="23"/>
      <c r="E533" s="23"/>
    </row>
    <row r="534" spans="1:5" x14ac:dyDescent="0.2">
      <c r="A534" s="23"/>
      <c r="B534" s="77"/>
      <c r="C534" s="23"/>
      <c r="D534" s="23"/>
      <c r="E534" s="23"/>
    </row>
    <row r="535" spans="1:5" x14ac:dyDescent="0.2">
      <c r="A535" s="23"/>
      <c r="B535" s="77"/>
      <c r="C535" s="23"/>
      <c r="D535" s="23"/>
      <c r="E535" s="23"/>
    </row>
    <row r="536" spans="1:5" x14ac:dyDescent="0.2">
      <c r="A536" s="23"/>
      <c r="B536" s="77"/>
      <c r="C536" s="23"/>
      <c r="D536" s="23"/>
      <c r="E536" s="23"/>
    </row>
    <row r="537" spans="1:5" x14ac:dyDescent="0.2">
      <c r="A537" s="23"/>
      <c r="B537" s="77"/>
      <c r="C537" s="23"/>
      <c r="D537" s="23"/>
      <c r="E537" s="23"/>
    </row>
    <row r="538" spans="1:5" x14ac:dyDescent="0.2">
      <c r="A538" s="23"/>
      <c r="B538" s="77"/>
      <c r="C538" s="23"/>
      <c r="D538" s="23"/>
      <c r="E538" s="23"/>
    </row>
    <row r="539" spans="1:5" x14ac:dyDescent="0.2">
      <c r="A539" s="23"/>
      <c r="B539" s="77"/>
      <c r="C539" s="23"/>
      <c r="D539" s="23"/>
      <c r="E539" s="23"/>
    </row>
    <row r="540" spans="1:5" x14ac:dyDescent="0.2">
      <c r="A540" s="23"/>
      <c r="B540" s="77"/>
      <c r="C540" s="23"/>
      <c r="D540" s="23"/>
      <c r="E540" s="23"/>
    </row>
    <row r="541" spans="1:5" x14ac:dyDescent="0.2">
      <c r="A541" s="23"/>
      <c r="B541" s="77"/>
      <c r="C541" s="23"/>
      <c r="D541" s="23"/>
      <c r="E541" s="23"/>
    </row>
    <row r="542" spans="1:5" x14ac:dyDescent="0.2">
      <c r="A542" s="23"/>
      <c r="B542" s="77"/>
      <c r="C542" s="23"/>
      <c r="D542" s="23"/>
      <c r="E542" s="23"/>
    </row>
    <row r="543" spans="1:5" x14ac:dyDescent="0.2">
      <c r="A543" s="23"/>
      <c r="B543" s="77"/>
      <c r="C543" s="23"/>
      <c r="D543" s="23"/>
      <c r="E543" s="23"/>
    </row>
    <row r="544" spans="1:5" x14ac:dyDescent="0.2">
      <c r="A544" s="23"/>
      <c r="B544" s="77"/>
      <c r="C544" s="23"/>
      <c r="D544" s="23"/>
      <c r="E544" s="23"/>
    </row>
    <row r="545" spans="1:5" x14ac:dyDescent="0.2">
      <c r="A545" s="23"/>
      <c r="B545" s="77"/>
      <c r="C545" s="23"/>
      <c r="D545" s="23"/>
      <c r="E545" s="23"/>
    </row>
    <row r="546" spans="1:5" x14ac:dyDescent="0.2">
      <c r="A546" s="23"/>
      <c r="B546" s="77"/>
      <c r="C546" s="23"/>
      <c r="D546" s="23"/>
      <c r="E546" s="23"/>
    </row>
    <row r="547" spans="1:5" x14ac:dyDescent="0.2">
      <c r="A547" s="23"/>
      <c r="B547" s="77"/>
      <c r="C547" s="23"/>
      <c r="D547" s="23"/>
      <c r="E547" s="23"/>
    </row>
    <row r="548" spans="1:5" x14ac:dyDescent="0.2">
      <c r="A548" s="23"/>
      <c r="B548" s="77"/>
      <c r="C548" s="23"/>
      <c r="D548" s="23"/>
      <c r="E548" s="23"/>
    </row>
    <row r="549" spans="1:5" x14ac:dyDescent="0.2">
      <c r="A549" s="23"/>
      <c r="B549" s="77"/>
      <c r="C549" s="23"/>
      <c r="D549" s="23"/>
      <c r="E549" s="23"/>
    </row>
    <row r="550" spans="1:5" x14ac:dyDescent="0.2">
      <c r="A550" s="23"/>
      <c r="B550" s="77"/>
      <c r="C550" s="23"/>
      <c r="D550" s="23"/>
      <c r="E550" s="23"/>
    </row>
    <row r="551" spans="1:5" x14ac:dyDescent="0.2">
      <c r="A551" s="23"/>
      <c r="B551" s="77"/>
      <c r="C551" s="23"/>
      <c r="D551" s="23"/>
      <c r="E551" s="23"/>
    </row>
    <row r="552" spans="1:5" x14ac:dyDescent="0.2">
      <c r="A552" s="23"/>
      <c r="B552" s="77"/>
      <c r="C552" s="23"/>
      <c r="D552" s="23"/>
      <c r="E552" s="23"/>
    </row>
    <row r="553" spans="1:5" x14ac:dyDescent="0.2">
      <c r="A553" s="23"/>
      <c r="B553" s="77"/>
      <c r="C553" s="23"/>
      <c r="D553" s="23"/>
      <c r="E553" s="23"/>
    </row>
    <row r="554" spans="1:5" x14ac:dyDescent="0.2">
      <c r="A554" s="23"/>
      <c r="B554" s="77"/>
      <c r="C554" s="23"/>
      <c r="D554" s="23"/>
      <c r="E554" s="23"/>
    </row>
    <row r="555" spans="1:5" x14ac:dyDescent="0.2">
      <c r="A555" s="23"/>
      <c r="B555" s="77"/>
      <c r="C555" s="23"/>
      <c r="D555" s="23"/>
      <c r="E555" s="23"/>
    </row>
    <row r="556" spans="1:5" x14ac:dyDescent="0.2">
      <c r="A556" s="23"/>
      <c r="B556" s="77"/>
      <c r="C556" s="23"/>
      <c r="D556" s="23"/>
      <c r="E556" s="23"/>
    </row>
    <row r="557" spans="1:5" x14ac:dyDescent="0.2">
      <c r="A557" s="23"/>
      <c r="B557" s="77"/>
      <c r="C557" s="23"/>
      <c r="D557" s="23"/>
      <c r="E557" s="23"/>
    </row>
    <row r="558" spans="1:5" x14ac:dyDescent="0.2">
      <c r="A558" s="23"/>
      <c r="B558" s="77"/>
      <c r="C558" s="23"/>
      <c r="D558" s="23"/>
      <c r="E558" s="23"/>
    </row>
    <row r="559" spans="1:5" x14ac:dyDescent="0.2">
      <c r="A559" s="23"/>
      <c r="B559" s="77"/>
      <c r="C559" s="23"/>
      <c r="D559" s="23"/>
      <c r="E559" s="23"/>
    </row>
    <row r="560" spans="1:5" x14ac:dyDescent="0.2">
      <c r="A560" s="23"/>
      <c r="B560" s="77"/>
      <c r="C560" s="23"/>
      <c r="D560" s="23"/>
      <c r="E560" s="23"/>
    </row>
    <row r="561" spans="1:5" x14ac:dyDescent="0.2">
      <c r="A561" s="23"/>
      <c r="B561" s="77"/>
      <c r="C561" s="23"/>
      <c r="D561" s="23"/>
      <c r="E561" s="23"/>
    </row>
    <row r="562" spans="1:5" x14ac:dyDescent="0.2">
      <c r="A562" s="23"/>
      <c r="B562" s="77"/>
      <c r="C562" s="23"/>
      <c r="D562" s="23"/>
      <c r="E562" s="23"/>
    </row>
    <row r="563" spans="1:5" x14ac:dyDescent="0.2">
      <c r="A563" s="23"/>
      <c r="B563" s="77"/>
      <c r="C563" s="23"/>
      <c r="D563" s="23"/>
      <c r="E563" s="23"/>
    </row>
    <row r="564" spans="1:5" x14ac:dyDescent="0.2">
      <c r="A564" s="23"/>
      <c r="B564" s="77"/>
      <c r="C564" s="23"/>
      <c r="D564" s="23"/>
      <c r="E564" s="23"/>
    </row>
    <row r="565" spans="1:5" x14ac:dyDescent="0.2">
      <c r="A565" s="23"/>
      <c r="B565" s="77"/>
      <c r="C565" s="23"/>
      <c r="D565" s="23"/>
      <c r="E565" s="23"/>
    </row>
    <row r="566" spans="1:5" x14ac:dyDescent="0.2">
      <c r="A566" s="23"/>
      <c r="B566" s="77"/>
      <c r="C566" s="23"/>
      <c r="D566" s="23"/>
      <c r="E566" s="23"/>
    </row>
    <row r="567" spans="1:5" x14ac:dyDescent="0.2">
      <c r="A567" s="23"/>
      <c r="B567" s="77"/>
      <c r="C567" s="23"/>
      <c r="D567" s="23"/>
      <c r="E567" s="23"/>
    </row>
    <row r="568" spans="1:5" x14ac:dyDescent="0.2">
      <c r="A568" s="23"/>
      <c r="B568" s="77"/>
      <c r="C568" s="23"/>
      <c r="D568" s="23"/>
      <c r="E568" s="23"/>
    </row>
    <row r="569" spans="1:5" x14ac:dyDescent="0.2">
      <c r="A569" s="23"/>
      <c r="B569" s="77"/>
      <c r="C569" s="23"/>
      <c r="D569" s="23"/>
      <c r="E569" s="23"/>
    </row>
    <row r="570" spans="1:5" x14ac:dyDescent="0.2">
      <c r="A570" s="23"/>
      <c r="B570" s="77"/>
      <c r="C570" s="23"/>
      <c r="D570" s="23"/>
      <c r="E570" s="23"/>
    </row>
    <row r="571" spans="1:5" x14ac:dyDescent="0.2">
      <c r="A571" s="23"/>
      <c r="B571" s="77"/>
      <c r="C571" s="23"/>
      <c r="D571" s="23"/>
      <c r="E571" s="23"/>
    </row>
    <row r="572" spans="1:5" x14ac:dyDescent="0.2">
      <c r="A572" s="23"/>
      <c r="B572" s="77"/>
      <c r="C572" s="23"/>
      <c r="D572" s="23"/>
      <c r="E572" s="23"/>
    </row>
    <row r="573" spans="1:5" x14ac:dyDescent="0.2">
      <c r="A573" s="23"/>
      <c r="B573" s="77"/>
      <c r="C573" s="23"/>
      <c r="D573" s="23"/>
      <c r="E573" s="23"/>
    </row>
    <row r="574" spans="1:5" x14ac:dyDescent="0.2">
      <c r="A574" s="23"/>
      <c r="B574" s="77"/>
      <c r="C574" s="23"/>
      <c r="D574" s="23"/>
      <c r="E574" s="23"/>
    </row>
    <row r="575" spans="1:5" x14ac:dyDescent="0.2">
      <c r="A575" s="23"/>
      <c r="B575" s="77"/>
      <c r="C575" s="23"/>
      <c r="D575" s="23"/>
      <c r="E575" s="23"/>
    </row>
    <row r="576" spans="1:5" x14ac:dyDescent="0.2">
      <c r="A576" s="23"/>
      <c r="B576" s="77"/>
      <c r="C576" s="23"/>
      <c r="D576" s="23"/>
      <c r="E576" s="23"/>
    </row>
    <row r="577" spans="1:5" x14ac:dyDescent="0.2">
      <c r="A577" s="23"/>
      <c r="B577" s="77"/>
      <c r="C577" s="23"/>
      <c r="D577" s="23"/>
      <c r="E577" s="23"/>
    </row>
    <row r="578" spans="1:5" x14ac:dyDescent="0.2">
      <c r="A578" s="23"/>
      <c r="B578" s="77"/>
      <c r="C578" s="23"/>
      <c r="D578" s="23"/>
      <c r="E578" s="23"/>
    </row>
    <row r="579" spans="1:5" x14ac:dyDescent="0.2">
      <c r="A579" s="23"/>
      <c r="B579" s="77"/>
      <c r="C579" s="23"/>
      <c r="D579" s="23"/>
      <c r="E579" s="23"/>
    </row>
    <row r="580" spans="1:5" x14ac:dyDescent="0.2">
      <c r="A580" s="23"/>
      <c r="B580" s="77"/>
      <c r="C580" s="23"/>
      <c r="D580" s="23"/>
      <c r="E580" s="23"/>
    </row>
    <row r="581" spans="1:5" x14ac:dyDescent="0.2">
      <c r="A581" s="23"/>
      <c r="B581" s="77"/>
      <c r="C581" s="23"/>
      <c r="D581" s="23"/>
      <c r="E581" s="23"/>
    </row>
    <row r="582" spans="1:5" x14ac:dyDescent="0.2">
      <c r="A582" s="23"/>
      <c r="B582" s="77"/>
      <c r="C582" s="23"/>
      <c r="D582" s="23"/>
      <c r="E582" s="23"/>
    </row>
    <row r="583" spans="1:5" x14ac:dyDescent="0.2">
      <c r="A583" s="23"/>
      <c r="B583" s="77"/>
      <c r="C583" s="23"/>
      <c r="D583" s="23"/>
      <c r="E583" s="23"/>
    </row>
    <row r="584" spans="1:5" x14ac:dyDescent="0.2">
      <c r="A584" s="23"/>
      <c r="B584" s="77"/>
      <c r="C584" s="23"/>
      <c r="D584" s="23"/>
      <c r="E584" s="23"/>
    </row>
    <row r="585" spans="1:5" x14ac:dyDescent="0.2">
      <c r="A585" s="23"/>
      <c r="B585" s="77"/>
      <c r="C585" s="23"/>
      <c r="D585" s="23"/>
      <c r="E585" s="23"/>
    </row>
    <row r="586" spans="1:5" x14ac:dyDescent="0.2">
      <c r="A586" s="23"/>
      <c r="B586" s="77"/>
      <c r="C586" s="23"/>
      <c r="D586" s="23"/>
      <c r="E586" s="23"/>
    </row>
    <row r="587" spans="1:5" x14ac:dyDescent="0.2">
      <c r="A587" s="23"/>
      <c r="B587" s="77"/>
      <c r="C587" s="23"/>
      <c r="D587" s="23"/>
      <c r="E587" s="23"/>
    </row>
    <row r="588" spans="1:5" x14ac:dyDescent="0.2">
      <c r="A588" s="23"/>
      <c r="B588" s="77"/>
      <c r="C588" s="23"/>
      <c r="D588" s="23"/>
      <c r="E588" s="23"/>
    </row>
    <row r="589" spans="1:5" x14ac:dyDescent="0.2">
      <c r="A589" s="23"/>
      <c r="B589" s="77"/>
      <c r="C589" s="23"/>
      <c r="D589" s="23"/>
      <c r="E589" s="23"/>
    </row>
    <row r="590" spans="1:5" x14ac:dyDescent="0.2">
      <c r="A590" s="23"/>
      <c r="B590" s="77"/>
      <c r="C590" s="23"/>
      <c r="D590" s="23"/>
      <c r="E590" s="23"/>
    </row>
    <row r="591" spans="1:5" x14ac:dyDescent="0.2">
      <c r="A591" s="23"/>
      <c r="B591" s="77"/>
      <c r="C591" s="23"/>
      <c r="D591" s="23"/>
      <c r="E591" s="23"/>
    </row>
    <row r="592" spans="1:5" x14ac:dyDescent="0.2">
      <c r="A592" s="23"/>
      <c r="B592" s="77"/>
      <c r="C592" s="23"/>
      <c r="D592" s="23"/>
      <c r="E592" s="23"/>
    </row>
    <row r="593" spans="1:5" x14ac:dyDescent="0.2">
      <c r="A593" s="23"/>
      <c r="B593" s="77"/>
      <c r="C593" s="23"/>
      <c r="D593" s="23"/>
      <c r="E593" s="23"/>
    </row>
    <row r="594" spans="1:5" x14ac:dyDescent="0.2">
      <c r="A594" s="23"/>
      <c r="B594" s="77"/>
      <c r="C594" s="23"/>
      <c r="D594" s="23"/>
      <c r="E594" s="23"/>
    </row>
    <row r="595" spans="1:5" x14ac:dyDescent="0.2">
      <c r="A595" s="23"/>
      <c r="B595" s="77"/>
      <c r="C595" s="23"/>
      <c r="D595" s="23"/>
      <c r="E595" s="23"/>
    </row>
    <row r="596" spans="1:5" x14ac:dyDescent="0.2">
      <c r="A596" s="23"/>
      <c r="B596" s="77"/>
      <c r="C596" s="23"/>
      <c r="D596" s="23"/>
      <c r="E596" s="23"/>
    </row>
    <row r="597" spans="1:5" x14ac:dyDescent="0.2">
      <c r="A597" s="23"/>
      <c r="B597" s="77"/>
      <c r="C597" s="23"/>
      <c r="D597" s="23"/>
      <c r="E597" s="23"/>
    </row>
    <row r="598" spans="1:5" x14ac:dyDescent="0.2">
      <c r="A598" s="23"/>
      <c r="B598" s="77"/>
      <c r="C598" s="23"/>
      <c r="D598" s="23"/>
      <c r="E598" s="23"/>
    </row>
    <row r="599" spans="1:5" x14ac:dyDescent="0.2">
      <c r="A599" s="23"/>
      <c r="B599" s="77"/>
      <c r="C599" s="23"/>
      <c r="D599" s="23"/>
      <c r="E599" s="23"/>
    </row>
    <row r="600" spans="1:5" x14ac:dyDescent="0.2">
      <c r="A600" s="23"/>
      <c r="B600" s="77"/>
      <c r="C600" s="23"/>
      <c r="D600" s="23"/>
      <c r="E600" s="23"/>
    </row>
    <row r="601" spans="1:5" x14ac:dyDescent="0.2">
      <c r="A601" s="23"/>
      <c r="B601" s="77"/>
      <c r="C601" s="23"/>
      <c r="D601" s="23"/>
      <c r="E601" s="23"/>
    </row>
    <row r="602" spans="1:5" x14ac:dyDescent="0.2">
      <c r="A602" s="23"/>
      <c r="B602" s="77"/>
      <c r="C602" s="23"/>
      <c r="D602" s="23"/>
      <c r="E602" s="23"/>
    </row>
    <row r="603" spans="1:5" x14ac:dyDescent="0.2">
      <c r="A603" s="23"/>
      <c r="B603" s="77"/>
      <c r="C603" s="23"/>
      <c r="D603" s="23"/>
      <c r="E603" s="23"/>
    </row>
    <row r="604" spans="1:5" x14ac:dyDescent="0.2">
      <c r="A604" s="23"/>
      <c r="B604" s="77"/>
      <c r="C604" s="23"/>
      <c r="D604" s="23"/>
      <c r="E604" s="23"/>
    </row>
    <row r="605" spans="1:5" x14ac:dyDescent="0.2">
      <c r="A605" s="23"/>
      <c r="B605" s="77"/>
      <c r="C605" s="23"/>
      <c r="D605" s="23"/>
      <c r="E605" s="23"/>
    </row>
    <row r="606" spans="1:5" x14ac:dyDescent="0.2">
      <c r="A606" s="23"/>
      <c r="B606" s="77"/>
      <c r="C606" s="23"/>
      <c r="D606" s="23"/>
      <c r="E606" s="23"/>
    </row>
    <row r="607" spans="1:5" x14ac:dyDescent="0.2">
      <c r="A607" s="23"/>
      <c r="B607" s="77"/>
      <c r="C607" s="23"/>
      <c r="D607" s="23"/>
      <c r="E607" s="23"/>
    </row>
    <row r="608" spans="1:5" x14ac:dyDescent="0.2">
      <c r="A608" s="23"/>
      <c r="B608" s="77"/>
      <c r="C608" s="23"/>
      <c r="D608" s="23"/>
      <c r="E608" s="23"/>
    </row>
    <row r="609" spans="1:5" x14ac:dyDescent="0.2">
      <c r="A609" s="23"/>
      <c r="B609" s="77"/>
      <c r="C609" s="23"/>
      <c r="D609" s="23"/>
      <c r="E609" s="23"/>
    </row>
    <row r="610" spans="1:5" x14ac:dyDescent="0.2">
      <c r="A610" s="23"/>
      <c r="B610" s="77"/>
      <c r="C610" s="23"/>
      <c r="D610" s="23"/>
      <c r="E610" s="23"/>
    </row>
    <row r="611" spans="1:5" x14ac:dyDescent="0.2">
      <c r="A611" s="23"/>
      <c r="B611" s="77"/>
      <c r="C611" s="23"/>
      <c r="D611" s="23"/>
      <c r="E611" s="23"/>
    </row>
    <row r="612" spans="1:5" x14ac:dyDescent="0.2">
      <c r="A612" s="23"/>
      <c r="B612" s="77"/>
      <c r="C612" s="23"/>
      <c r="D612" s="23"/>
      <c r="E612" s="23"/>
    </row>
    <row r="613" spans="1:5" x14ac:dyDescent="0.2">
      <c r="A613" s="23"/>
      <c r="B613" s="77"/>
      <c r="C613" s="23"/>
      <c r="D613" s="23"/>
      <c r="E613" s="23"/>
    </row>
    <row r="614" spans="1:5" x14ac:dyDescent="0.2">
      <c r="A614" s="23"/>
      <c r="B614" s="77"/>
      <c r="C614" s="23"/>
      <c r="D614" s="23"/>
      <c r="E614" s="23"/>
    </row>
    <row r="615" spans="1:5" x14ac:dyDescent="0.2">
      <c r="A615" s="23"/>
      <c r="B615" s="77"/>
      <c r="C615" s="23"/>
      <c r="D615" s="23"/>
      <c r="E615" s="23"/>
    </row>
    <row r="616" spans="1:5" x14ac:dyDescent="0.2">
      <c r="A616" s="23"/>
      <c r="B616" s="77"/>
      <c r="C616" s="23"/>
      <c r="D616" s="23"/>
      <c r="E616" s="23"/>
    </row>
    <row r="617" spans="1:5" x14ac:dyDescent="0.2">
      <c r="A617" s="23"/>
      <c r="B617" s="77"/>
      <c r="C617" s="23"/>
      <c r="D617" s="23"/>
      <c r="E617" s="23"/>
    </row>
    <row r="618" spans="1:5" x14ac:dyDescent="0.2">
      <c r="A618" s="23"/>
      <c r="B618" s="77"/>
      <c r="C618" s="23"/>
      <c r="D618" s="23"/>
      <c r="E618" s="23"/>
    </row>
    <row r="619" spans="1:5" x14ac:dyDescent="0.2">
      <c r="A619" s="23"/>
      <c r="B619" s="77"/>
      <c r="C619" s="23"/>
      <c r="D619" s="23"/>
      <c r="E619" s="23"/>
    </row>
    <row r="620" spans="1:5" x14ac:dyDescent="0.2">
      <c r="A620" s="23"/>
      <c r="B620" s="77"/>
      <c r="C620" s="23"/>
      <c r="D620" s="23"/>
      <c r="E620" s="23"/>
    </row>
    <row r="621" spans="1:5" x14ac:dyDescent="0.2">
      <c r="A621" s="23"/>
      <c r="B621" s="77"/>
      <c r="C621" s="23"/>
      <c r="D621" s="23"/>
      <c r="E621" s="23"/>
    </row>
    <row r="622" spans="1:5" x14ac:dyDescent="0.2">
      <c r="A622" s="23"/>
      <c r="B622" s="77"/>
      <c r="C622" s="23"/>
      <c r="D622" s="23"/>
      <c r="E622" s="23"/>
    </row>
    <row r="623" spans="1:5" x14ac:dyDescent="0.2">
      <c r="A623" s="23"/>
      <c r="B623" s="77"/>
      <c r="C623" s="23"/>
      <c r="D623" s="23"/>
      <c r="E623" s="23"/>
    </row>
    <row r="624" spans="1:5" x14ac:dyDescent="0.2">
      <c r="A624" s="23"/>
      <c r="B624" s="77"/>
      <c r="C624" s="23"/>
      <c r="D624" s="23"/>
      <c r="E624" s="23"/>
    </row>
    <row r="625" spans="1:5" x14ac:dyDescent="0.2">
      <c r="A625" s="23"/>
      <c r="B625" s="77"/>
      <c r="C625" s="23"/>
      <c r="D625" s="23"/>
      <c r="E625" s="23"/>
    </row>
    <row r="626" spans="1:5" x14ac:dyDescent="0.2">
      <c r="A626" s="23"/>
      <c r="B626" s="77"/>
      <c r="C626" s="23"/>
      <c r="D626" s="23"/>
      <c r="E626" s="23"/>
    </row>
    <row r="627" spans="1:5" x14ac:dyDescent="0.2">
      <c r="A627" s="23"/>
      <c r="B627" s="77"/>
      <c r="C627" s="23"/>
      <c r="D627" s="23"/>
      <c r="E627" s="23"/>
    </row>
    <row r="628" spans="1:5" x14ac:dyDescent="0.2">
      <c r="A628" s="23"/>
      <c r="B628" s="77"/>
      <c r="C628" s="23"/>
      <c r="D628" s="23"/>
      <c r="E628" s="23"/>
    </row>
    <row r="629" spans="1:5" x14ac:dyDescent="0.2">
      <c r="A629" s="23"/>
      <c r="B629" s="77"/>
      <c r="C629" s="23"/>
      <c r="D629" s="23"/>
      <c r="E629" s="23"/>
    </row>
    <row r="630" spans="1:5" x14ac:dyDescent="0.2">
      <c r="A630" s="23"/>
      <c r="B630" s="77"/>
      <c r="C630" s="23"/>
      <c r="D630" s="23"/>
      <c r="E630" s="23"/>
    </row>
    <row r="631" spans="1:5" x14ac:dyDescent="0.2">
      <c r="A631" s="23"/>
      <c r="B631" s="77"/>
      <c r="C631" s="23"/>
      <c r="D631" s="23"/>
      <c r="E631" s="23"/>
    </row>
    <row r="632" spans="1:5" x14ac:dyDescent="0.2">
      <c r="A632" s="23"/>
      <c r="B632" s="77"/>
      <c r="C632" s="23"/>
      <c r="D632" s="23"/>
      <c r="E632" s="23"/>
    </row>
    <row r="633" spans="1:5" x14ac:dyDescent="0.2">
      <c r="A633" s="23"/>
      <c r="B633" s="77"/>
      <c r="C633" s="23"/>
      <c r="D633" s="23"/>
      <c r="E633" s="23"/>
    </row>
    <row r="634" spans="1:5" x14ac:dyDescent="0.2">
      <c r="A634" s="23"/>
      <c r="B634" s="77"/>
      <c r="C634" s="23"/>
      <c r="D634" s="23"/>
      <c r="E634" s="23"/>
    </row>
    <row r="635" spans="1:5" x14ac:dyDescent="0.2">
      <c r="A635" s="23"/>
      <c r="B635" s="77"/>
      <c r="C635" s="23"/>
      <c r="D635" s="23"/>
      <c r="E635" s="23"/>
    </row>
    <row r="636" spans="1:5" x14ac:dyDescent="0.2">
      <c r="A636" s="23"/>
      <c r="B636" s="77"/>
      <c r="C636" s="23"/>
      <c r="D636" s="23"/>
      <c r="E636" s="23"/>
    </row>
    <row r="637" spans="1:5" x14ac:dyDescent="0.2">
      <c r="A637" s="23"/>
      <c r="B637" s="77"/>
      <c r="C637" s="23"/>
      <c r="D637" s="23"/>
      <c r="E637" s="23"/>
    </row>
    <row r="638" spans="1:5" x14ac:dyDescent="0.2">
      <c r="A638" s="23"/>
      <c r="B638" s="77"/>
      <c r="C638" s="23"/>
      <c r="D638" s="23"/>
      <c r="E638" s="23"/>
    </row>
    <row r="639" spans="1:5" x14ac:dyDescent="0.2">
      <c r="A639" s="23"/>
      <c r="B639" s="77"/>
      <c r="C639" s="23"/>
      <c r="D639" s="23"/>
      <c r="E639" s="23"/>
    </row>
    <row r="640" spans="1:5" x14ac:dyDescent="0.2">
      <c r="A640" s="23"/>
      <c r="B640" s="77"/>
      <c r="C640" s="23"/>
      <c r="D640" s="23"/>
      <c r="E640" s="23"/>
    </row>
    <row r="641" spans="1:5" x14ac:dyDescent="0.2">
      <c r="A641" s="23"/>
      <c r="B641" s="77"/>
      <c r="C641" s="23"/>
      <c r="D641" s="23"/>
      <c r="E641" s="23"/>
    </row>
    <row r="642" spans="1:5" x14ac:dyDescent="0.2">
      <c r="A642" s="23"/>
      <c r="B642" s="77"/>
      <c r="C642" s="23"/>
      <c r="D642" s="23"/>
      <c r="E642" s="23"/>
    </row>
    <row r="643" spans="1:5" x14ac:dyDescent="0.2">
      <c r="A643" s="23"/>
      <c r="B643" s="77"/>
      <c r="C643" s="23"/>
      <c r="D643" s="23"/>
      <c r="E643" s="23"/>
    </row>
    <row r="644" spans="1:5" x14ac:dyDescent="0.2">
      <c r="A644" s="23"/>
      <c r="B644" s="77"/>
      <c r="C644" s="23"/>
      <c r="D644" s="23"/>
      <c r="E644" s="23"/>
    </row>
    <row r="645" spans="1:5" x14ac:dyDescent="0.2">
      <c r="A645" s="23"/>
      <c r="B645" s="77"/>
      <c r="C645" s="23"/>
      <c r="D645" s="23"/>
      <c r="E645" s="23"/>
    </row>
    <row r="646" spans="1:5" x14ac:dyDescent="0.2">
      <c r="A646" s="23"/>
      <c r="B646" s="77"/>
      <c r="C646" s="23"/>
      <c r="D646" s="23"/>
      <c r="E646" s="23"/>
    </row>
    <row r="647" spans="1:5" x14ac:dyDescent="0.2">
      <c r="A647" s="23"/>
      <c r="B647" s="77"/>
      <c r="C647" s="23"/>
      <c r="D647" s="23"/>
      <c r="E647" s="23"/>
    </row>
    <row r="648" spans="1:5" x14ac:dyDescent="0.2">
      <c r="A648" s="23"/>
      <c r="B648" s="77"/>
      <c r="C648" s="23"/>
      <c r="D648" s="23"/>
      <c r="E648" s="23"/>
    </row>
    <row r="649" spans="1:5" x14ac:dyDescent="0.2">
      <c r="A649" s="23"/>
      <c r="B649" s="77"/>
      <c r="C649" s="23"/>
      <c r="D649" s="23"/>
      <c r="E649" s="23"/>
    </row>
    <row r="650" spans="1:5" x14ac:dyDescent="0.2">
      <c r="A650" s="23"/>
      <c r="B650" s="77"/>
      <c r="C650" s="23"/>
      <c r="D650" s="23"/>
      <c r="E650" s="23"/>
    </row>
    <row r="651" spans="1:5" x14ac:dyDescent="0.2">
      <c r="A651" s="23"/>
      <c r="B651" s="77"/>
      <c r="C651" s="23"/>
      <c r="D651" s="23"/>
      <c r="E651" s="23"/>
    </row>
    <row r="652" spans="1:5" x14ac:dyDescent="0.2">
      <c r="A652" s="23"/>
      <c r="B652" s="77"/>
      <c r="C652" s="23"/>
      <c r="D652" s="23"/>
      <c r="E652" s="23"/>
    </row>
    <row r="653" spans="1:5" x14ac:dyDescent="0.2">
      <c r="A653" s="23"/>
      <c r="B653" s="77"/>
      <c r="C653" s="23"/>
      <c r="D653" s="23"/>
      <c r="E653" s="23"/>
    </row>
    <row r="654" spans="1:5" x14ac:dyDescent="0.2">
      <c r="A654" s="23"/>
      <c r="B654" s="77"/>
      <c r="C654" s="23"/>
      <c r="D654" s="23"/>
      <c r="E654" s="23"/>
    </row>
    <row r="655" spans="1:5" x14ac:dyDescent="0.2">
      <c r="A655" s="23"/>
      <c r="B655" s="77"/>
      <c r="C655" s="23"/>
      <c r="D655" s="23"/>
      <c r="E655" s="23"/>
    </row>
    <row r="656" spans="1:5" x14ac:dyDescent="0.2">
      <c r="A656" s="23"/>
      <c r="B656" s="77"/>
      <c r="C656" s="23"/>
      <c r="D656" s="23"/>
      <c r="E656" s="23"/>
    </row>
    <row r="657" spans="1:5" x14ac:dyDescent="0.2">
      <c r="A657" s="23"/>
      <c r="B657" s="77"/>
      <c r="C657" s="23"/>
      <c r="D657" s="23"/>
      <c r="E657" s="23"/>
    </row>
    <row r="658" spans="1:5" x14ac:dyDescent="0.2">
      <c r="A658" s="23"/>
      <c r="B658" s="77"/>
      <c r="C658" s="23"/>
      <c r="D658" s="23"/>
      <c r="E658" s="23"/>
    </row>
    <row r="659" spans="1:5" x14ac:dyDescent="0.2">
      <c r="A659" s="23"/>
      <c r="B659" s="77"/>
      <c r="C659" s="23"/>
      <c r="D659" s="23"/>
      <c r="E659" s="23"/>
    </row>
    <row r="660" spans="1:5" x14ac:dyDescent="0.2">
      <c r="A660" s="23"/>
      <c r="B660" s="77"/>
      <c r="C660" s="23"/>
      <c r="D660" s="23"/>
      <c r="E660" s="23"/>
    </row>
    <row r="661" spans="1:5" x14ac:dyDescent="0.2">
      <c r="A661" s="23"/>
      <c r="B661" s="77"/>
      <c r="C661" s="23"/>
      <c r="D661" s="23"/>
      <c r="E661" s="23"/>
    </row>
    <row r="662" spans="1:5" x14ac:dyDescent="0.2">
      <c r="A662" s="23"/>
      <c r="B662" s="77"/>
      <c r="C662" s="23"/>
      <c r="D662" s="23"/>
      <c r="E662" s="23"/>
    </row>
    <row r="663" spans="1:5" x14ac:dyDescent="0.2">
      <c r="A663" s="23"/>
      <c r="B663" s="77"/>
      <c r="C663" s="23"/>
      <c r="D663" s="23"/>
      <c r="E663" s="23"/>
    </row>
    <row r="664" spans="1:5" x14ac:dyDescent="0.2">
      <c r="A664" s="23"/>
      <c r="B664" s="77"/>
      <c r="C664" s="23"/>
      <c r="D664" s="23"/>
      <c r="E664" s="23"/>
    </row>
    <row r="665" spans="1:5" x14ac:dyDescent="0.2">
      <c r="A665" s="23"/>
      <c r="B665" s="77"/>
      <c r="C665" s="23"/>
      <c r="D665" s="23"/>
      <c r="E665" s="23"/>
    </row>
    <row r="666" spans="1:5" x14ac:dyDescent="0.2">
      <c r="A666" s="23"/>
      <c r="B666" s="77"/>
      <c r="C666" s="23"/>
      <c r="D666" s="23"/>
      <c r="E666" s="23"/>
    </row>
    <row r="667" spans="1:5" x14ac:dyDescent="0.2">
      <c r="A667" s="23"/>
      <c r="B667" s="77"/>
      <c r="C667" s="23"/>
      <c r="D667" s="23"/>
      <c r="E667" s="23"/>
    </row>
    <row r="668" spans="1:5" x14ac:dyDescent="0.2">
      <c r="A668" s="23"/>
      <c r="B668" s="77"/>
      <c r="C668" s="23"/>
      <c r="D668" s="23"/>
      <c r="E668" s="23"/>
    </row>
    <row r="669" spans="1:5" x14ac:dyDescent="0.2">
      <c r="A669" s="23"/>
      <c r="B669" s="77"/>
      <c r="C669" s="23"/>
      <c r="D669" s="23"/>
      <c r="E669" s="23"/>
    </row>
    <row r="670" spans="1:5" x14ac:dyDescent="0.2">
      <c r="A670" s="23"/>
      <c r="B670" s="77"/>
      <c r="C670" s="23"/>
      <c r="D670" s="23"/>
      <c r="E670" s="23"/>
    </row>
    <row r="671" spans="1:5" x14ac:dyDescent="0.2">
      <c r="A671" s="23"/>
      <c r="B671" s="77"/>
      <c r="C671" s="23"/>
      <c r="D671" s="23"/>
      <c r="E671" s="23"/>
    </row>
    <row r="672" spans="1:5" x14ac:dyDescent="0.2">
      <c r="A672" s="23"/>
      <c r="B672" s="77"/>
      <c r="C672" s="23"/>
      <c r="D672" s="23"/>
      <c r="E672" s="23"/>
    </row>
    <row r="673" spans="1:5" x14ac:dyDescent="0.2">
      <c r="A673" s="23"/>
      <c r="B673" s="77"/>
      <c r="C673" s="23"/>
      <c r="D673" s="23"/>
      <c r="E673" s="23"/>
    </row>
    <row r="674" spans="1:5" x14ac:dyDescent="0.2">
      <c r="A674" s="23"/>
      <c r="B674" s="77"/>
      <c r="C674" s="23"/>
      <c r="D674" s="23"/>
      <c r="E674" s="23"/>
    </row>
    <row r="675" spans="1:5" x14ac:dyDescent="0.2">
      <c r="A675" s="23"/>
      <c r="B675" s="77"/>
      <c r="C675" s="23"/>
      <c r="D675" s="23"/>
      <c r="E675" s="23"/>
    </row>
    <row r="676" spans="1:5" x14ac:dyDescent="0.2">
      <c r="A676" s="23"/>
      <c r="B676" s="77"/>
      <c r="C676" s="23"/>
      <c r="D676" s="23"/>
      <c r="E676" s="23"/>
    </row>
    <row r="677" spans="1:5" x14ac:dyDescent="0.2">
      <c r="A677" s="23"/>
      <c r="B677" s="77"/>
      <c r="C677" s="23"/>
      <c r="D677" s="23"/>
      <c r="E677" s="23"/>
    </row>
    <row r="678" spans="1:5" x14ac:dyDescent="0.2">
      <c r="A678" s="23"/>
      <c r="B678" s="77"/>
      <c r="C678" s="23"/>
      <c r="D678" s="23"/>
      <c r="E678" s="23"/>
    </row>
    <row r="679" spans="1:5" x14ac:dyDescent="0.2">
      <c r="A679" s="23"/>
      <c r="B679" s="77"/>
      <c r="C679" s="23"/>
      <c r="D679" s="23"/>
      <c r="E679" s="23"/>
    </row>
    <row r="680" spans="1:5" x14ac:dyDescent="0.2">
      <c r="A680" s="23"/>
      <c r="B680" s="77"/>
      <c r="C680" s="23"/>
      <c r="D680" s="23"/>
      <c r="E680" s="23"/>
    </row>
    <row r="681" spans="1:5" x14ac:dyDescent="0.2">
      <c r="A681" s="23"/>
      <c r="B681" s="77"/>
      <c r="C681" s="23"/>
      <c r="D681" s="23"/>
      <c r="E681" s="23"/>
    </row>
    <row r="682" spans="1:5" x14ac:dyDescent="0.2">
      <c r="A682" s="23"/>
      <c r="B682" s="77"/>
      <c r="C682" s="23"/>
      <c r="D682" s="23"/>
      <c r="E682" s="23"/>
    </row>
    <row r="683" spans="1:5" x14ac:dyDescent="0.2">
      <c r="A683" s="23"/>
      <c r="B683" s="77"/>
      <c r="C683" s="23"/>
      <c r="D683" s="23"/>
      <c r="E683" s="23"/>
    </row>
    <row r="684" spans="1:5" x14ac:dyDescent="0.2">
      <c r="A684" s="23"/>
      <c r="B684" s="77"/>
      <c r="C684" s="23"/>
      <c r="D684" s="23"/>
      <c r="E684" s="23"/>
    </row>
    <row r="685" spans="1:5" x14ac:dyDescent="0.2">
      <c r="A685" s="23"/>
      <c r="B685" s="77"/>
      <c r="C685" s="23"/>
      <c r="D685" s="23"/>
      <c r="E685" s="23"/>
    </row>
    <row r="686" spans="1:5" x14ac:dyDescent="0.2">
      <c r="A686" s="23"/>
      <c r="B686" s="77"/>
      <c r="C686" s="23"/>
      <c r="D686" s="23"/>
      <c r="E686" s="23"/>
    </row>
    <row r="687" spans="1:5" x14ac:dyDescent="0.2">
      <c r="A687" s="23"/>
      <c r="B687" s="77"/>
      <c r="C687" s="23"/>
      <c r="D687" s="23"/>
      <c r="E687" s="23"/>
    </row>
    <row r="688" spans="1:5" x14ac:dyDescent="0.2">
      <c r="A688" s="23"/>
      <c r="B688" s="77"/>
      <c r="C688" s="23"/>
      <c r="D688" s="23"/>
      <c r="E688" s="23"/>
    </row>
    <row r="689" spans="1:5" x14ac:dyDescent="0.2">
      <c r="A689" s="23"/>
      <c r="B689" s="77"/>
      <c r="C689" s="23"/>
      <c r="D689" s="23"/>
      <c r="E689" s="23"/>
    </row>
    <row r="690" spans="1:5" x14ac:dyDescent="0.2">
      <c r="A690" s="23"/>
      <c r="B690" s="77"/>
      <c r="C690" s="23"/>
      <c r="D690" s="23"/>
      <c r="E690" s="23"/>
    </row>
    <row r="691" spans="1:5" x14ac:dyDescent="0.2">
      <c r="A691" s="23"/>
      <c r="B691" s="77"/>
      <c r="C691" s="23"/>
      <c r="D691" s="23"/>
      <c r="E691" s="23"/>
    </row>
    <row r="692" spans="1:5" x14ac:dyDescent="0.2">
      <c r="A692" s="23"/>
      <c r="B692" s="77"/>
      <c r="C692" s="23"/>
      <c r="D692" s="23"/>
      <c r="E692" s="23"/>
    </row>
    <row r="693" spans="1:5" x14ac:dyDescent="0.2">
      <c r="A693" s="23"/>
      <c r="B693" s="77"/>
      <c r="C693" s="23"/>
      <c r="D693" s="23"/>
      <c r="E693" s="23"/>
    </row>
    <row r="694" spans="1:5" x14ac:dyDescent="0.2">
      <c r="A694" s="23"/>
      <c r="B694" s="77"/>
      <c r="C694" s="23"/>
      <c r="D694" s="23"/>
      <c r="E694" s="23"/>
    </row>
    <row r="695" spans="1:5" x14ac:dyDescent="0.2">
      <c r="A695" s="23"/>
      <c r="B695" s="77"/>
      <c r="C695" s="23"/>
      <c r="D695" s="23"/>
      <c r="E695" s="23"/>
    </row>
    <row r="696" spans="1:5" x14ac:dyDescent="0.2">
      <c r="A696" s="23"/>
      <c r="B696" s="77"/>
      <c r="C696" s="23"/>
      <c r="D696" s="23"/>
      <c r="E696" s="23"/>
    </row>
    <row r="697" spans="1:5" x14ac:dyDescent="0.2">
      <c r="A697" s="23"/>
      <c r="B697" s="77"/>
      <c r="C697" s="23"/>
      <c r="D697" s="23"/>
      <c r="E697" s="23"/>
    </row>
    <row r="698" spans="1:5" x14ac:dyDescent="0.2">
      <c r="A698" s="23"/>
      <c r="B698" s="77"/>
      <c r="C698" s="23"/>
      <c r="D698" s="23"/>
      <c r="E698" s="23"/>
    </row>
    <row r="699" spans="1:5" x14ac:dyDescent="0.2">
      <c r="A699" s="23"/>
      <c r="B699" s="77"/>
      <c r="C699" s="23"/>
      <c r="D699" s="23"/>
      <c r="E699" s="23"/>
    </row>
    <row r="700" spans="1:5" x14ac:dyDescent="0.2">
      <c r="A700" s="23"/>
      <c r="B700" s="77"/>
      <c r="C700" s="23"/>
      <c r="D700" s="23"/>
      <c r="E700" s="23"/>
    </row>
    <row r="701" spans="1:5" x14ac:dyDescent="0.2">
      <c r="A701" s="23"/>
      <c r="B701" s="77"/>
      <c r="C701" s="23"/>
      <c r="D701" s="23"/>
      <c r="E701" s="23"/>
    </row>
    <row r="702" spans="1:5" x14ac:dyDescent="0.2">
      <c r="A702" s="23"/>
      <c r="B702" s="77"/>
      <c r="C702" s="23"/>
      <c r="D702" s="23"/>
      <c r="E702" s="23"/>
    </row>
    <row r="703" spans="1:5" x14ac:dyDescent="0.2">
      <c r="A703" s="23"/>
      <c r="B703" s="77"/>
      <c r="C703" s="23"/>
      <c r="D703" s="23"/>
      <c r="E703" s="23"/>
    </row>
    <row r="704" spans="1:5" x14ac:dyDescent="0.2">
      <c r="A704" s="23"/>
      <c r="B704" s="77"/>
      <c r="C704" s="23"/>
      <c r="D704" s="23"/>
      <c r="E704" s="23"/>
    </row>
    <row r="705" spans="1:5" x14ac:dyDescent="0.2">
      <c r="A705" s="23"/>
      <c r="B705" s="77"/>
      <c r="C705" s="23"/>
      <c r="D705" s="23"/>
      <c r="E705" s="23"/>
    </row>
    <row r="706" spans="1:5" x14ac:dyDescent="0.2">
      <c r="A706" s="23"/>
      <c r="B706" s="77"/>
      <c r="C706" s="23"/>
      <c r="D706" s="23"/>
      <c r="E706" s="23"/>
    </row>
    <row r="707" spans="1:5" x14ac:dyDescent="0.2">
      <c r="A707" s="23"/>
      <c r="B707" s="77"/>
      <c r="C707" s="23"/>
      <c r="D707" s="23"/>
      <c r="E707" s="23"/>
    </row>
    <row r="708" spans="1:5" x14ac:dyDescent="0.2">
      <c r="A708" s="23"/>
      <c r="B708" s="77"/>
      <c r="C708" s="23"/>
      <c r="D708" s="23"/>
      <c r="E708" s="23"/>
    </row>
    <row r="709" spans="1:5" x14ac:dyDescent="0.2">
      <c r="A709" s="23"/>
      <c r="B709" s="77"/>
      <c r="C709" s="23"/>
      <c r="D709" s="23"/>
      <c r="E709" s="23"/>
    </row>
    <row r="710" spans="1:5" x14ac:dyDescent="0.2">
      <c r="A710" s="23"/>
      <c r="B710" s="77"/>
      <c r="C710" s="23"/>
      <c r="D710" s="23"/>
      <c r="E710" s="23"/>
    </row>
    <row r="711" spans="1:5" x14ac:dyDescent="0.2">
      <c r="A711" s="23"/>
      <c r="B711" s="77"/>
      <c r="C711" s="23"/>
      <c r="D711" s="23"/>
      <c r="E711" s="23"/>
    </row>
    <row r="712" spans="1:5" x14ac:dyDescent="0.2">
      <c r="A712" s="23"/>
      <c r="B712" s="77"/>
      <c r="C712" s="23"/>
      <c r="D712" s="23"/>
      <c r="E712" s="23"/>
    </row>
    <row r="713" spans="1:5" x14ac:dyDescent="0.2">
      <c r="A713" s="23"/>
      <c r="B713" s="77"/>
      <c r="C713" s="23"/>
      <c r="D713" s="23"/>
      <c r="E713" s="23"/>
    </row>
    <row r="714" spans="1:5" x14ac:dyDescent="0.2">
      <c r="A714" s="23"/>
      <c r="B714" s="77"/>
      <c r="C714" s="23"/>
      <c r="D714" s="23"/>
      <c r="E714" s="23"/>
    </row>
    <row r="715" spans="1:5" x14ac:dyDescent="0.2">
      <c r="A715" s="23"/>
      <c r="B715" s="77"/>
      <c r="C715" s="23"/>
      <c r="D715" s="23"/>
      <c r="E715" s="23"/>
    </row>
    <row r="716" spans="1:5" x14ac:dyDescent="0.2">
      <c r="A716" s="23"/>
      <c r="B716" s="77"/>
      <c r="C716" s="23"/>
      <c r="D716" s="23"/>
      <c r="E716" s="23"/>
    </row>
    <row r="717" spans="1:5" x14ac:dyDescent="0.2">
      <c r="A717" s="23"/>
      <c r="B717" s="77"/>
      <c r="C717" s="23"/>
      <c r="D717" s="23"/>
      <c r="E717" s="23"/>
    </row>
    <row r="718" spans="1:5" x14ac:dyDescent="0.2">
      <c r="A718" s="23"/>
      <c r="B718" s="77"/>
      <c r="C718" s="23"/>
      <c r="D718" s="23"/>
      <c r="E718" s="23"/>
    </row>
    <row r="719" spans="1:5" x14ac:dyDescent="0.2">
      <c r="A719" s="23"/>
      <c r="B719" s="77"/>
      <c r="C719" s="23"/>
      <c r="D719" s="23"/>
      <c r="E719" s="23"/>
    </row>
    <row r="720" spans="1:5" x14ac:dyDescent="0.2">
      <c r="A720" s="23"/>
      <c r="B720" s="77"/>
      <c r="C720" s="23"/>
      <c r="D720" s="23"/>
      <c r="E720" s="23"/>
    </row>
    <row r="721" spans="1:5" x14ac:dyDescent="0.2">
      <c r="A721" s="23"/>
      <c r="B721" s="77"/>
      <c r="C721" s="23"/>
      <c r="D721" s="23"/>
      <c r="E721" s="23"/>
    </row>
    <row r="722" spans="1:5" x14ac:dyDescent="0.2">
      <c r="A722" s="23"/>
      <c r="B722" s="77"/>
      <c r="C722" s="23"/>
      <c r="D722" s="23"/>
      <c r="E722" s="23"/>
    </row>
    <row r="723" spans="1:5" x14ac:dyDescent="0.2">
      <c r="A723" s="23"/>
      <c r="B723" s="77"/>
      <c r="C723" s="23"/>
      <c r="D723" s="23"/>
      <c r="E723" s="23"/>
    </row>
    <row r="724" spans="1:5" x14ac:dyDescent="0.2">
      <c r="A724" s="23"/>
      <c r="B724" s="77"/>
      <c r="C724" s="23"/>
      <c r="D724" s="23"/>
      <c r="E724" s="23"/>
    </row>
    <row r="725" spans="1:5" x14ac:dyDescent="0.2">
      <c r="A725" s="23"/>
      <c r="B725" s="77"/>
      <c r="C725" s="23"/>
      <c r="D725" s="23"/>
      <c r="E725" s="23"/>
    </row>
    <row r="726" spans="1:5" x14ac:dyDescent="0.2">
      <c r="A726" s="23"/>
      <c r="B726" s="77"/>
      <c r="C726" s="23"/>
      <c r="D726" s="23"/>
      <c r="E726" s="23"/>
    </row>
    <row r="727" spans="1:5" x14ac:dyDescent="0.2">
      <c r="A727" s="23"/>
      <c r="B727" s="77"/>
      <c r="C727" s="23"/>
      <c r="D727" s="23"/>
      <c r="E727" s="23"/>
    </row>
    <row r="728" spans="1:5" x14ac:dyDescent="0.2">
      <c r="A728" s="23"/>
      <c r="B728" s="77"/>
      <c r="C728" s="23"/>
      <c r="D728" s="23"/>
      <c r="E728" s="23"/>
    </row>
    <row r="729" spans="1:5" x14ac:dyDescent="0.2">
      <c r="A729" s="23"/>
      <c r="B729" s="77"/>
      <c r="C729" s="23"/>
      <c r="D729" s="23"/>
      <c r="E729" s="23"/>
    </row>
    <row r="730" spans="1:5" x14ac:dyDescent="0.2">
      <c r="A730" s="23"/>
      <c r="B730" s="77"/>
      <c r="C730" s="23"/>
      <c r="D730" s="23"/>
      <c r="E730" s="23"/>
    </row>
    <row r="731" spans="1:5" x14ac:dyDescent="0.2">
      <c r="A731" s="23"/>
      <c r="B731" s="77"/>
      <c r="C731" s="23"/>
      <c r="D731" s="23"/>
      <c r="E731" s="23"/>
    </row>
    <row r="732" spans="1:5" x14ac:dyDescent="0.2">
      <c r="A732" s="23"/>
      <c r="B732" s="77"/>
      <c r="C732" s="23"/>
      <c r="D732" s="23"/>
      <c r="E732" s="23"/>
    </row>
    <row r="733" spans="1:5" x14ac:dyDescent="0.2">
      <c r="A733" s="23"/>
      <c r="B733" s="77"/>
      <c r="C733" s="23"/>
      <c r="D733" s="23"/>
      <c r="E733" s="23"/>
    </row>
    <row r="734" spans="1:5" x14ac:dyDescent="0.2">
      <c r="A734" s="23"/>
      <c r="B734" s="77"/>
      <c r="C734" s="23"/>
      <c r="D734" s="23"/>
      <c r="E734" s="23"/>
    </row>
    <row r="735" spans="1:5" x14ac:dyDescent="0.2">
      <c r="A735" s="23"/>
      <c r="B735" s="77"/>
      <c r="C735" s="23"/>
      <c r="D735" s="23"/>
      <c r="E735" s="23"/>
    </row>
    <row r="736" spans="1:5" x14ac:dyDescent="0.2">
      <c r="A736" s="23"/>
      <c r="B736" s="77"/>
      <c r="C736" s="23"/>
      <c r="D736" s="23"/>
      <c r="E736" s="23"/>
    </row>
    <row r="737" spans="1:5" x14ac:dyDescent="0.2">
      <c r="A737" s="23"/>
      <c r="B737" s="77"/>
      <c r="C737" s="23"/>
      <c r="D737" s="23"/>
      <c r="E737" s="23"/>
    </row>
    <row r="738" spans="1:5" x14ac:dyDescent="0.2">
      <c r="A738" s="23"/>
      <c r="B738" s="77"/>
      <c r="C738" s="23"/>
      <c r="D738" s="23"/>
      <c r="E738" s="23"/>
    </row>
    <row r="739" spans="1:5" x14ac:dyDescent="0.2">
      <c r="A739" s="23"/>
      <c r="B739" s="77"/>
      <c r="C739" s="23"/>
      <c r="D739" s="23"/>
      <c r="E739" s="23"/>
    </row>
    <row r="740" spans="1:5" x14ac:dyDescent="0.2">
      <c r="A740" s="23"/>
      <c r="B740" s="77"/>
      <c r="C740" s="23"/>
      <c r="D740" s="23"/>
      <c r="E740" s="23"/>
    </row>
    <row r="741" spans="1:5" x14ac:dyDescent="0.2">
      <c r="A741" s="23"/>
      <c r="B741" s="77"/>
      <c r="C741" s="23"/>
      <c r="D741" s="23"/>
      <c r="E741" s="23"/>
    </row>
    <row r="742" spans="1:5" x14ac:dyDescent="0.2">
      <c r="A742" s="23"/>
      <c r="B742" s="77"/>
      <c r="C742" s="23"/>
      <c r="D742" s="23"/>
      <c r="E742" s="23"/>
    </row>
    <row r="743" spans="1:5" x14ac:dyDescent="0.2">
      <c r="A743" s="23"/>
      <c r="B743" s="77"/>
      <c r="C743" s="23"/>
      <c r="D743" s="23"/>
      <c r="E743" s="23"/>
    </row>
    <row r="744" spans="1:5" x14ac:dyDescent="0.2">
      <c r="A744" s="23"/>
      <c r="B744" s="77"/>
      <c r="C744" s="23"/>
      <c r="D744" s="23"/>
      <c r="E744" s="23"/>
    </row>
    <row r="745" spans="1:5" x14ac:dyDescent="0.2">
      <c r="A745" s="23"/>
      <c r="B745" s="77"/>
      <c r="C745" s="23"/>
      <c r="D745" s="23"/>
      <c r="E745" s="23"/>
    </row>
    <row r="746" spans="1:5" x14ac:dyDescent="0.2">
      <c r="A746" s="23"/>
      <c r="B746" s="77"/>
      <c r="C746" s="23"/>
      <c r="D746" s="23"/>
      <c r="E746" s="23"/>
    </row>
    <row r="747" spans="1:5" x14ac:dyDescent="0.2">
      <c r="A747" s="23"/>
      <c r="B747" s="77"/>
      <c r="C747" s="23"/>
      <c r="D747" s="23"/>
      <c r="E747" s="23"/>
    </row>
    <row r="748" spans="1:5" x14ac:dyDescent="0.2">
      <c r="A748" s="23"/>
      <c r="B748" s="77"/>
      <c r="C748" s="23"/>
      <c r="D748" s="23"/>
      <c r="E748" s="23"/>
    </row>
    <row r="749" spans="1:5" x14ac:dyDescent="0.2">
      <c r="A749" s="23"/>
      <c r="B749" s="77"/>
      <c r="C749" s="23"/>
      <c r="D749" s="23"/>
      <c r="E749" s="23"/>
    </row>
    <row r="750" spans="1:5" x14ac:dyDescent="0.2">
      <c r="A750" s="23"/>
      <c r="B750" s="77"/>
      <c r="C750" s="23"/>
      <c r="D750" s="23"/>
      <c r="E750" s="23"/>
    </row>
    <row r="751" spans="1:5" x14ac:dyDescent="0.2">
      <c r="A751" s="23"/>
      <c r="B751" s="77"/>
      <c r="C751" s="23"/>
      <c r="D751" s="23"/>
      <c r="E751" s="23"/>
    </row>
    <row r="752" spans="1:5" x14ac:dyDescent="0.2">
      <c r="A752" s="23"/>
      <c r="B752" s="77"/>
      <c r="C752" s="23"/>
      <c r="D752" s="23"/>
      <c r="E752" s="23"/>
    </row>
    <row r="753" spans="1:5" x14ac:dyDescent="0.2">
      <c r="A753" s="23"/>
      <c r="B753" s="77"/>
      <c r="C753" s="23"/>
      <c r="D753" s="23"/>
      <c r="E753" s="23"/>
    </row>
    <row r="754" spans="1:5" x14ac:dyDescent="0.2">
      <c r="A754" s="23"/>
      <c r="B754" s="77"/>
      <c r="C754" s="23"/>
      <c r="D754" s="23"/>
      <c r="E754" s="23"/>
    </row>
    <row r="755" spans="1:5" x14ac:dyDescent="0.2">
      <c r="A755" s="23"/>
      <c r="B755" s="77"/>
      <c r="C755" s="23"/>
      <c r="D755" s="23"/>
      <c r="E755" s="23"/>
    </row>
    <row r="756" spans="1:5" x14ac:dyDescent="0.2">
      <c r="A756" s="23"/>
      <c r="B756" s="77"/>
      <c r="C756" s="23"/>
      <c r="D756" s="23"/>
      <c r="E756" s="23"/>
    </row>
    <row r="757" spans="1:5" x14ac:dyDescent="0.2">
      <c r="A757" s="23"/>
      <c r="B757" s="77"/>
      <c r="C757" s="23"/>
      <c r="D757" s="23"/>
      <c r="E757" s="23"/>
    </row>
    <row r="758" spans="1:5" x14ac:dyDescent="0.2">
      <c r="A758" s="23"/>
      <c r="B758" s="77"/>
      <c r="C758" s="23"/>
      <c r="D758" s="23"/>
      <c r="E758" s="23"/>
    </row>
    <row r="759" spans="1:5" x14ac:dyDescent="0.2">
      <c r="A759" s="23"/>
      <c r="B759" s="77"/>
      <c r="C759" s="23"/>
      <c r="D759" s="23"/>
      <c r="E759" s="23"/>
    </row>
    <row r="760" spans="1:5" x14ac:dyDescent="0.2">
      <c r="A760" s="23"/>
      <c r="B760" s="77"/>
      <c r="C760" s="23"/>
      <c r="D760" s="23"/>
      <c r="E760" s="23"/>
    </row>
    <row r="761" spans="1:5" x14ac:dyDescent="0.2">
      <c r="A761" s="23"/>
      <c r="B761" s="77"/>
      <c r="C761" s="23"/>
      <c r="D761" s="23"/>
      <c r="E761" s="23"/>
    </row>
    <row r="762" spans="1:5" x14ac:dyDescent="0.2">
      <c r="A762" s="23"/>
      <c r="B762" s="77"/>
      <c r="C762" s="23"/>
      <c r="D762" s="23"/>
      <c r="E762" s="23"/>
    </row>
    <row r="763" spans="1:5" x14ac:dyDescent="0.2">
      <c r="A763" s="23"/>
      <c r="B763" s="77"/>
      <c r="C763" s="23"/>
      <c r="D763" s="23"/>
      <c r="E763" s="23"/>
    </row>
    <row r="764" spans="1:5" x14ac:dyDescent="0.2">
      <c r="A764" s="23"/>
      <c r="B764" s="77"/>
      <c r="C764" s="23"/>
      <c r="D764" s="23"/>
      <c r="E764" s="23"/>
    </row>
    <row r="765" spans="1:5" x14ac:dyDescent="0.2">
      <c r="A765" s="23"/>
      <c r="B765" s="77"/>
      <c r="C765" s="23"/>
      <c r="D765" s="23"/>
      <c r="E765" s="23"/>
    </row>
    <row r="766" spans="1:5" x14ac:dyDescent="0.2">
      <c r="A766" s="23"/>
      <c r="B766" s="77"/>
      <c r="C766" s="23"/>
      <c r="D766" s="23"/>
      <c r="E766" s="23"/>
    </row>
    <row r="767" spans="1:5" x14ac:dyDescent="0.2">
      <c r="A767" s="23"/>
      <c r="B767" s="77"/>
      <c r="C767" s="23"/>
      <c r="D767" s="23"/>
      <c r="E767" s="23"/>
    </row>
    <row r="768" spans="1:5" x14ac:dyDescent="0.2">
      <c r="A768" s="23"/>
      <c r="B768" s="77"/>
      <c r="C768" s="23"/>
      <c r="D768" s="23"/>
      <c r="E768" s="23"/>
    </row>
    <row r="769" spans="1:5" x14ac:dyDescent="0.2">
      <c r="A769" s="23"/>
      <c r="B769" s="77"/>
      <c r="C769" s="23"/>
      <c r="D769" s="23"/>
      <c r="E769" s="23"/>
    </row>
    <row r="770" spans="1:5" x14ac:dyDescent="0.2">
      <c r="A770" s="23"/>
      <c r="B770" s="77"/>
      <c r="C770" s="23"/>
      <c r="D770" s="23"/>
      <c r="E770" s="23"/>
    </row>
    <row r="771" spans="1:5" x14ac:dyDescent="0.2">
      <c r="A771" s="23"/>
      <c r="B771" s="77"/>
      <c r="C771" s="23"/>
      <c r="D771" s="23"/>
      <c r="E771" s="23"/>
    </row>
    <row r="772" spans="1:5" x14ac:dyDescent="0.2">
      <c r="A772" s="23"/>
      <c r="B772" s="77"/>
      <c r="C772" s="23"/>
      <c r="D772" s="23"/>
      <c r="E772" s="23"/>
    </row>
    <row r="773" spans="1:5" x14ac:dyDescent="0.2">
      <c r="A773" s="23"/>
      <c r="B773" s="77"/>
      <c r="C773" s="23"/>
      <c r="D773" s="23"/>
      <c r="E773" s="23"/>
    </row>
    <row r="774" spans="1:5" x14ac:dyDescent="0.2">
      <c r="A774" s="23"/>
      <c r="B774" s="77"/>
      <c r="C774" s="23"/>
      <c r="D774" s="23"/>
      <c r="E774" s="23"/>
    </row>
    <row r="775" spans="1:5" x14ac:dyDescent="0.2">
      <c r="A775" s="23"/>
      <c r="B775" s="77"/>
      <c r="C775" s="23"/>
      <c r="D775" s="23"/>
      <c r="E775" s="23"/>
    </row>
    <row r="776" spans="1:5" x14ac:dyDescent="0.2">
      <c r="A776" s="23"/>
      <c r="B776" s="77"/>
      <c r="C776" s="23"/>
      <c r="D776" s="23"/>
      <c r="E776" s="23"/>
    </row>
    <row r="777" spans="1:5" x14ac:dyDescent="0.2">
      <c r="A777" s="23"/>
      <c r="B777" s="77"/>
      <c r="C777" s="23"/>
      <c r="D777" s="23"/>
      <c r="E777" s="23"/>
    </row>
    <row r="778" spans="1:5" x14ac:dyDescent="0.2">
      <c r="A778" s="23"/>
      <c r="B778" s="77"/>
      <c r="C778" s="23"/>
      <c r="D778" s="23"/>
      <c r="E778" s="23"/>
    </row>
    <row r="779" spans="1:5" x14ac:dyDescent="0.2">
      <c r="A779" s="23"/>
      <c r="B779" s="77"/>
      <c r="C779" s="23"/>
      <c r="D779" s="23"/>
      <c r="E779" s="23"/>
    </row>
    <row r="780" spans="1:5" x14ac:dyDescent="0.2">
      <c r="A780" s="23"/>
      <c r="B780" s="77"/>
      <c r="C780" s="23"/>
      <c r="D780" s="23"/>
      <c r="E780" s="23"/>
    </row>
    <row r="781" spans="1:5" x14ac:dyDescent="0.2">
      <c r="A781" s="23"/>
      <c r="B781" s="77"/>
      <c r="C781" s="23"/>
      <c r="D781" s="23"/>
      <c r="E781" s="23"/>
    </row>
    <row r="782" spans="1:5" x14ac:dyDescent="0.2">
      <c r="A782" s="23"/>
      <c r="B782" s="77"/>
      <c r="C782" s="23"/>
      <c r="D782" s="23"/>
      <c r="E782" s="23"/>
    </row>
    <row r="783" spans="1:5" x14ac:dyDescent="0.2">
      <c r="A783" s="23"/>
      <c r="B783" s="77"/>
      <c r="C783" s="23"/>
      <c r="D783" s="23"/>
      <c r="E783" s="23"/>
    </row>
    <row r="784" spans="1:5" x14ac:dyDescent="0.2">
      <c r="A784" s="23"/>
      <c r="B784" s="77"/>
      <c r="C784" s="23"/>
      <c r="D784" s="23"/>
      <c r="E784" s="23"/>
    </row>
    <row r="785" spans="1:5" x14ac:dyDescent="0.2">
      <c r="A785" s="23"/>
      <c r="B785" s="77"/>
      <c r="C785" s="23"/>
      <c r="D785" s="23"/>
      <c r="E785" s="23"/>
    </row>
    <row r="786" spans="1:5" x14ac:dyDescent="0.2">
      <c r="A786" s="23"/>
      <c r="B786" s="77"/>
      <c r="C786" s="23"/>
      <c r="D786" s="23"/>
      <c r="E786" s="23"/>
    </row>
    <row r="787" spans="1:5" x14ac:dyDescent="0.2">
      <c r="A787" s="23"/>
      <c r="B787" s="77"/>
      <c r="C787" s="23"/>
      <c r="D787" s="23"/>
      <c r="E787" s="23"/>
    </row>
    <row r="788" spans="1:5" x14ac:dyDescent="0.2">
      <c r="A788" s="23"/>
      <c r="B788" s="77"/>
      <c r="C788" s="23"/>
      <c r="D788" s="23"/>
      <c r="E788" s="23"/>
    </row>
    <row r="789" spans="1:5" x14ac:dyDescent="0.2">
      <c r="A789" s="23"/>
      <c r="B789" s="77"/>
      <c r="C789" s="23"/>
      <c r="D789" s="23"/>
      <c r="E789" s="23"/>
    </row>
    <row r="790" spans="1:5" x14ac:dyDescent="0.2">
      <c r="A790" s="23"/>
      <c r="B790" s="77"/>
      <c r="C790" s="23"/>
      <c r="D790" s="23"/>
      <c r="E790" s="23"/>
    </row>
    <row r="791" spans="1:5" x14ac:dyDescent="0.2">
      <c r="A791" s="23"/>
      <c r="B791" s="77"/>
      <c r="C791" s="23"/>
      <c r="D791" s="23"/>
      <c r="E791" s="23"/>
    </row>
    <row r="792" spans="1:5" x14ac:dyDescent="0.2">
      <c r="A792" s="23"/>
      <c r="B792" s="77"/>
      <c r="C792" s="23"/>
      <c r="D792" s="23"/>
      <c r="E792" s="23"/>
    </row>
    <row r="793" spans="1:5" x14ac:dyDescent="0.2">
      <c r="A793" s="23"/>
      <c r="B793" s="77"/>
      <c r="C793" s="23"/>
      <c r="D793" s="23"/>
      <c r="E793" s="23"/>
    </row>
    <row r="794" spans="1:5" x14ac:dyDescent="0.2">
      <c r="A794" s="23"/>
      <c r="B794" s="77"/>
      <c r="C794" s="23"/>
      <c r="D794" s="23"/>
      <c r="E794" s="23"/>
    </row>
    <row r="795" spans="1:5" x14ac:dyDescent="0.2">
      <c r="A795" s="23"/>
      <c r="B795" s="77"/>
      <c r="C795" s="23"/>
      <c r="D795" s="23"/>
      <c r="E795" s="23"/>
    </row>
    <row r="796" spans="1:5" x14ac:dyDescent="0.2">
      <c r="A796" s="23"/>
      <c r="B796" s="77"/>
      <c r="C796" s="23"/>
      <c r="D796" s="23"/>
      <c r="E796" s="23"/>
    </row>
    <row r="797" spans="1:5" x14ac:dyDescent="0.2">
      <c r="A797" s="23"/>
      <c r="B797" s="77"/>
      <c r="C797" s="23"/>
      <c r="D797" s="23"/>
      <c r="E797" s="23"/>
    </row>
    <row r="798" spans="1:5" x14ac:dyDescent="0.2">
      <c r="A798" s="23"/>
      <c r="B798" s="77"/>
      <c r="C798" s="23"/>
      <c r="D798" s="23"/>
      <c r="E798" s="23"/>
    </row>
    <row r="799" spans="1:5" x14ac:dyDescent="0.2">
      <c r="A799" s="23"/>
      <c r="B799" s="77"/>
      <c r="C799" s="23"/>
      <c r="D799" s="23"/>
      <c r="E799" s="23"/>
    </row>
    <row r="800" spans="1:5" x14ac:dyDescent="0.2">
      <c r="A800" s="23"/>
      <c r="B800" s="77"/>
      <c r="C800" s="23"/>
      <c r="D800" s="23"/>
      <c r="E800" s="23"/>
    </row>
    <row r="801" spans="1:5" x14ac:dyDescent="0.2">
      <c r="A801" s="23"/>
      <c r="B801" s="77"/>
      <c r="C801" s="23"/>
      <c r="D801" s="23"/>
      <c r="E801" s="23"/>
    </row>
    <row r="802" spans="1:5" x14ac:dyDescent="0.2">
      <c r="A802" s="23"/>
      <c r="B802" s="77"/>
      <c r="C802" s="23"/>
      <c r="D802" s="23"/>
      <c r="E802" s="23"/>
    </row>
    <row r="803" spans="1:5" x14ac:dyDescent="0.2">
      <c r="A803" s="23"/>
      <c r="B803" s="77"/>
      <c r="C803" s="23"/>
      <c r="D803" s="23"/>
      <c r="E803" s="23"/>
    </row>
    <row r="804" spans="1:5" x14ac:dyDescent="0.2">
      <c r="A804" s="23"/>
      <c r="B804" s="77"/>
      <c r="C804" s="23"/>
      <c r="D804" s="23"/>
      <c r="E804" s="23"/>
    </row>
    <row r="805" spans="1:5" x14ac:dyDescent="0.2">
      <c r="A805" s="23"/>
      <c r="B805" s="77"/>
      <c r="C805" s="23"/>
      <c r="D805" s="23"/>
      <c r="E805" s="23"/>
    </row>
    <row r="806" spans="1:5" x14ac:dyDescent="0.2">
      <c r="A806" s="23"/>
      <c r="B806" s="77"/>
      <c r="C806" s="23"/>
      <c r="D806" s="23"/>
      <c r="E806" s="23"/>
    </row>
    <row r="807" spans="1:5" x14ac:dyDescent="0.2">
      <c r="A807" s="23"/>
      <c r="B807" s="77"/>
      <c r="C807" s="23"/>
      <c r="D807" s="23"/>
      <c r="E807" s="23"/>
    </row>
    <row r="808" spans="1:5" x14ac:dyDescent="0.2">
      <c r="A808" s="23"/>
      <c r="B808" s="77"/>
      <c r="C808" s="23"/>
      <c r="D808" s="23"/>
      <c r="E808" s="23"/>
    </row>
    <row r="809" spans="1:5" x14ac:dyDescent="0.2">
      <c r="A809" s="23"/>
      <c r="B809" s="77"/>
      <c r="C809" s="23"/>
      <c r="D809" s="23"/>
      <c r="E809" s="23"/>
    </row>
    <row r="810" spans="1:5" x14ac:dyDescent="0.2">
      <c r="A810" s="23"/>
      <c r="B810" s="77"/>
      <c r="C810" s="23"/>
      <c r="D810" s="23"/>
      <c r="E810" s="23"/>
    </row>
    <row r="811" spans="1:5" x14ac:dyDescent="0.2">
      <c r="A811" s="23"/>
      <c r="B811" s="77"/>
      <c r="C811" s="23"/>
      <c r="D811" s="23"/>
      <c r="E811" s="23"/>
    </row>
    <row r="812" spans="1:5" x14ac:dyDescent="0.2">
      <c r="A812" s="23"/>
      <c r="B812" s="77"/>
      <c r="C812" s="23"/>
      <c r="D812" s="23"/>
      <c r="E812" s="23"/>
    </row>
    <row r="813" spans="1:5" x14ac:dyDescent="0.2">
      <c r="A813" s="23"/>
      <c r="B813" s="77"/>
      <c r="C813" s="23"/>
      <c r="D813" s="23"/>
      <c r="E813" s="23"/>
    </row>
    <row r="814" spans="1:5" x14ac:dyDescent="0.2">
      <c r="A814" s="23"/>
      <c r="B814" s="77"/>
      <c r="C814" s="23"/>
      <c r="D814" s="23"/>
      <c r="E814" s="23"/>
    </row>
    <row r="815" spans="1:5" x14ac:dyDescent="0.2">
      <c r="A815" s="23"/>
      <c r="B815" s="77"/>
      <c r="C815" s="23"/>
      <c r="D815" s="23"/>
      <c r="E815" s="23"/>
    </row>
    <row r="816" spans="1:5" x14ac:dyDescent="0.2">
      <c r="A816" s="23"/>
      <c r="B816" s="77"/>
      <c r="C816" s="23"/>
      <c r="D816" s="23"/>
      <c r="E816" s="23"/>
    </row>
    <row r="817" spans="1:5" x14ac:dyDescent="0.2">
      <c r="A817" s="23"/>
      <c r="B817" s="77"/>
      <c r="C817" s="23"/>
      <c r="D817" s="23"/>
      <c r="E817" s="23"/>
    </row>
    <row r="818" spans="1:5" x14ac:dyDescent="0.2">
      <c r="A818" s="23"/>
      <c r="B818" s="77"/>
      <c r="C818" s="23"/>
      <c r="D818" s="23"/>
      <c r="E818" s="23"/>
    </row>
    <row r="819" spans="1:5" x14ac:dyDescent="0.2">
      <c r="A819" s="23"/>
      <c r="B819" s="77"/>
      <c r="C819" s="23"/>
      <c r="D819" s="23"/>
      <c r="E819" s="23"/>
    </row>
    <row r="820" spans="1:5" x14ac:dyDescent="0.2">
      <c r="A820" s="23"/>
      <c r="B820" s="77"/>
      <c r="C820" s="23"/>
      <c r="D820" s="23"/>
      <c r="E820" s="23"/>
    </row>
    <row r="821" spans="1:5" x14ac:dyDescent="0.2">
      <c r="A821" s="23"/>
      <c r="B821" s="77"/>
      <c r="C821" s="23"/>
      <c r="D821" s="23"/>
      <c r="E821" s="23"/>
    </row>
    <row r="822" spans="1:5" x14ac:dyDescent="0.2">
      <c r="A822" s="23"/>
      <c r="B822" s="77"/>
      <c r="C822" s="23"/>
      <c r="D822" s="23"/>
      <c r="E822" s="23"/>
    </row>
    <row r="823" spans="1:5" x14ac:dyDescent="0.2">
      <c r="A823" s="23"/>
      <c r="B823" s="77"/>
      <c r="C823" s="23"/>
      <c r="D823" s="23"/>
      <c r="E823" s="23"/>
    </row>
    <row r="824" spans="1:5" x14ac:dyDescent="0.2">
      <c r="A824" s="23"/>
      <c r="B824" s="77"/>
      <c r="C824" s="23"/>
      <c r="D824" s="23"/>
      <c r="E824" s="23"/>
    </row>
    <row r="825" spans="1:5" x14ac:dyDescent="0.2">
      <c r="A825" s="23"/>
      <c r="B825" s="77"/>
      <c r="C825" s="23"/>
      <c r="D825" s="23"/>
      <c r="E825" s="23"/>
    </row>
    <row r="826" spans="1:5" x14ac:dyDescent="0.2">
      <c r="A826" s="23"/>
      <c r="B826" s="77"/>
      <c r="C826" s="23"/>
      <c r="D826" s="23"/>
      <c r="E826" s="23"/>
    </row>
    <row r="827" spans="1:5" x14ac:dyDescent="0.2">
      <c r="A827" s="23"/>
      <c r="B827" s="77"/>
      <c r="C827" s="23"/>
      <c r="D827" s="23"/>
      <c r="E827" s="23"/>
    </row>
    <row r="828" spans="1:5" x14ac:dyDescent="0.2">
      <c r="A828" s="23"/>
      <c r="B828" s="77"/>
      <c r="C828" s="23"/>
      <c r="D828" s="23"/>
      <c r="E828" s="23"/>
    </row>
    <row r="829" spans="1:5" x14ac:dyDescent="0.2">
      <c r="A829" s="23"/>
      <c r="B829" s="77"/>
      <c r="C829" s="23"/>
      <c r="D829" s="23"/>
      <c r="E829" s="23"/>
    </row>
    <row r="830" spans="1:5" x14ac:dyDescent="0.2">
      <c r="A830" s="23"/>
      <c r="B830" s="77"/>
      <c r="C830" s="23"/>
      <c r="D830" s="23"/>
      <c r="E830" s="23"/>
    </row>
    <row r="831" spans="1:5" x14ac:dyDescent="0.2">
      <c r="A831" s="23"/>
      <c r="B831" s="77"/>
      <c r="C831" s="23"/>
      <c r="D831" s="23"/>
      <c r="E831" s="23"/>
    </row>
    <row r="832" spans="1:5" x14ac:dyDescent="0.2">
      <c r="A832" s="23"/>
      <c r="B832" s="77"/>
      <c r="C832" s="23"/>
      <c r="D832" s="23"/>
      <c r="E832" s="23"/>
    </row>
    <row r="833" spans="1:5" x14ac:dyDescent="0.2">
      <c r="A833" s="23"/>
      <c r="B833" s="77"/>
      <c r="C833" s="23"/>
      <c r="D833" s="23"/>
      <c r="E833" s="23"/>
    </row>
    <row r="834" spans="1:5" x14ac:dyDescent="0.2">
      <c r="A834" s="23"/>
      <c r="B834" s="77"/>
      <c r="C834" s="23"/>
      <c r="D834" s="23"/>
      <c r="E834" s="23"/>
    </row>
    <row r="835" spans="1:5" x14ac:dyDescent="0.2">
      <c r="A835" s="23"/>
      <c r="B835" s="77"/>
      <c r="C835" s="23"/>
      <c r="D835" s="23"/>
      <c r="E835" s="23"/>
    </row>
    <row r="836" spans="1:5" x14ac:dyDescent="0.2">
      <c r="A836" s="23"/>
      <c r="B836" s="77"/>
      <c r="C836" s="23"/>
      <c r="D836" s="23"/>
      <c r="E836" s="23"/>
    </row>
    <row r="837" spans="1:5" x14ac:dyDescent="0.2">
      <c r="A837" s="23"/>
      <c r="B837" s="77"/>
      <c r="C837" s="23"/>
      <c r="D837" s="23"/>
      <c r="E837" s="23"/>
    </row>
    <row r="838" spans="1:5" x14ac:dyDescent="0.2">
      <c r="A838" s="23"/>
      <c r="B838" s="77"/>
      <c r="C838" s="23"/>
      <c r="D838" s="23"/>
      <c r="E838" s="23"/>
    </row>
    <row r="839" spans="1:5" x14ac:dyDescent="0.2">
      <c r="A839" s="23"/>
      <c r="B839" s="77"/>
      <c r="C839" s="23"/>
      <c r="D839" s="23"/>
      <c r="E839" s="23"/>
    </row>
    <row r="840" spans="1:5" x14ac:dyDescent="0.2">
      <c r="A840" s="23"/>
      <c r="B840" s="77"/>
      <c r="C840" s="23"/>
      <c r="D840" s="23"/>
      <c r="E840" s="23"/>
    </row>
    <row r="841" spans="1:5" x14ac:dyDescent="0.2">
      <c r="A841" s="23"/>
      <c r="B841" s="77"/>
      <c r="C841" s="23"/>
      <c r="D841" s="23"/>
      <c r="E841" s="23"/>
    </row>
    <row r="842" spans="1:5" x14ac:dyDescent="0.2">
      <c r="A842" s="23"/>
      <c r="B842" s="77"/>
      <c r="C842" s="23"/>
      <c r="D842" s="23"/>
      <c r="E842" s="23"/>
    </row>
    <row r="843" spans="1:5" x14ac:dyDescent="0.2">
      <c r="A843" s="23"/>
      <c r="B843" s="77"/>
      <c r="C843" s="23"/>
      <c r="D843" s="23"/>
      <c r="E843" s="23"/>
    </row>
    <row r="844" spans="1:5" x14ac:dyDescent="0.2">
      <c r="A844" s="23"/>
      <c r="B844" s="77"/>
      <c r="C844" s="23"/>
      <c r="D844" s="23"/>
      <c r="E844" s="23"/>
    </row>
    <row r="845" spans="1:5" x14ac:dyDescent="0.2">
      <c r="A845" s="23"/>
      <c r="B845" s="77"/>
      <c r="C845" s="23"/>
      <c r="D845" s="23"/>
      <c r="E845" s="23"/>
    </row>
    <row r="846" spans="1:5" x14ac:dyDescent="0.2">
      <c r="A846" s="23"/>
      <c r="B846" s="77"/>
      <c r="C846" s="23"/>
      <c r="D846" s="23"/>
      <c r="E846" s="23"/>
    </row>
    <row r="847" spans="1:5" x14ac:dyDescent="0.2">
      <c r="A847" s="23"/>
      <c r="B847" s="77"/>
      <c r="C847" s="23"/>
      <c r="D847" s="23"/>
      <c r="E847" s="23"/>
    </row>
    <row r="848" spans="1:5" x14ac:dyDescent="0.2">
      <c r="A848" s="23"/>
      <c r="B848" s="77"/>
      <c r="C848" s="23"/>
      <c r="D848" s="23"/>
      <c r="E848" s="23"/>
    </row>
    <row r="849" spans="1:5" x14ac:dyDescent="0.2">
      <c r="A849" s="23"/>
      <c r="B849" s="77"/>
      <c r="C849" s="23"/>
      <c r="D849" s="23"/>
      <c r="E849" s="23"/>
    </row>
    <row r="850" spans="1:5" x14ac:dyDescent="0.2">
      <c r="A850" s="23"/>
      <c r="B850" s="77"/>
      <c r="C850" s="23"/>
      <c r="D850" s="23"/>
      <c r="E850" s="23"/>
    </row>
    <row r="851" spans="1:5" x14ac:dyDescent="0.2">
      <c r="A851" s="23"/>
      <c r="B851" s="77"/>
      <c r="C851" s="23"/>
      <c r="D851" s="23"/>
      <c r="E851" s="23"/>
    </row>
    <row r="852" spans="1:5" x14ac:dyDescent="0.2">
      <c r="A852" s="23"/>
      <c r="B852" s="77"/>
      <c r="C852" s="23"/>
      <c r="D852" s="23"/>
      <c r="E852" s="23"/>
    </row>
    <row r="853" spans="1:5" x14ac:dyDescent="0.2">
      <c r="A853" s="23"/>
      <c r="B853" s="77"/>
      <c r="C853" s="23"/>
      <c r="D853" s="23"/>
      <c r="E853" s="23"/>
    </row>
    <row r="854" spans="1:5" x14ac:dyDescent="0.2">
      <c r="A854" s="23"/>
      <c r="B854" s="77"/>
      <c r="C854" s="23"/>
      <c r="D854" s="23"/>
      <c r="E854" s="23"/>
    </row>
    <row r="855" spans="1:5" x14ac:dyDescent="0.2">
      <c r="A855" s="23"/>
      <c r="B855" s="77"/>
      <c r="C855" s="23"/>
      <c r="D855" s="23"/>
      <c r="E855" s="23"/>
    </row>
    <row r="856" spans="1:5" x14ac:dyDescent="0.2">
      <c r="A856" s="23"/>
      <c r="B856" s="77"/>
      <c r="C856" s="23"/>
      <c r="D856" s="23"/>
      <c r="E856" s="23"/>
    </row>
    <row r="857" spans="1:5" x14ac:dyDescent="0.2">
      <c r="A857" s="23"/>
      <c r="B857" s="77"/>
      <c r="C857" s="23"/>
      <c r="D857" s="23"/>
      <c r="E857" s="23"/>
    </row>
    <row r="858" spans="1:5" x14ac:dyDescent="0.2">
      <c r="A858" s="23"/>
      <c r="B858" s="77"/>
      <c r="C858" s="23"/>
      <c r="D858" s="23"/>
      <c r="E858" s="23"/>
    </row>
    <row r="859" spans="1:5" x14ac:dyDescent="0.2">
      <c r="A859" s="23"/>
      <c r="B859" s="77"/>
      <c r="C859" s="23"/>
      <c r="D859" s="23"/>
      <c r="E859" s="23"/>
    </row>
    <row r="860" spans="1:5" x14ac:dyDescent="0.2">
      <c r="A860" s="23"/>
      <c r="B860" s="77"/>
      <c r="C860" s="23"/>
      <c r="D860" s="23"/>
      <c r="E860" s="23"/>
    </row>
    <row r="861" spans="1:5" x14ac:dyDescent="0.2">
      <c r="A861" s="23"/>
      <c r="B861" s="77"/>
      <c r="C861" s="23"/>
      <c r="D861" s="23"/>
      <c r="E861" s="23"/>
    </row>
    <row r="862" spans="1:5" x14ac:dyDescent="0.2">
      <c r="A862" s="23"/>
      <c r="B862" s="77"/>
      <c r="C862" s="23"/>
      <c r="D862" s="23"/>
      <c r="E862" s="23"/>
    </row>
    <row r="863" spans="1:5" x14ac:dyDescent="0.2">
      <c r="A863" s="23"/>
      <c r="B863" s="77"/>
      <c r="C863" s="23"/>
      <c r="D863" s="23"/>
      <c r="E863" s="23"/>
    </row>
    <row r="864" spans="1:5" x14ac:dyDescent="0.2">
      <c r="A864" s="23"/>
      <c r="B864" s="77"/>
      <c r="C864" s="23"/>
      <c r="D864" s="23"/>
      <c r="E864" s="23"/>
    </row>
    <row r="865" spans="1:5" x14ac:dyDescent="0.2">
      <c r="A865" s="23"/>
      <c r="B865" s="77"/>
      <c r="C865" s="23"/>
      <c r="D865" s="23"/>
      <c r="E865" s="23"/>
    </row>
    <row r="866" spans="1:5" x14ac:dyDescent="0.2">
      <c r="A866" s="23"/>
      <c r="B866" s="77"/>
      <c r="C866" s="23"/>
      <c r="D866" s="23"/>
      <c r="E866" s="23"/>
    </row>
    <row r="867" spans="1:5" x14ac:dyDescent="0.2">
      <c r="A867" s="23"/>
      <c r="B867" s="77"/>
      <c r="C867" s="23"/>
      <c r="D867" s="23"/>
      <c r="E867" s="23"/>
    </row>
    <row r="868" spans="1:5" x14ac:dyDescent="0.2">
      <c r="A868" s="23"/>
      <c r="B868" s="77"/>
      <c r="C868" s="23"/>
      <c r="D868" s="23"/>
      <c r="E868" s="23"/>
    </row>
    <row r="869" spans="1:5" x14ac:dyDescent="0.2">
      <c r="A869" s="23"/>
      <c r="B869" s="77"/>
      <c r="C869" s="23"/>
      <c r="D869" s="23"/>
      <c r="E869" s="23"/>
    </row>
    <row r="870" spans="1:5" x14ac:dyDescent="0.2">
      <c r="A870" s="23"/>
      <c r="B870" s="77"/>
      <c r="C870" s="23"/>
      <c r="D870" s="23"/>
      <c r="E870" s="23"/>
    </row>
    <row r="871" spans="1:5" x14ac:dyDescent="0.2">
      <c r="A871" s="23"/>
      <c r="B871" s="77"/>
      <c r="C871" s="23"/>
      <c r="D871" s="23"/>
      <c r="E871" s="23"/>
    </row>
    <row r="872" spans="1:5" x14ac:dyDescent="0.2">
      <c r="A872" s="23"/>
      <c r="B872" s="77"/>
      <c r="C872" s="23"/>
      <c r="D872" s="23"/>
      <c r="E872" s="23"/>
    </row>
    <row r="873" spans="1:5" x14ac:dyDescent="0.2">
      <c r="A873" s="23"/>
      <c r="B873" s="77"/>
      <c r="C873" s="23"/>
      <c r="D873" s="23"/>
      <c r="E873" s="23"/>
    </row>
    <row r="874" spans="1:5" x14ac:dyDescent="0.2">
      <c r="A874" s="23"/>
      <c r="B874" s="77"/>
      <c r="C874" s="23"/>
      <c r="D874" s="23"/>
      <c r="E874" s="23"/>
    </row>
    <row r="875" spans="1:5" x14ac:dyDescent="0.2">
      <c r="A875" s="23"/>
      <c r="B875" s="77"/>
      <c r="C875" s="23"/>
      <c r="D875" s="23"/>
      <c r="E875" s="23"/>
    </row>
    <row r="876" spans="1:5" x14ac:dyDescent="0.2">
      <c r="A876" s="23"/>
      <c r="B876" s="77"/>
      <c r="C876" s="23"/>
      <c r="D876" s="23"/>
      <c r="E876" s="23"/>
    </row>
    <row r="877" spans="1:5" x14ac:dyDescent="0.2">
      <c r="A877" s="23"/>
      <c r="B877" s="77"/>
      <c r="C877" s="23"/>
      <c r="D877" s="23"/>
      <c r="E877" s="23"/>
    </row>
    <row r="878" spans="1:5" x14ac:dyDescent="0.2">
      <c r="A878" s="23"/>
      <c r="B878" s="77"/>
      <c r="C878" s="23"/>
      <c r="D878" s="23"/>
      <c r="E878" s="23"/>
    </row>
    <row r="879" spans="1:5" x14ac:dyDescent="0.2">
      <c r="A879" s="23"/>
      <c r="B879" s="77"/>
      <c r="C879" s="23"/>
      <c r="D879" s="23"/>
      <c r="E879" s="23"/>
    </row>
    <row r="880" spans="1:5" x14ac:dyDescent="0.2">
      <c r="A880" s="23"/>
      <c r="B880" s="77"/>
      <c r="C880" s="23"/>
      <c r="D880" s="23"/>
      <c r="E880" s="23"/>
    </row>
    <row r="881" spans="1:5" x14ac:dyDescent="0.2">
      <c r="A881" s="23"/>
      <c r="B881" s="77"/>
      <c r="C881" s="23"/>
      <c r="D881" s="23"/>
      <c r="E881" s="23"/>
    </row>
    <row r="882" spans="1:5" x14ac:dyDescent="0.2">
      <c r="A882" s="23"/>
      <c r="B882" s="77"/>
      <c r="C882" s="23"/>
      <c r="D882" s="23"/>
      <c r="E882" s="23"/>
    </row>
    <row r="883" spans="1:5" x14ac:dyDescent="0.2">
      <c r="A883" s="23"/>
      <c r="B883" s="77"/>
      <c r="C883" s="23"/>
      <c r="D883" s="23"/>
      <c r="E883" s="23"/>
    </row>
    <row r="884" spans="1:5" x14ac:dyDescent="0.2">
      <c r="A884" s="23"/>
      <c r="B884" s="77"/>
      <c r="C884" s="23"/>
      <c r="D884" s="23"/>
      <c r="E884" s="23"/>
    </row>
    <row r="885" spans="1:5" x14ac:dyDescent="0.2">
      <c r="A885" s="23"/>
      <c r="B885" s="77"/>
      <c r="C885" s="23"/>
      <c r="D885" s="23"/>
      <c r="E885" s="23"/>
    </row>
    <row r="886" spans="1:5" x14ac:dyDescent="0.2">
      <c r="A886" s="23"/>
      <c r="B886" s="77"/>
      <c r="C886" s="23"/>
      <c r="D886" s="23"/>
      <c r="E886" s="23"/>
    </row>
    <row r="887" spans="1:5" x14ac:dyDescent="0.2">
      <c r="A887" s="23"/>
      <c r="B887" s="77"/>
      <c r="C887" s="23"/>
      <c r="D887" s="23"/>
      <c r="E887" s="23"/>
    </row>
    <row r="888" spans="1:5" x14ac:dyDescent="0.2">
      <c r="A888" s="23"/>
      <c r="B888" s="77"/>
      <c r="C888" s="23"/>
      <c r="D888" s="23"/>
      <c r="E888" s="23"/>
    </row>
    <row r="889" spans="1:5" x14ac:dyDescent="0.2">
      <c r="A889" s="23"/>
      <c r="B889" s="77"/>
      <c r="C889" s="23"/>
      <c r="D889" s="23"/>
      <c r="E889" s="23"/>
    </row>
    <row r="890" spans="1:5" x14ac:dyDescent="0.2">
      <c r="A890" s="23"/>
      <c r="B890" s="77"/>
      <c r="C890" s="23"/>
      <c r="D890" s="23"/>
      <c r="E890" s="23"/>
    </row>
    <row r="891" spans="1:5" x14ac:dyDescent="0.2">
      <c r="A891" s="23"/>
      <c r="B891" s="77"/>
      <c r="C891" s="23"/>
      <c r="D891" s="23"/>
      <c r="E891" s="23"/>
    </row>
    <row r="892" spans="1:5" x14ac:dyDescent="0.2">
      <c r="A892" s="23"/>
      <c r="B892" s="77"/>
      <c r="C892" s="23"/>
      <c r="D892" s="23"/>
      <c r="E892" s="23"/>
    </row>
    <row r="893" spans="1:5" x14ac:dyDescent="0.2">
      <c r="A893" s="23"/>
      <c r="B893" s="77"/>
      <c r="C893" s="23"/>
      <c r="D893" s="23"/>
      <c r="E893" s="23"/>
    </row>
    <row r="894" spans="1:5" x14ac:dyDescent="0.2">
      <c r="A894" s="23"/>
      <c r="B894" s="77"/>
      <c r="C894" s="23"/>
      <c r="D894" s="23"/>
      <c r="E894" s="23"/>
    </row>
    <row r="895" spans="1:5" x14ac:dyDescent="0.2">
      <c r="A895" s="23"/>
      <c r="B895" s="77"/>
      <c r="C895" s="23"/>
      <c r="D895" s="23"/>
      <c r="E895" s="23"/>
    </row>
    <row r="896" spans="1:5" x14ac:dyDescent="0.2">
      <c r="A896" s="23"/>
      <c r="B896" s="77"/>
      <c r="C896" s="23"/>
      <c r="D896" s="23"/>
      <c r="E896" s="23"/>
    </row>
    <row r="897" spans="1:5" x14ac:dyDescent="0.2">
      <c r="A897" s="23"/>
      <c r="B897" s="77"/>
      <c r="C897" s="23"/>
      <c r="D897" s="23"/>
      <c r="E897" s="23"/>
    </row>
    <row r="898" spans="1:5" x14ac:dyDescent="0.2">
      <c r="A898" s="23"/>
      <c r="B898" s="77"/>
      <c r="C898" s="23"/>
      <c r="D898" s="23"/>
      <c r="E898" s="23"/>
    </row>
    <row r="899" spans="1:5" x14ac:dyDescent="0.2">
      <c r="A899" s="23"/>
      <c r="B899" s="77"/>
      <c r="C899" s="23"/>
      <c r="D899" s="23"/>
      <c r="E899" s="23"/>
    </row>
    <row r="900" spans="1:5" x14ac:dyDescent="0.2">
      <c r="A900" s="23"/>
      <c r="B900" s="77"/>
      <c r="C900" s="23"/>
      <c r="D900" s="23"/>
      <c r="E900" s="23"/>
    </row>
    <row r="901" spans="1:5" x14ac:dyDescent="0.2">
      <c r="A901" s="23"/>
      <c r="B901" s="77"/>
      <c r="C901" s="23"/>
      <c r="D901" s="23"/>
      <c r="E901" s="23"/>
    </row>
    <row r="902" spans="1:5" x14ac:dyDescent="0.2">
      <c r="A902" s="23"/>
      <c r="B902" s="77"/>
      <c r="C902" s="23"/>
      <c r="D902" s="23"/>
      <c r="E902" s="23"/>
    </row>
    <row r="903" spans="1:5" x14ac:dyDescent="0.2">
      <c r="A903" s="23"/>
      <c r="B903" s="77"/>
      <c r="C903" s="23"/>
      <c r="D903" s="23"/>
      <c r="E903" s="23"/>
    </row>
    <row r="904" spans="1:5" x14ac:dyDescent="0.2">
      <c r="A904" s="23"/>
      <c r="B904" s="77"/>
      <c r="C904" s="23"/>
      <c r="D904" s="23"/>
      <c r="E904" s="23"/>
    </row>
    <row r="905" spans="1:5" x14ac:dyDescent="0.2">
      <c r="A905" s="23"/>
      <c r="B905" s="77"/>
      <c r="C905" s="23"/>
      <c r="D905" s="23"/>
      <c r="E905" s="23"/>
    </row>
    <row r="906" spans="1:5" x14ac:dyDescent="0.2">
      <c r="A906" s="23"/>
      <c r="B906" s="77"/>
      <c r="C906" s="23"/>
      <c r="D906" s="23"/>
      <c r="E906" s="23"/>
    </row>
    <row r="907" spans="1:5" x14ac:dyDescent="0.2">
      <c r="A907" s="23"/>
      <c r="B907" s="77"/>
      <c r="C907" s="23"/>
      <c r="D907" s="23"/>
      <c r="E907" s="23"/>
    </row>
    <row r="908" spans="1:5" x14ac:dyDescent="0.2">
      <c r="A908" s="23"/>
      <c r="B908" s="77"/>
      <c r="C908" s="23"/>
      <c r="D908" s="23"/>
      <c r="E908" s="23"/>
    </row>
    <row r="909" spans="1:5" x14ac:dyDescent="0.2">
      <c r="A909" s="23"/>
      <c r="B909" s="77"/>
      <c r="C909" s="23"/>
      <c r="D909" s="23"/>
      <c r="E909" s="23"/>
    </row>
    <row r="910" spans="1:5" x14ac:dyDescent="0.2">
      <c r="A910" s="23"/>
      <c r="B910" s="77"/>
      <c r="C910" s="23"/>
      <c r="D910" s="23"/>
      <c r="E910" s="23"/>
    </row>
    <row r="911" spans="1:5" x14ac:dyDescent="0.2">
      <c r="A911" s="23"/>
      <c r="B911" s="77"/>
      <c r="C911" s="23"/>
      <c r="D911" s="23"/>
      <c r="E911" s="23"/>
    </row>
    <row r="912" spans="1:5" x14ac:dyDescent="0.2">
      <c r="A912" s="23"/>
      <c r="B912" s="77"/>
      <c r="C912" s="23"/>
      <c r="D912" s="23"/>
      <c r="E912" s="23"/>
    </row>
    <row r="913" spans="1:5" x14ac:dyDescent="0.2">
      <c r="A913" s="23"/>
      <c r="B913" s="77"/>
      <c r="C913" s="23"/>
      <c r="D913" s="23"/>
      <c r="E913" s="23"/>
    </row>
    <row r="914" spans="1:5" x14ac:dyDescent="0.2">
      <c r="A914" s="23"/>
      <c r="B914" s="77"/>
      <c r="C914" s="23"/>
      <c r="D914" s="23"/>
      <c r="E914" s="23"/>
    </row>
    <row r="915" spans="1:5" x14ac:dyDescent="0.2">
      <c r="A915" s="23"/>
      <c r="B915" s="77"/>
      <c r="C915" s="23"/>
      <c r="D915" s="23"/>
      <c r="E915" s="23"/>
    </row>
    <row r="916" spans="1:5" x14ac:dyDescent="0.2">
      <c r="A916" s="23"/>
      <c r="B916" s="77"/>
      <c r="C916" s="23"/>
      <c r="D916" s="23"/>
      <c r="E916" s="23"/>
    </row>
    <row r="917" spans="1:5" x14ac:dyDescent="0.2">
      <c r="A917" s="23"/>
      <c r="B917" s="77"/>
      <c r="C917" s="23"/>
      <c r="D917" s="23"/>
      <c r="E917" s="23"/>
    </row>
    <row r="918" spans="1:5" x14ac:dyDescent="0.2">
      <c r="A918" s="23"/>
      <c r="B918" s="77"/>
      <c r="C918" s="23"/>
      <c r="D918" s="23"/>
      <c r="E918" s="23"/>
    </row>
    <row r="919" spans="1:5" x14ac:dyDescent="0.2">
      <c r="A919" s="23"/>
      <c r="B919" s="77"/>
      <c r="C919" s="23"/>
      <c r="D919" s="23"/>
      <c r="E919" s="23"/>
    </row>
    <row r="920" spans="1:5" x14ac:dyDescent="0.2">
      <c r="A920" s="23"/>
      <c r="B920" s="77"/>
      <c r="C920" s="23"/>
      <c r="D920" s="23"/>
      <c r="E920" s="23"/>
    </row>
    <row r="921" spans="1:5" x14ac:dyDescent="0.2">
      <c r="A921" s="23"/>
      <c r="B921" s="77"/>
      <c r="C921" s="23"/>
      <c r="D921" s="23"/>
      <c r="E921" s="23"/>
    </row>
    <row r="922" spans="1:5" x14ac:dyDescent="0.2">
      <c r="A922" s="23"/>
      <c r="B922" s="77"/>
      <c r="C922" s="23"/>
      <c r="D922" s="23"/>
      <c r="E922" s="23"/>
    </row>
    <row r="923" spans="1:5" x14ac:dyDescent="0.2">
      <c r="A923" s="23"/>
      <c r="B923" s="77"/>
      <c r="C923" s="23"/>
      <c r="D923" s="23"/>
      <c r="E923" s="23"/>
    </row>
    <row r="924" spans="1:5" x14ac:dyDescent="0.2">
      <c r="A924" s="23"/>
      <c r="B924" s="77"/>
      <c r="C924" s="23"/>
      <c r="D924" s="23"/>
      <c r="E924" s="23"/>
    </row>
    <row r="925" spans="1:5" x14ac:dyDescent="0.2">
      <c r="A925" s="23"/>
      <c r="B925" s="77"/>
      <c r="C925" s="23"/>
      <c r="D925" s="23"/>
      <c r="E925" s="23"/>
    </row>
    <row r="926" spans="1:5" x14ac:dyDescent="0.2">
      <c r="A926" s="23"/>
      <c r="B926" s="77"/>
      <c r="C926" s="23"/>
      <c r="D926" s="23"/>
      <c r="E926" s="23"/>
    </row>
    <row r="927" spans="1:5" x14ac:dyDescent="0.2">
      <c r="A927" s="23"/>
      <c r="B927" s="77"/>
      <c r="C927" s="23"/>
      <c r="D927" s="23"/>
      <c r="E927" s="23"/>
    </row>
    <row r="928" spans="1:5" x14ac:dyDescent="0.2">
      <c r="A928" s="23"/>
      <c r="B928" s="77"/>
      <c r="C928" s="23"/>
      <c r="D928" s="23"/>
      <c r="E928" s="23"/>
    </row>
    <row r="929" spans="1:5" x14ac:dyDescent="0.2">
      <c r="A929" s="23"/>
      <c r="B929" s="77"/>
      <c r="C929" s="23"/>
      <c r="D929" s="23"/>
      <c r="E929" s="23"/>
    </row>
    <row r="930" spans="1:5" x14ac:dyDescent="0.2">
      <c r="A930" s="23"/>
      <c r="B930" s="77"/>
      <c r="C930" s="23"/>
      <c r="D930" s="23"/>
      <c r="E930" s="23"/>
    </row>
    <row r="931" spans="1:5" x14ac:dyDescent="0.2">
      <c r="A931" s="23"/>
      <c r="B931" s="77"/>
      <c r="C931" s="23"/>
      <c r="D931" s="23"/>
      <c r="E931" s="23"/>
    </row>
    <row r="932" spans="1:5" x14ac:dyDescent="0.2">
      <c r="A932" s="23"/>
      <c r="B932" s="77"/>
      <c r="C932" s="23"/>
      <c r="D932" s="23"/>
      <c r="E932" s="23"/>
    </row>
    <row r="933" spans="1:5" x14ac:dyDescent="0.2">
      <c r="A933" s="23"/>
      <c r="B933" s="77"/>
      <c r="C933" s="23"/>
      <c r="D933" s="23"/>
      <c r="E933" s="23"/>
    </row>
    <row r="934" spans="1:5" x14ac:dyDescent="0.2">
      <c r="A934" s="23"/>
      <c r="B934" s="77"/>
      <c r="C934" s="23"/>
      <c r="D934" s="23"/>
      <c r="E934" s="23"/>
    </row>
    <row r="935" spans="1:5" x14ac:dyDescent="0.2">
      <c r="A935" s="23"/>
      <c r="B935" s="77"/>
      <c r="C935" s="23"/>
      <c r="D935" s="23"/>
      <c r="E935" s="23"/>
    </row>
    <row r="936" spans="1:5" x14ac:dyDescent="0.2">
      <c r="A936" s="23"/>
      <c r="B936" s="77"/>
      <c r="C936" s="23"/>
      <c r="D936" s="23"/>
      <c r="E936" s="23"/>
    </row>
    <row r="937" spans="1:5" x14ac:dyDescent="0.2">
      <c r="A937" s="23"/>
      <c r="B937" s="77"/>
      <c r="C937" s="23"/>
      <c r="D937" s="23"/>
      <c r="E937" s="23"/>
    </row>
    <row r="938" spans="1:5" x14ac:dyDescent="0.2">
      <c r="A938" s="23"/>
      <c r="B938" s="77"/>
      <c r="C938" s="23"/>
      <c r="D938" s="23"/>
      <c r="E938" s="23"/>
    </row>
    <row r="939" spans="1:5" x14ac:dyDescent="0.2">
      <c r="A939" s="23"/>
      <c r="B939" s="77"/>
      <c r="C939" s="23"/>
      <c r="D939" s="23"/>
      <c r="E939" s="23"/>
    </row>
    <row r="940" spans="1:5" x14ac:dyDescent="0.2">
      <c r="A940" s="23"/>
      <c r="B940" s="77"/>
      <c r="C940" s="23"/>
      <c r="D940" s="23"/>
      <c r="E940" s="23"/>
    </row>
    <row r="941" spans="1:5" x14ac:dyDescent="0.2">
      <c r="A941" s="23"/>
      <c r="B941" s="77"/>
      <c r="C941" s="23"/>
      <c r="D941" s="23"/>
      <c r="E941" s="23"/>
    </row>
    <row r="942" spans="1:5" x14ac:dyDescent="0.2">
      <c r="A942" s="23"/>
      <c r="B942" s="77"/>
      <c r="C942" s="23"/>
      <c r="D942" s="23"/>
      <c r="E942" s="23"/>
    </row>
    <row r="943" spans="1:5" x14ac:dyDescent="0.2">
      <c r="A943" s="23"/>
      <c r="B943" s="77"/>
      <c r="C943" s="23"/>
      <c r="D943" s="23"/>
      <c r="E943" s="23"/>
    </row>
    <row r="944" spans="1:5" x14ac:dyDescent="0.2">
      <c r="A944" s="23"/>
      <c r="B944" s="77"/>
      <c r="C944" s="23"/>
      <c r="D944" s="23"/>
      <c r="E944" s="23"/>
    </row>
    <row r="945" spans="1:5" x14ac:dyDescent="0.2">
      <c r="A945" s="23"/>
      <c r="B945" s="77"/>
      <c r="C945" s="23"/>
      <c r="D945" s="23"/>
      <c r="E945" s="23"/>
    </row>
    <row r="946" spans="1:5" x14ac:dyDescent="0.2">
      <c r="A946" s="23"/>
      <c r="B946" s="77"/>
      <c r="C946" s="23"/>
      <c r="D946" s="23"/>
      <c r="E946" s="23"/>
    </row>
    <row r="947" spans="1:5" x14ac:dyDescent="0.2">
      <c r="A947" s="23"/>
      <c r="B947" s="77"/>
      <c r="C947" s="23"/>
      <c r="D947" s="23"/>
      <c r="E947" s="23"/>
    </row>
    <row r="948" spans="1:5" x14ac:dyDescent="0.2">
      <c r="A948" s="23"/>
      <c r="B948" s="77"/>
      <c r="C948" s="23"/>
      <c r="D948" s="23"/>
      <c r="E948" s="23"/>
    </row>
    <row r="949" spans="1:5" x14ac:dyDescent="0.2">
      <c r="A949" s="23"/>
      <c r="B949" s="77"/>
      <c r="C949" s="23"/>
      <c r="D949" s="23"/>
      <c r="E949" s="23"/>
    </row>
    <row r="950" spans="1:5" x14ac:dyDescent="0.2">
      <c r="A950" s="23"/>
      <c r="B950" s="77"/>
      <c r="C950" s="23"/>
      <c r="D950" s="23"/>
      <c r="E950" s="23"/>
    </row>
    <row r="951" spans="1:5" x14ac:dyDescent="0.2">
      <c r="A951" s="23"/>
      <c r="B951" s="77"/>
      <c r="C951" s="23"/>
      <c r="D951" s="23"/>
      <c r="E951" s="23"/>
    </row>
    <row r="952" spans="1:5" x14ac:dyDescent="0.2">
      <c r="A952" s="23"/>
      <c r="B952" s="77"/>
      <c r="C952" s="23"/>
      <c r="D952" s="23"/>
      <c r="E952" s="23"/>
    </row>
    <row r="953" spans="1:5" x14ac:dyDescent="0.2">
      <c r="A953" s="23"/>
      <c r="B953" s="77"/>
      <c r="C953" s="23"/>
      <c r="D953" s="23"/>
      <c r="E953" s="23"/>
    </row>
    <row r="954" spans="1:5" x14ac:dyDescent="0.2">
      <c r="A954" s="23"/>
      <c r="B954" s="77"/>
      <c r="C954" s="23"/>
      <c r="D954" s="23"/>
      <c r="E954" s="23"/>
    </row>
    <row r="955" spans="1:5" x14ac:dyDescent="0.2">
      <c r="A955" s="23"/>
      <c r="B955" s="77"/>
      <c r="C955" s="23"/>
      <c r="D955" s="23"/>
      <c r="E955" s="23"/>
    </row>
    <row r="956" spans="1:5" x14ac:dyDescent="0.2">
      <c r="A956" s="23"/>
      <c r="B956" s="77"/>
      <c r="C956" s="23"/>
      <c r="D956" s="23"/>
      <c r="E956" s="23"/>
    </row>
    <row r="957" spans="1:5" x14ac:dyDescent="0.2">
      <c r="A957" s="23"/>
      <c r="B957" s="77"/>
      <c r="C957" s="23"/>
      <c r="D957" s="23"/>
      <c r="E957" s="23"/>
    </row>
    <row r="958" spans="1:5" x14ac:dyDescent="0.2">
      <c r="A958" s="23"/>
      <c r="B958" s="77"/>
      <c r="C958" s="23"/>
      <c r="D958" s="23"/>
      <c r="E958" s="23"/>
    </row>
    <row r="959" spans="1:5" x14ac:dyDescent="0.2">
      <c r="A959" s="23"/>
      <c r="B959" s="77"/>
      <c r="C959" s="23"/>
      <c r="D959" s="23"/>
      <c r="E959" s="23"/>
    </row>
    <row r="960" spans="1:5" x14ac:dyDescent="0.2">
      <c r="A960" s="23"/>
      <c r="B960" s="77"/>
      <c r="C960" s="23"/>
      <c r="D960" s="23"/>
      <c r="E960" s="23"/>
    </row>
    <row r="961" spans="1:5" x14ac:dyDescent="0.2">
      <c r="A961" s="23"/>
      <c r="B961" s="77"/>
      <c r="C961" s="23"/>
      <c r="D961" s="23"/>
      <c r="E961" s="23"/>
    </row>
    <row r="962" spans="1:5" x14ac:dyDescent="0.2">
      <c r="A962" s="23"/>
      <c r="B962" s="77"/>
      <c r="C962" s="23"/>
      <c r="D962" s="23"/>
      <c r="E962" s="23"/>
    </row>
    <row r="963" spans="1:5" x14ac:dyDescent="0.2">
      <c r="A963" s="23"/>
      <c r="B963" s="77"/>
      <c r="C963" s="23"/>
      <c r="D963" s="23"/>
      <c r="E963" s="23"/>
    </row>
    <row r="964" spans="1:5" x14ac:dyDescent="0.2">
      <c r="A964" s="23"/>
      <c r="B964" s="77"/>
      <c r="C964" s="23"/>
      <c r="D964" s="23"/>
      <c r="E964" s="23"/>
    </row>
    <row r="965" spans="1:5" x14ac:dyDescent="0.2">
      <c r="A965" s="23"/>
      <c r="B965" s="77"/>
      <c r="C965" s="23"/>
      <c r="D965" s="23"/>
      <c r="E965" s="23"/>
    </row>
    <row r="966" spans="1:5" x14ac:dyDescent="0.2">
      <c r="A966" s="23"/>
      <c r="B966" s="77"/>
      <c r="C966" s="23"/>
      <c r="D966" s="23"/>
      <c r="E966" s="23"/>
    </row>
    <row r="967" spans="1:5" x14ac:dyDescent="0.2">
      <c r="A967" s="23"/>
      <c r="B967" s="77"/>
      <c r="C967" s="23"/>
      <c r="D967" s="23"/>
      <c r="E967" s="23"/>
    </row>
    <row r="968" spans="1:5" x14ac:dyDescent="0.2">
      <c r="A968" s="23"/>
      <c r="B968" s="77"/>
      <c r="C968" s="23"/>
      <c r="D968" s="23"/>
      <c r="E968" s="23"/>
    </row>
    <row r="969" spans="1:5" x14ac:dyDescent="0.2">
      <c r="A969" s="23"/>
      <c r="B969" s="77"/>
      <c r="C969" s="23"/>
      <c r="D969" s="23"/>
      <c r="E969" s="23"/>
    </row>
    <row r="970" spans="1:5" x14ac:dyDescent="0.2">
      <c r="A970" s="23"/>
      <c r="B970" s="77"/>
      <c r="C970" s="23"/>
      <c r="D970" s="23"/>
      <c r="E970" s="23"/>
    </row>
    <row r="971" spans="1:5" x14ac:dyDescent="0.2">
      <c r="A971" s="23"/>
      <c r="B971" s="77"/>
      <c r="C971" s="23"/>
      <c r="D971" s="23"/>
      <c r="E971" s="23"/>
    </row>
    <row r="972" spans="1:5" x14ac:dyDescent="0.2">
      <c r="A972" s="23"/>
      <c r="B972" s="77"/>
      <c r="C972" s="23"/>
      <c r="D972" s="23"/>
      <c r="E972" s="23"/>
    </row>
    <row r="973" spans="1:5" x14ac:dyDescent="0.2">
      <c r="A973" s="23"/>
      <c r="B973" s="77"/>
      <c r="C973" s="23"/>
      <c r="D973" s="23"/>
      <c r="E973" s="23"/>
    </row>
    <row r="974" spans="1:5" x14ac:dyDescent="0.2">
      <c r="A974" s="23"/>
      <c r="B974" s="77"/>
      <c r="C974" s="23"/>
      <c r="D974" s="23"/>
      <c r="E974" s="23"/>
    </row>
    <row r="975" spans="1:5" x14ac:dyDescent="0.2">
      <c r="A975" s="23"/>
      <c r="B975" s="77"/>
      <c r="C975" s="23"/>
      <c r="D975" s="23"/>
      <c r="E975" s="23"/>
    </row>
    <row r="976" spans="1:5" x14ac:dyDescent="0.2">
      <c r="A976" s="23"/>
      <c r="B976" s="77"/>
      <c r="C976" s="23"/>
      <c r="D976" s="23"/>
      <c r="E976" s="23"/>
    </row>
    <row r="977" spans="1:5" x14ac:dyDescent="0.2">
      <c r="A977" s="23"/>
      <c r="B977" s="77"/>
      <c r="C977" s="23"/>
      <c r="D977" s="23"/>
      <c r="E977" s="23"/>
    </row>
    <row r="978" spans="1:5" x14ac:dyDescent="0.2">
      <c r="A978" s="23"/>
      <c r="B978" s="77"/>
      <c r="C978" s="23"/>
      <c r="D978" s="23"/>
      <c r="E978" s="23"/>
    </row>
    <row r="979" spans="1:5" x14ac:dyDescent="0.2">
      <c r="A979" s="23"/>
      <c r="B979" s="77"/>
      <c r="C979" s="23"/>
      <c r="D979" s="23"/>
      <c r="E979" s="23"/>
    </row>
    <row r="980" spans="1:5" x14ac:dyDescent="0.2">
      <c r="A980" s="23"/>
      <c r="B980" s="77"/>
      <c r="C980" s="23"/>
      <c r="D980" s="23"/>
      <c r="E980" s="23"/>
    </row>
    <row r="981" spans="1:5" x14ac:dyDescent="0.2">
      <c r="A981" s="23"/>
      <c r="B981" s="77"/>
      <c r="C981" s="23"/>
      <c r="D981" s="23"/>
      <c r="E981" s="23"/>
    </row>
    <row r="982" spans="1:5" x14ac:dyDescent="0.2">
      <c r="A982" s="23"/>
      <c r="B982" s="77"/>
      <c r="C982" s="23"/>
      <c r="D982" s="23"/>
      <c r="E982" s="23"/>
    </row>
    <row r="983" spans="1:5" x14ac:dyDescent="0.2">
      <c r="A983" s="23"/>
      <c r="B983" s="77"/>
      <c r="C983" s="23"/>
      <c r="D983" s="23"/>
      <c r="E983" s="23"/>
    </row>
    <row r="984" spans="1:5" x14ac:dyDescent="0.2">
      <c r="A984" s="23"/>
      <c r="B984" s="77"/>
      <c r="C984" s="23"/>
      <c r="D984" s="23"/>
      <c r="E984" s="23"/>
    </row>
    <row r="985" spans="1:5" x14ac:dyDescent="0.2">
      <c r="A985" s="23"/>
      <c r="B985" s="77"/>
      <c r="C985" s="23"/>
      <c r="D985" s="23"/>
      <c r="E985" s="23"/>
    </row>
    <row r="986" spans="1:5" x14ac:dyDescent="0.2">
      <c r="A986" s="23"/>
      <c r="B986" s="77"/>
      <c r="C986" s="23"/>
      <c r="D986" s="23"/>
      <c r="E986" s="23"/>
    </row>
    <row r="987" spans="1:5" x14ac:dyDescent="0.2">
      <c r="A987" s="23"/>
      <c r="B987" s="77"/>
      <c r="C987" s="23"/>
      <c r="D987" s="23"/>
      <c r="E987" s="23"/>
    </row>
    <row r="988" spans="1:5" x14ac:dyDescent="0.2">
      <c r="A988" s="23"/>
      <c r="B988" s="77"/>
      <c r="C988" s="23"/>
      <c r="D988" s="23"/>
      <c r="E988" s="23"/>
    </row>
    <row r="989" spans="1:5" x14ac:dyDescent="0.2">
      <c r="A989" s="23"/>
      <c r="B989" s="77"/>
      <c r="C989" s="23"/>
      <c r="D989" s="23"/>
      <c r="E989" s="23"/>
    </row>
    <row r="990" spans="1:5" x14ac:dyDescent="0.2">
      <c r="A990" s="23"/>
      <c r="B990" s="77"/>
      <c r="C990" s="23"/>
      <c r="D990" s="23"/>
      <c r="E990" s="23"/>
    </row>
    <row r="991" spans="1:5" x14ac:dyDescent="0.2">
      <c r="A991" s="23"/>
      <c r="B991" s="77"/>
      <c r="C991" s="23"/>
      <c r="D991" s="23"/>
      <c r="E991" s="23"/>
    </row>
    <row r="992" spans="1:5" x14ac:dyDescent="0.2">
      <c r="A992" s="23"/>
      <c r="B992" s="77"/>
      <c r="C992" s="23"/>
      <c r="D992" s="23"/>
      <c r="E992" s="23"/>
    </row>
    <row r="993" spans="1:5" x14ac:dyDescent="0.2">
      <c r="A993" s="23"/>
      <c r="B993" s="77"/>
      <c r="C993" s="23"/>
      <c r="D993" s="23"/>
      <c r="E993" s="23"/>
    </row>
    <row r="994" spans="1:5" x14ac:dyDescent="0.2">
      <c r="A994" s="23"/>
      <c r="B994" s="77"/>
      <c r="C994" s="23"/>
      <c r="D994" s="23"/>
      <c r="E994" s="23"/>
    </row>
    <row r="995" spans="1:5" x14ac:dyDescent="0.2">
      <c r="A995" s="23"/>
      <c r="B995" s="77"/>
      <c r="C995" s="23"/>
      <c r="D995" s="23"/>
      <c r="E995" s="23"/>
    </row>
    <row r="996" spans="1:5" x14ac:dyDescent="0.2">
      <c r="A996" s="23"/>
      <c r="B996" s="77"/>
      <c r="C996" s="23"/>
      <c r="D996" s="23"/>
      <c r="E996" s="23"/>
    </row>
    <row r="997" spans="1:5" x14ac:dyDescent="0.2">
      <c r="A997" s="23"/>
      <c r="B997" s="77"/>
      <c r="C997" s="23"/>
      <c r="D997" s="23"/>
      <c r="E997" s="23"/>
    </row>
    <row r="998" spans="1:5" x14ac:dyDescent="0.2">
      <c r="A998" s="23"/>
      <c r="B998" s="77"/>
      <c r="C998" s="23"/>
      <c r="D998" s="23"/>
      <c r="E998" s="23"/>
    </row>
    <row r="999" spans="1:5" x14ac:dyDescent="0.2">
      <c r="A999" s="23"/>
      <c r="B999" s="77"/>
      <c r="C999" s="23"/>
      <c r="D999" s="23"/>
      <c r="E999" s="23"/>
    </row>
    <row r="1000" spans="1:5" x14ac:dyDescent="0.2">
      <c r="A1000" s="23"/>
      <c r="B1000" s="77"/>
      <c r="C1000" s="23"/>
      <c r="D1000" s="23"/>
      <c r="E1000" s="23"/>
    </row>
    <row r="1001" spans="1:5" x14ac:dyDescent="0.2">
      <c r="A1001" s="23"/>
      <c r="B1001" s="77"/>
      <c r="C1001" s="23"/>
      <c r="D1001" s="23"/>
      <c r="E1001" s="23"/>
    </row>
    <row r="1002" spans="1:5" x14ac:dyDescent="0.2">
      <c r="A1002" s="23"/>
      <c r="B1002" s="77"/>
      <c r="C1002" s="23"/>
      <c r="D1002" s="23"/>
      <c r="E1002" s="23"/>
    </row>
    <row r="1003" spans="1:5" x14ac:dyDescent="0.2">
      <c r="A1003" s="23"/>
      <c r="B1003" s="77"/>
      <c r="C1003" s="23"/>
      <c r="D1003" s="23"/>
      <c r="E1003" s="23"/>
    </row>
    <row r="1004" spans="1:5" x14ac:dyDescent="0.2">
      <c r="A1004" s="23"/>
      <c r="B1004" s="77"/>
      <c r="C1004" s="23"/>
      <c r="D1004" s="23"/>
      <c r="E1004" s="23"/>
    </row>
    <row r="1005" spans="1:5" x14ac:dyDescent="0.2">
      <c r="A1005" s="23"/>
      <c r="B1005" s="77"/>
      <c r="C1005" s="23"/>
      <c r="D1005" s="23"/>
      <c r="E1005" s="23"/>
    </row>
    <row r="1006" spans="1:5" x14ac:dyDescent="0.2">
      <c r="A1006" s="23"/>
      <c r="B1006" s="77"/>
      <c r="C1006" s="23"/>
      <c r="D1006" s="23"/>
      <c r="E1006" s="23"/>
    </row>
    <row r="1007" spans="1:5" x14ac:dyDescent="0.2">
      <c r="A1007" s="23"/>
      <c r="B1007" s="77"/>
      <c r="C1007" s="23"/>
      <c r="D1007" s="23"/>
      <c r="E1007" s="23"/>
    </row>
    <row r="1008" spans="1:5" x14ac:dyDescent="0.2">
      <c r="A1008" s="23"/>
      <c r="B1008" s="77"/>
      <c r="C1008" s="23"/>
      <c r="D1008" s="23"/>
      <c r="E1008" s="23"/>
    </row>
    <row r="1009" spans="1:5" x14ac:dyDescent="0.2">
      <c r="A1009" s="23"/>
      <c r="B1009" s="77"/>
      <c r="C1009" s="23"/>
      <c r="D1009" s="23"/>
      <c r="E1009" s="23"/>
    </row>
    <row r="1010" spans="1:5" x14ac:dyDescent="0.2">
      <c r="A1010" s="23"/>
      <c r="B1010" s="77"/>
      <c r="C1010" s="23"/>
      <c r="D1010" s="23"/>
      <c r="E1010" s="23"/>
    </row>
    <row r="1011" spans="1:5" x14ac:dyDescent="0.2">
      <c r="A1011" s="23"/>
      <c r="B1011" s="77"/>
      <c r="C1011" s="23"/>
      <c r="D1011" s="23"/>
      <c r="E1011" s="23"/>
    </row>
    <row r="1012" spans="1:5" x14ac:dyDescent="0.2">
      <c r="A1012" s="23"/>
      <c r="B1012" s="77"/>
      <c r="C1012" s="23"/>
      <c r="D1012" s="23"/>
      <c r="E1012" s="23"/>
    </row>
    <row r="1013" spans="1:5" x14ac:dyDescent="0.2">
      <c r="A1013" s="23"/>
      <c r="B1013" s="77"/>
      <c r="C1013" s="23"/>
      <c r="D1013" s="23"/>
      <c r="E1013" s="23"/>
    </row>
    <row r="1014" spans="1:5" x14ac:dyDescent="0.2">
      <c r="A1014" s="23"/>
      <c r="B1014" s="77"/>
      <c r="C1014" s="23"/>
      <c r="D1014" s="23"/>
      <c r="E1014" s="23"/>
    </row>
    <row r="1015" spans="1:5" x14ac:dyDescent="0.2">
      <c r="A1015" s="23"/>
      <c r="B1015" s="77"/>
      <c r="C1015" s="23"/>
      <c r="D1015" s="23"/>
      <c r="E1015" s="23"/>
    </row>
    <row r="1016" spans="1:5" x14ac:dyDescent="0.2">
      <c r="A1016" s="23"/>
      <c r="B1016" s="77"/>
      <c r="C1016" s="23"/>
      <c r="D1016" s="23"/>
      <c r="E1016" s="23"/>
    </row>
    <row r="1017" spans="1:5" x14ac:dyDescent="0.2">
      <c r="A1017" s="23"/>
      <c r="B1017" s="77"/>
      <c r="C1017" s="23"/>
      <c r="D1017" s="23"/>
      <c r="E1017" s="23"/>
    </row>
    <row r="1018" spans="1:5" x14ac:dyDescent="0.2">
      <c r="A1018" s="23"/>
      <c r="B1018" s="77"/>
      <c r="C1018" s="23"/>
      <c r="D1018" s="23"/>
      <c r="E1018" s="23"/>
    </row>
    <row r="1019" spans="1:5" x14ac:dyDescent="0.2">
      <c r="A1019" s="23"/>
      <c r="B1019" s="77"/>
      <c r="C1019" s="23"/>
      <c r="D1019" s="23"/>
      <c r="E1019" s="23"/>
    </row>
    <row r="1020" spans="1:5" x14ac:dyDescent="0.2">
      <c r="A1020" s="23"/>
      <c r="B1020" s="77"/>
      <c r="C1020" s="23"/>
      <c r="D1020" s="23"/>
      <c r="E1020" s="23"/>
    </row>
    <row r="1021" spans="1:5" x14ac:dyDescent="0.2">
      <c r="A1021" s="23"/>
      <c r="B1021" s="77"/>
      <c r="C1021" s="23"/>
      <c r="D1021" s="23"/>
      <c r="E1021" s="23"/>
    </row>
    <row r="1022" spans="1:5" x14ac:dyDescent="0.2">
      <c r="A1022" s="23"/>
      <c r="B1022" s="77"/>
      <c r="C1022" s="23"/>
      <c r="D1022" s="23"/>
      <c r="E1022" s="23"/>
    </row>
    <row r="1023" spans="1:5" x14ac:dyDescent="0.2">
      <c r="A1023" s="23"/>
      <c r="B1023" s="77"/>
      <c r="C1023" s="23"/>
      <c r="D1023" s="23"/>
      <c r="E1023" s="23"/>
    </row>
    <row r="1024" spans="1:5" x14ac:dyDescent="0.2">
      <c r="A1024" s="23"/>
      <c r="B1024" s="77"/>
      <c r="C1024" s="23"/>
      <c r="D1024" s="23"/>
      <c r="E1024" s="23"/>
    </row>
    <row r="1025" spans="1:5" x14ac:dyDescent="0.2">
      <c r="A1025" s="23"/>
      <c r="B1025" s="77"/>
      <c r="C1025" s="23"/>
      <c r="D1025" s="23"/>
      <c r="E1025" s="23"/>
    </row>
    <row r="1026" spans="1:5" x14ac:dyDescent="0.2">
      <c r="A1026" s="23"/>
      <c r="B1026" s="77"/>
      <c r="C1026" s="23"/>
      <c r="D1026" s="23"/>
      <c r="E1026" s="23"/>
    </row>
    <row r="1027" spans="1:5" x14ac:dyDescent="0.2">
      <c r="A1027" s="23"/>
      <c r="B1027" s="77"/>
      <c r="C1027" s="23"/>
      <c r="D1027" s="23"/>
      <c r="E1027" s="23"/>
    </row>
    <row r="1028" spans="1:5" x14ac:dyDescent="0.2">
      <c r="A1028" s="23"/>
      <c r="B1028" s="77"/>
      <c r="C1028" s="23"/>
      <c r="D1028" s="23"/>
      <c r="E1028" s="23"/>
    </row>
    <row r="1029" spans="1:5" x14ac:dyDescent="0.2">
      <c r="A1029" s="23"/>
      <c r="B1029" s="77"/>
      <c r="C1029" s="23"/>
      <c r="D1029" s="23"/>
      <c r="E1029" s="23"/>
    </row>
    <row r="1030" spans="1:5" x14ac:dyDescent="0.2">
      <c r="A1030" s="23"/>
      <c r="B1030" s="77"/>
      <c r="C1030" s="23"/>
      <c r="D1030" s="23"/>
      <c r="E1030" s="23"/>
    </row>
    <row r="1031" spans="1:5" x14ac:dyDescent="0.2">
      <c r="A1031" s="23"/>
      <c r="B1031" s="77"/>
      <c r="C1031" s="23"/>
      <c r="D1031" s="23"/>
      <c r="E1031" s="23"/>
    </row>
    <row r="1032" spans="1:5" x14ac:dyDescent="0.2">
      <c r="A1032" s="23"/>
      <c r="B1032" s="77"/>
      <c r="C1032" s="23"/>
      <c r="D1032" s="23"/>
      <c r="E1032" s="23"/>
    </row>
    <row r="1033" spans="1:5" x14ac:dyDescent="0.2">
      <c r="A1033" s="23"/>
      <c r="B1033" s="77"/>
      <c r="C1033" s="23"/>
      <c r="D1033" s="23"/>
      <c r="E1033" s="23"/>
    </row>
    <row r="1034" spans="1:5" x14ac:dyDescent="0.2">
      <c r="A1034" s="23"/>
      <c r="B1034" s="77"/>
      <c r="C1034" s="23"/>
      <c r="D1034" s="23"/>
      <c r="E1034" s="23"/>
    </row>
    <row r="1035" spans="1:5" x14ac:dyDescent="0.2">
      <c r="A1035" s="23"/>
      <c r="B1035" s="77"/>
      <c r="C1035" s="23"/>
      <c r="D1035" s="23"/>
      <c r="E1035" s="23"/>
    </row>
    <row r="1036" spans="1:5" x14ac:dyDescent="0.2">
      <c r="A1036" s="23"/>
      <c r="B1036" s="77"/>
      <c r="C1036" s="23"/>
      <c r="D1036" s="23"/>
      <c r="E1036" s="23"/>
    </row>
    <row r="1037" spans="1:5" x14ac:dyDescent="0.2">
      <c r="A1037" s="23"/>
      <c r="B1037" s="77"/>
      <c r="C1037" s="23"/>
      <c r="D1037" s="23"/>
      <c r="E1037" s="23"/>
    </row>
    <row r="1038" spans="1:5" x14ac:dyDescent="0.2">
      <c r="A1038" s="23"/>
      <c r="B1038" s="77"/>
      <c r="C1038" s="23"/>
      <c r="D1038" s="23"/>
      <c r="E1038" s="23"/>
    </row>
    <row r="1039" spans="1:5" x14ac:dyDescent="0.2">
      <c r="A1039" s="23"/>
      <c r="B1039" s="77"/>
      <c r="C1039" s="23"/>
      <c r="D1039" s="23"/>
      <c r="E1039" s="23"/>
    </row>
    <row r="1040" spans="1:5" x14ac:dyDescent="0.2">
      <c r="A1040" s="23"/>
      <c r="B1040" s="77"/>
      <c r="C1040" s="23"/>
      <c r="D1040" s="23"/>
      <c r="E1040" s="23"/>
    </row>
    <row r="1041" spans="1:5" x14ac:dyDescent="0.2">
      <c r="A1041" s="23"/>
      <c r="B1041" s="77"/>
      <c r="C1041" s="23"/>
      <c r="D1041" s="23"/>
      <c r="E1041" s="23"/>
    </row>
    <row r="1042" spans="1:5" x14ac:dyDescent="0.2">
      <c r="A1042" s="23"/>
      <c r="B1042" s="77"/>
      <c r="C1042" s="23"/>
      <c r="D1042" s="23"/>
      <c r="E1042" s="23"/>
    </row>
    <row r="1043" spans="1:5" x14ac:dyDescent="0.2">
      <c r="A1043" s="23"/>
      <c r="B1043" s="77"/>
      <c r="C1043" s="23"/>
      <c r="D1043" s="23"/>
      <c r="E1043" s="23"/>
    </row>
    <row r="1044" spans="1:5" x14ac:dyDescent="0.2">
      <c r="A1044" s="23"/>
      <c r="B1044" s="77"/>
      <c r="C1044" s="23"/>
      <c r="D1044" s="23"/>
      <c r="E1044" s="23"/>
    </row>
    <row r="1045" spans="1:5" x14ac:dyDescent="0.2">
      <c r="A1045" s="23"/>
      <c r="B1045" s="77"/>
      <c r="C1045" s="23"/>
      <c r="D1045" s="23"/>
      <c r="E1045" s="23"/>
    </row>
    <row r="1046" spans="1:5" x14ac:dyDescent="0.2">
      <c r="A1046" s="23"/>
      <c r="B1046" s="77"/>
      <c r="C1046" s="23"/>
      <c r="D1046" s="23"/>
      <c r="E1046" s="23"/>
    </row>
    <row r="1047" spans="1:5" x14ac:dyDescent="0.2">
      <c r="A1047" s="23"/>
      <c r="B1047" s="77"/>
      <c r="C1047" s="23"/>
      <c r="D1047" s="23"/>
      <c r="E1047" s="23"/>
    </row>
    <row r="1048" spans="1:5" x14ac:dyDescent="0.2">
      <c r="A1048" s="23"/>
      <c r="B1048" s="77"/>
      <c r="C1048" s="23"/>
      <c r="D1048" s="23"/>
      <c r="E1048" s="23"/>
    </row>
    <row r="1049" spans="1:5" x14ac:dyDescent="0.2">
      <c r="A1049" s="23"/>
      <c r="B1049" s="77"/>
      <c r="C1049" s="23"/>
      <c r="D1049" s="23"/>
      <c r="E1049" s="23"/>
    </row>
    <row r="1050" spans="1:5" x14ac:dyDescent="0.2">
      <c r="A1050" s="23"/>
      <c r="B1050" s="77"/>
      <c r="C1050" s="23"/>
      <c r="D1050" s="23"/>
      <c r="E1050" s="23"/>
    </row>
    <row r="1051" spans="1:5" x14ac:dyDescent="0.2">
      <c r="A1051" s="23"/>
      <c r="B1051" s="77"/>
      <c r="C1051" s="23"/>
      <c r="D1051" s="23"/>
      <c r="E1051" s="23"/>
    </row>
    <row r="1052" spans="1:5" x14ac:dyDescent="0.2">
      <c r="A1052" s="23"/>
      <c r="B1052" s="77"/>
      <c r="C1052" s="23"/>
      <c r="D1052" s="23"/>
      <c r="E1052" s="23"/>
    </row>
    <row r="1053" spans="1:5" x14ac:dyDescent="0.2">
      <c r="A1053" s="23"/>
      <c r="B1053" s="77"/>
      <c r="C1053" s="23"/>
      <c r="D1053" s="23"/>
      <c r="E1053" s="23"/>
    </row>
    <row r="1054" spans="1:5" x14ac:dyDescent="0.2">
      <c r="A1054" s="23"/>
      <c r="B1054" s="77"/>
      <c r="C1054" s="23"/>
      <c r="D1054" s="23"/>
      <c r="E1054" s="23"/>
    </row>
    <row r="1055" spans="1:5" x14ac:dyDescent="0.2">
      <c r="A1055" s="23"/>
      <c r="B1055" s="77"/>
      <c r="C1055" s="23"/>
      <c r="D1055" s="23"/>
      <c r="E1055" s="23"/>
    </row>
    <row r="1056" spans="1:5" x14ac:dyDescent="0.2">
      <c r="A1056" s="23"/>
      <c r="B1056" s="77"/>
      <c r="C1056" s="23"/>
      <c r="D1056" s="23"/>
      <c r="E1056" s="23"/>
    </row>
    <row r="1057" spans="1:5" x14ac:dyDescent="0.2">
      <c r="A1057" s="23"/>
      <c r="B1057" s="77"/>
      <c r="C1057" s="23"/>
      <c r="D1057" s="23"/>
      <c r="E1057" s="23"/>
    </row>
    <row r="1058" spans="1:5" x14ac:dyDescent="0.2">
      <c r="A1058" s="23"/>
      <c r="B1058" s="77"/>
      <c r="C1058" s="23"/>
      <c r="D1058" s="23"/>
      <c r="E1058" s="23"/>
    </row>
    <row r="1059" spans="1:5" x14ac:dyDescent="0.2">
      <c r="A1059" s="23"/>
      <c r="B1059" s="77"/>
      <c r="C1059" s="23"/>
      <c r="D1059" s="23"/>
      <c r="E1059" s="23"/>
    </row>
    <row r="1060" spans="1:5" x14ac:dyDescent="0.2">
      <c r="A1060" s="23"/>
      <c r="B1060" s="77"/>
      <c r="C1060" s="23"/>
      <c r="D1060" s="23"/>
      <c r="E1060" s="23"/>
    </row>
    <row r="1061" spans="1:5" x14ac:dyDescent="0.2">
      <c r="A1061" s="23"/>
      <c r="B1061" s="77"/>
      <c r="C1061" s="23"/>
      <c r="D1061" s="23"/>
      <c r="E1061" s="23"/>
    </row>
    <row r="1062" spans="1:5" x14ac:dyDescent="0.2">
      <c r="A1062" s="23"/>
      <c r="B1062" s="77"/>
      <c r="C1062" s="23"/>
      <c r="D1062" s="23"/>
      <c r="E1062" s="23"/>
    </row>
    <row r="1063" spans="1:5" x14ac:dyDescent="0.2">
      <c r="A1063" s="23"/>
      <c r="B1063" s="77"/>
      <c r="C1063" s="23"/>
      <c r="D1063" s="23"/>
      <c r="E1063" s="23"/>
    </row>
    <row r="1064" spans="1:5" x14ac:dyDescent="0.2">
      <c r="A1064" s="23"/>
      <c r="B1064" s="77"/>
      <c r="C1064" s="23"/>
      <c r="D1064" s="23"/>
      <c r="E1064" s="23"/>
    </row>
    <row r="1065" spans="1:5" x14ac:dyDescent="0.2">
      <c r="A1065" s="23"/>
      <c r="B1065" s="77"/>
      <c r="C1065" s="23"/>
      <c r="D1065" s="23"/>
      <c r="E1065" s="23"/>
    </row>
    <row r="1066" spans="1:5" x14ac:dyDescent="0.2">
      <c r="A1066" s="23"/>
      <c r="B1066" s="77"/>
      <c r="C1066" s="23"/>
      <c r="D1066" s="23"/>
      <c r="E1066" s="23"/>
    </row>
    <row r="1067" spans="1:5" x14ac:dyDescent="0.2">
      <c r="A1067" s="23"/>
      <c r="B1067" s="77"/>
      <c r="C1067" s="23"/>
      <c r="D1067" s="23"/>
      <c r="E1067" s="23"/>
    </row>
    <row r="1068" spans="1:5" x14ac:dyDescent="0.2">
      <c r="A1068" s="23"/>
      <c r="B1068" s="77"/>
      <c r="C1068" s="23"/>
      <c r="D1068" s="23"/>
      <c r="E1068" s="23"/>
    </row>
    <row r="1069" spans="1:5" x14ac:dyDescent="0.2">
      <c r="A1069" s="23"/>
      <c r="B1069" s="77"/>
      <c r="C1069" s="23"/>
      <c r="D1069" s="23"/>
      <c r="E1069" s="23"/>
    </row>
    <row r="1070" spans="1:5" x14ac:dyDescent="0.2">
      <c r="A1070" s="23"/>
      <c r="B1070" s="77"/>
      <c r="C1070" s="23"/>
      <c r="D1070" s="23"/>
      <c r="E1070" s="23"/>
    </row>
    <row r="1071" spans="1:5" x14ac:dyDescent="0.2">
      <c r="A1071" s="23"/>
      <c r="B1071" s="77"/>
      <c r="C1071" s="23"/>
      <c r="D1071" s="23"/>
      <c r="E1071" s="23"/>
    </row>
    <row r="1072" spans="1:5" x14ac:dyDescent="0.2">
      <c r="A1072" s="23"/>
      <c r="B1072" s="77"/>
      <c r="C1072" s="23"/>
      <c r="D1072" s="23"/>
      <c r="E1072" s="23"/>
    </row>
    <row r="1073" spans="1:5" x14ac:dyDescent="0.2">
      <c r="A1073" s="23"/>
      <c r="B1073" s="77"/>
      <c r="C1073" s="23"/>
      <c r="D1073" s="23"/>
      <c r="E1073" s="23"/>
    </row>
    <row r="1074" spans="1:5" x14ac:dyDescent="0.2">
      <c r="A1074" s="23"/>
      <c r="B1074" s="77"/>
      <c r="C1074" s="23"/>
      <c r="D1074" s="23"/>
      <c r="E1074" s="23"/>
    </row>
    <row r="1075" spans="1:5" x14ac:dyDescent="0.2">
      <c r="A1075" s="23"/>
      <c r="B1075" s="77"/>
      <c r="C1075" s="23"/>
      <c r="D1075" s="23"/>
      <c r="E1075" s="23"/>
    </row>
    <row r="1076" spans="1:5" x14ac:dyDescent="0.2">
      <c r="A1076" s="23"/>
      <c r="B1076" s="77"/>
      <c r="C1076" s="23"/>
      <c r="D1076" s="23"/>
      <c r="E1076" s="23"/>
    </row>
    <row r="1077" spans="1:5" x14ac:dyDescent="0.2">
      <c r="A1077" s="23"/>
      <c r="B1077" s="77"/>
      <c r="C1077" s="23"/>
      <c r="D1077" s="23"/>
      <c r="E1077" s="23"/>
    </row>
    <row r="1078" spans="1:5" x14ac:dyDescent="0.2">
      <c r="A1078" s="23"/>
      <c r="B1078" s="77"/>
      <c r="C1078" s="23"/>
      <c r="D1078" s="23"/>
      <c r="E1078" s="23"/>
    </row>
    <row r="1079" spans="1:5" x14ac:dyDescent="0.2">
      <c r="A1079" s="23"/>
      <c r="B1079" s="77"/>
      <c r="C1079" s="23"/>
      <c r="D1079" s="23"/>
      <c r="E1079" s="23"/>
    </row>
    <row r="1080" spans="1:5" x14ac:dyDescent="0.2">
      <c r="A1080" s="23"/>
      <c r="B1080" s="77"/>
      <c r="C1080" s="23"/>
      <c r="D1080" s="23"/>
      <c r="E1080" s="23"/>
    </row>
    <row r="1081" spans="1:5" x14ac:dyDescent="0.2">
      <c r="A1081" s="23"/>
      <c r="B1081" s="77"/>
      <c r="C1081" s="23"/>
      <c r="D1081" s="23"/>
      <c r="E1081" s="23"/>
    </row>
    <row r="1082" spans="1:5" x14ac:dyDescent="0.2">
      <c r="A1082" s="23"/>
      <c r="B1082" s="77"/>
      <c r="C1082" s="23"/>
      <c r="D1082" s="23"/>
      <c r="E1082" s="23"/>
    </row>
    <row r="1083" spans="1:5" x14ac:dyDescent="0.2">
      <c r="A1083" s="23"/>
      <c r="B1083" s="77"/>
      <c r="C1083" s="23"/>
      <c r="D1083" s="23"/>
      <c r="E1083" s="23"/>
    </row>
    <row r="1084" spans="1:5" x14ac:dyDescent="0.2">
      <c r="A1084" s="23"/>
      <c r="B1084" s="77"/>
      <c r="C1084" s="23"/>
      <c r="D1084" s="23"/>
      <c r="E1084" s="23"/>
    </row>
    <row r="1085" spans="1:5" x14ac:dyDescent="0.2">
      <c r="A1085" s="23"/>
      <c r="B1085" s="77"/>
      <c r="C1085" s="23"/>
      <c r="D1085" s="23"/>
      <c r="E1085" s="23"/>
    </row>
    <row r="1086" spans="1:5" x14ac:dyDescent="0.2">
      <c r="A1086" s="23"/>
      <c r="B1086" s="77"/>
      <c r="C1086" s="23"/>
      <c r="D1086" s="23"/>
      <c r="E1086" s="23"/>
    </row>
    <row r="1087" spans="1:5" x14ac:dyDescent="0.2">
      <c r="A1087" s="23"/>
      <c r="B1087" s="77"/>
      <c r="C1087" s="23"/>
      <c r="D1087" s="23"/>
      <c r="E1087" s="23"/>
    </row>
    <row r="1088" spans="1:5" x14ac:dyDescent="0.2">
      <c r="A1088" s="23"/>
      <c r="B1088" s="77"/>
      <c r="C1088" s="23"/>
      <c r="D1088" s="23"/>
      <c r="E1088" s="23"/>
    </row>
    <row r="1089" spans="1:5" x14ac:dyDescent="0.2">
      <c r="A1089" s="23"/>
      <c r="B1089" s="77"/>
      <c r="C1089" s="23"/>
      <c r="D1089" s="23"/>
      <c r="E1089" s="23"/>
    </row>
    <row r="1090" spans="1:5" x14ac:dyDescent="0.2">
      <c r="A1090" s="23"/>
      <c r="B1090" s="77"/>
      <c r="C1090" s="23"/>
      <c r="D1090" s="23"/>
      <c r="E1090" s="23"/>
    </row>
    <row r="1091" spans="1:5" x14ac:dyDescent="0.2">
      <c r="A1091" s="23"/>
      <c r="B1091" s="77"/>
      <c r="C1091" s="23"/>
      <c r="D1091" s="23"/>
      <c r="E1091" s="23"/>
    </row>
    <row r="1092" spans="1:5" x14ac:dyDescent="0.2">
      <c r="A1092" s="23"/>
      <c r="B1092" s="77"/>
      <c r="C1092" s="23"/>
      <c r="D1092" s="23"/>
      <c r="E1092" s="23"/>
    </row>
    <row r="1093" spans="1:5" x14ac:dyDescent="0.2">
      <c r="A1093" s="23"/>
      <c r="B1093" s="77"/>
      <c r="C1093" s="23"/>
      <c r="D1093" s="23"/>
      <c r="E1093" s="23"/>
    </row>
    <row r="1094" spans="1:5" x14ac:dyDescent="0.2">
      <c r="A1094" s="23"/>
      <c r="B1094" s="77"/>
      <c r="C1094" s="23"/>
      <c r="D1094" s="23"/>
      <c r="E1094" s="23"/>
    </row>
    <row r="1095" spans="1:5" x14ac:dyDescent="0.2">
      <c r="A1095" s="23"/>
      <c r="B1095" s="77"/>
      <c r="C1095" s="23"/>
      <c r="D1095" s="23"/>
      <c r="E1095" s="23"/>
    </row>
    <row r="1096" spans="1:5" x14ac:dyDescent="0.2">
      <c r="A1096" s="23"/>
      <c r="B1096" s="77"/>
      <c r="C1096" s="23"/>
      <c r="D1096" s="23"/>
      <c r="E1096" s="23"/>
    </row>
    <row r="1097" spans="1:5" x14ac:dyDescent="0.2">
      <c r="A1097" s="23"/>
      <c r="B1097" s="77"/>
      <c r="C1097" s="23"/>
      <c r="D1097" s="23"/>
      <c r="E1097" s="23"/>
    </row>
    <row r="1098" spans="1:5" x14ac:dyDescent="0.2">
      <c r="A1098" s="23"/>
      <c r="B1098" s="77"/>
      <c r="C1098" s="23"/>
      <c r="D1098" s="23"/>
      <c r="E1098" s="23"/>
    </row>
    <row r="1099" spans="1:5" x14ac:dyDescent="0.2">
      <c r="A1099" s="23"/>
      <c r="B1099" s="77"/>
      <c r="C1099" s="23"/>
      <c r="D1099" s="23"/>
      <c r="E1099" s="23"/>
    </row>
    <row r="1100" spans="1:5" x14ac:dyDescent="0.2">
      <c r="A1100" s="23"/>
      <c r="B1100" s="77"/>
      <c r="C1100" s="23"/>
      <c r="D1100" s="23"/>
      <c r="E1100" s="23"/>
    </row>
    <row r="1101" spans="1:5" x14ac:dyDescent="0.2">
      <c r="A1101" s="23"/>
      <c r="B1101" s="77"/>
      <c r="C1101" s="23"/>
      <c r="D1101" s="23"/>
      <c r="E1101" s="23"/>
    </row>
    <row r="1102" spans="1:5" x14ac:dyDescent="0.2">
      <c r="A1102" s="23"/>
      <c r="B1102" s="77"/>
      <c r="C1102" s="23"/>
      <c r="D1102" s="23"/>
      <c r="E1102" s="23"/>
    </row>
    <row r="1103" spans="1:5" x14ac:dyDescent="0.2">
      <c r="A1103" s="23"/>
      <c r="B1103" s="77"/>
      <c r="C1103" s="23"/>
      <c r="D1103" s="23"/>
      <c r="E1103" s="23"/>
    </row>
    <row r="1104" spans="1:5" x14ac:dyDescent="0.2">
      <c r="A1104" s="23"/>
      <c r="B1104" s="77"/>
      <c r="C1104" s="23"/>
      <c r="D1104" s="23"/>
      <c r="E1104" s="23"/>
    </row>
    <row r="1105" spans="1:5" x14ac:dyDescent="0.2">
      <c r="A1105" s="23"/>
      <c r="B1105" s="77"/>
      <c r="C1105" s="23"/>
      <c r="D1105" s="23"/>
      <c r="E1105" s="23"/>
    </row>
    <row r="1106" spans="1:5" x14ac:dyDescent="0.2">
      <c r="A1106" s="23"/>
      <c r="B1106" s="77"/>
      <c r="C1106" s="23"/>
      <c r="D1106" s="23"/>
      <c r="E1106" s="23"/>
    </row>
    <row r="1107" spans="1:5" x14ac:dyDescent="0.2">
      <c r="A1107" s="23"/>
      <c r="B1107" s="77"/>
      <c r="C1107" s="23"/>
      <c r="D1107" s="23"/>
      <c r="E1107" s="23"/>
    </row>
    <row r="1108" spans="1:5" x14ac:dyDescent="0.2">
      <c r="A1108" s="23"/>
      <c r="B1108" s="77"/>
      <c r="C1108" s="23"/>
      <c r="D1108" s="23"/>
      <c r="E1108" s="23"/>
    </row>
    <row r="1109" spans="1:5" x14ac:dyDescent="0.2">
      <c r="A1109" s="23"/>
      <c r="B1109" s="77"/>
      <c r="C1109" s="23"/>
      <c r="D1109" s="23"/>
      <c r="E1109" s="23"/>
    </row>
    <row r="1110" spans="1:5" x14ac:dyDescent="0.2">
      <c r="A1110" s="23"/>
      <c r="B1110" s="77"/>
      <c r="C1110" s="23"/>
      <c r="D1110" s="23"/>
      <c r="E1110" s="23"/>
    </row>
    <row r="1111" spans="1:5" x14ac:dyDescent="0.2">
      <c r="A1111" s="23"/>
      <c r="B1111" s="77"/>
      <c r="C1111" s="23"/>
      <c r="D1111" s="23"/>
      <c r="E1111" s="23"/>
    </row>
    <row r="1112" spans="1:5" x14ac:dyDescent="0.2">
      <c r="A1112" s="23"/>
      <c r="B1112" s="77"/>
      <c r="C1112" s="23"/>
      <c r="D1112" s="23"/>
      <c r="E1112" s="23"/>
    </row>
    <row r="1113" spans="1:5" x14ac:dyDescent="0.2">
      <c r="A1113" s="23"/>
      <c r="B1113" s="77"/>
      <c r="C1113" s="23"/>
      <c r="D1113" s="23"/>
      <c r="E1113" s="23"/>
    </row>
    <row r="1114" spans="1:5" x14ac:dyDescent="0.2">
      <c r="A1114" s="23"/>
      <c r="B1114" s="77"/>
      <c r="C1114" s="23"/>
      <c r="D1114" s="23"/>
      <c r="E1114" s="23"/>
    </row>
    <row r="1115" spans="1:5" x14ac:dyDescent="0.2">
      <c r="A1115" s="23"/>
      <c r="B1115" s="77"/>
      <c r="C1115" s="23"/>
      <c r="D1115" s="23"/>
      <c r="E1115" s="23"/>
    </row>
    <row r="1116" spans="1:5" x14ac:dyDescent="0.2">
      <c r="A1116" s="23"/>
      <c r="B1116" s="77"/>
      <c r="C1116" s="23"/>
      <c r="D1116" s="23"/>
      <c r="E1116" s="23"/>
    </row>
    <row r="1117" spans="1:5" x14ac:dyDescent="0.2">
      <c r="A1117" s="23"/>
      <c r="B1117" s="77"/>
      <c r="C1117" s="23"/>
      <c r="D1117" s="23"/>
      <c r="E1117" s="23"/>
    </row>
    <row r="1118" spans="1:5" x14ac:dyDescent="0.2">
      <c r="A1118" s="23"/>
      <c r="B1118" s="77"/>
      <c r="C1118" s="23"/>
      <c r="D1118" s="23"/>
      <c r="E1118" s="23"/>
    </row>
    <row r="1119" spans="1:5" x14ac:dyDescent="0.2">
      <c r="A1119" s="23"/>
      <c r="B1119" s="77"/>
      <c r="C1119" s="23"/>
      <c r="D1119" s="23"/>
      <c r="E1119" s="23"/>
    </row>
    <row r="1120" spans="1:5" x14ac:dyDescent="0.2">
      <c r="A1120" s="23"/>
      <c r="B1120" s="77"/>
      <c r="C1120" s="23"/>
      <c r="D1120" s="23"/>
      <c r="E1120" s="23"/>
    </row>
    <row r="1121" spans="1:5" x14ac:dyDescent="0.2">
      <c r="A1121" s="23"/>
      <c r="B1121" s="77"/>
      <c r="C1121" s="23"/>
      <c r="D1121" s="23"/>
      <c r="E1121" s="23"/>
    </row>
    <row r="1122" spans="1:5" x14ac:dyDescent="0.2">
      <c r="A1122" s="23"/>
      <c r="B1122" s="77"/>
      <c r="C1122" s="23"/>
      <c r="D1122" s="23"/>
      <c r="E1122" s="23"/>
    </row>
    <row r="1123" spans="1:5" x14ac:dyDescent="0.2">
      <c r="A1123" s="23"/>
      <c r="B1123" s="77"/>
      <c r="C1123" s="23"/>
      <c r="D1123" s="23"/>
      <c r="E1123" s="23"/>
    </row>
    <row r="1124" spans="1:5" x14ac:dyDescent="0.2">
      <c r="A1124" s="23"/>
      <c r="B1124" s="77"/>
      <c r="C1124" s="23"/>
      <c r="D1124" s="23"/>
      <c r="E1124" s="23"/>
    </row>
    <row r="1125" spans="1:5" x14ac:dyDescent="0.2">
      <c r="A1125" s="23"/>
      <c r="B1125" s="77"/>
      <c r="C1125" s="23"/>
      <c r="D1125" s="23"/>
      <c r="E1125" s="23"/>
    </row>
    <row r="1126" spans="1:5" x14ac:dyDescent="0.2">
      <c r="A1126" s="23"/>
      <c r="B1126" s="77"/>
      <c r="C1126" s="23"/>
      <c r="D1126" s="23"/>
      <c r="E1126" s="23"/>
    </row>
    <row r="1127" spans="1:5" x14ac:dyDescent="0.2">
      <c r="A1127" s="23"/>
      <c r="B1127" s="77"/>
      <c r="C1127" s="23"/>
      <c r="D1127" s="23"/>
      <c r="E1127" s="23"/>
    </row>
    <row r="1128" spans="1:5" x14ac:dyDescent="0.2">
      <c r="A1128" s="23"/>
      <c r="B1128" s="77"/>
      <c r="C1128" s="23"/>
      <c r="D1128" s="23"/>
      <c r="E1128" s="23"/>
    </row>
    <row r="1129" spans="1:5" x14ac:dyDescent="0.2">
      <c r="A1129" s="23"/>
      <c r="B1129" s="77"/>
      <c r="C1129" s="23"/>
      <c r="D1129" s="23"/>
      <c r="E1129" s="23"/>
    </row>
    <row r="1130" spans="1:5" x14ac:dyDescent="0.2">
      <c r="A1130" s="23"/>
      <c r="B1130" s="77"/>
      <c r="C1130" s="23"/>
      <c r="D1130" s="23"/>
      <c r="E1130" s="23"/>
    </row>
    <row r="1131" spans="1:5" x14ac:dyDescent="0.2">
      <c r="A1131" s="23"/>
      <c r="B1131" s="77"/>
      <c r="C1131" s="23"/>
      <c r="D1131" s="23"/>
      <c r="E1131" s="23"/>
    </row>
    <row r="1132" spans="1:5" x14ac:dyDescent="0.2">
      <c r="A1132" s="23"/>
      <c r="B1132" s="77"/>
      <c r="C1132" s="23"/>
      <c r="D1132" s="23"/>
      <c r="E1132" s="23"/>
    </row>
    <row r="1133" spans="1:5" x14ac:dyDescent="0.2">
      <c r="A1133" s="23"/>
      <c r="B1133" s="77"/>
      <c r="C1133" s="23"/>
      <c r="D1133" s="23"/>
      <c r="E1133" s="23"/>
    </row>
    <row r="1134" spans="1:5" x14ac:dyDescent="0.2">
      <c r="A1134" s="23"/>
      <c r="B1134" s="77"/>
      <c r="C1134" s="23"/>
      <c r="D1134" s="23"/>
      <c r="E1134" s="23"/>
    </row>
    <row r="1135" spans="1:5" x14ac:dyDescent="0.2">
      <c r="A1135" s="23"/>
      <c r="B1135" s="77"/>
      <c r="C1135" s="23"/>
      <c r="D1135" s="23"/>
      <c r="E1135" s="23"/>
    </row>
    <row r="1136" spans="1:5" x14ac:dyDescent="0.2">
      <c r="A1136" s="23"/>
      <c r="B1136" s="77"/>
      <c r="C1136" s="23"/>
      <c r="D1136" s="23"/>
      <c r="E1136" s="23"/>
    </row>
    <row r="1137" spans="1:5" x14ac:dyDescent="0.2">
      <c r="A1137" s="23"/>
      <c r="B1137" s="77"/>
      <c r="C1137" s="23"/>
      <c r="D1137" s="23"/>
      <c r="E1137" s="23"/>
    </row>
    <row r="1138" spans="1:5" x14ac:dyDescent="0.2">
      <c r="A1138" s="23"/>
      <c r="B1138" s="77"/>
      <c r="C1138" s="23"/>
      <c r="D1138" s="23"/>
      <c r="E1138" s="23"/>
    </row>
    <row r="1139" spans="1:5" x14ac:dyDescent="0.2">
      <c r="A1139" s="23"/>
      <c r="B1139" s="77"/>
      <c r="C1139" s="23"/>
      <c r="D1139" s="23"/>
      <c r="E1139" s="23"/>
    </row>
    <row r="1140" spans="1:5" x14ac:dyDescent="0.2">
      <c r="A1140" s="23"/>
      <c r="B1140" s="77"/>
      <c r="C1140" s="23"/>
      <c r="D1140" s="23"/>
      <c r="E1140" s="23"/>
    </row>
    <row r="1141" spans="1:5" x14ac:dyDescent="0.2">
      <c r="A1141" s="23"/>
      <c r="B1141" s="77"/>
      <c r="C1141" s="23"/>
      <c r="D1141" s="23"/>
      <c r="E1141" s="23"/>
    </row>
    <row r="1142" spans="1:5" x14ac:dyDescent="0.2">
      <c r="A1142" s="23"/>
      <c r="B1142" s="77"/>
      <c r="C1142" s="23"/>
      <c r="D1142" s="23"/>
      <c r="E1142" s="23"/>
    </row>
    <row r="1143" spans="1:5" x14ac:dyDescent="0.2">
      <c r="A1143" s="23"/>
      <c r="B1143" s="77"/>
      <c r="C1143" s="23"/>
      <c r="D1143" s="23"/>
      <c r="E1143" s="23"/>
    </row>
    <row r="1144" spans="1:5" x14ac:dyDescent="0.2">
      <c r="A1144" s="23"/>
      <c r="B1144" s="77"/>
      <c r="C1144" s="23"/>
      <c r="D1144" s="23"/>
      <c r="E1144" s="23"/>
    </row>
    <row r="1145" spans="1:5" x14ac:dyDescent="0.2">
      <c r="A1145" s="23"/>
      <c r="B1145" s="77"/>
      <c r="C1145" s="23"/>
      <c r="D1145" s="23"/>
      <c r="E1145" s="23"/>
    </row>
    <row r="1146" spans="1:5" x14ac:dyDescent="0.2">
      <c r="A1146" s="23"/>
      <c r="B1146" s="77"/>
      <c r="C1146" s="23"/>
      <c r="D1146" s="23"/>
      <c r="E1146" s="23"/>
    </row>
    <row r="1147" spans="1:5" x14ac:dyDescent="0.2">
      <c r="A1147" s="23"/>
      <c r="B1147" s="77"/>
      <c r="C1147" s="23"/>
      <c r="D1147" s="23"/>
      <c r="E1147" s="23"/>
    </row>
    <row r="1148" spans="1:5" x14ac:dyDescent="0.2">
      <c r="A1148" s="23"/>
      <c r="B1148" s="77"/>
      <c r="C1148" s="23"/>
      <c r="D1148" s="23"/>
      <c r="E1148" s="23"/>
    </row>
    <row r="1149" spans="1:5" x14ac:dyDescent="0.2">
      <c r="A1149" s="23"/>
      <c r="B1149" s="77"/>
      <c r="C1149" s="23"/>
      <c r="D1149" s="23"/>
      <c r="E1149" s="23"/>
    </row>
    <row r="1150" spans="1:5" x14ac:dyDescent="0.2">
      <c r="A1150" s="23"/>
      <c r="B1150" s="77"/>
      <c r="C1150" s="23"/>
      <c r="D1150" s="23"/>
      <c r="E1150" s="23"/>
    </row>
    <row r="1151" spans="1:5" x14ac:dyDescent="0.2">
      <c r="A1151" s="23"/>
      <c r="B1151" s="77"/>
      <c r="C1151" s="23"/>
      <c r="D1151" s="23"/>
      <c r="E1151" s="23"/>
    </row>
    <row r="1152" spans="1:5" x14ac:dyDescent="0.2">
      <c r="A1152" s="23"/>
      <c r="B1152" s="77"/>
      <c r="C1152" s="23"/>
      <c r="D1152" s="23"/>
      <c r="E1152" s="23"/>
    </row>
    <row r="1153" spans="1:5" x14ac:dyDescent="0.2">
      <c r="A1153" s="23"/>
      <c r="B1153" s="77"/>
      <c r="C1153" s="23"/>
      <c r="D1153" s="23"/>
      <c r="E1153" s="23"/>
    </row>
    <row r="1154" spans="1:5" x14ac:dyDescent="0.2">
      <c r="A1154" s="23"/>
      <c r="B1154" s="77"/>
      <c r="C1154" s="23"/>
      <c r="D1154" s="23"/>
      <c r="E1154" s="23"/>
    </row>
    <row r="1155" spans="1:5" x14ac:dyDescent="0.2">
      <c r="A1155" s="23"/>
      <c r="B1155" s="77"/>
      <c r="C1155" s="23"/>
      <c r="D1155" s="23"/>
      <c r="E1155" s="23"/>
    </row>
    <row r="1156" spans="1:5" x14ac:dyDescent="0.2">
      <c r="A1156" s="23"/>
      <c r="B1156" s="77"/>
      <c r="C1156" s="23"/>
      <c r="D1156" s="23"/>
      <c r="E1156" s="23"/>
    </row>
    <row r="1157" spans="1:5" x14ac:dyDescent="0.2">
      <c r="A1157" s="23"/>
      <c r="B1157" s="77"/>
      <c r="C1157" s="23"/>
      <c r="D1157" s="23"/>
      <c r="E1157" s="23"/>
    </row>
    <row r="1158" spans="1:5" x14ac:dyDescent="0.2">
      <c r="A1158" s="23"/>
      <c r="B1158" s="77"/>
      <c r="C1158" s="23"/>
      <c r="D1158" s="23"/>
      <c r="E1158" s="23"/>
    </row>
    <row r="1159" spans="1:5" x14ac:dyDescent="0.2">
      <c r="A1159" s="23"/>
      <c r="B1159" s="77"/>
      <c r="C1159" s="23"/>
      <c r="D1159" s="23"/>
      <c r="E1159" s="23"/>
    </row>
    <row r="1160" spans="1:5" x14ac:dyDescent="0.2">
      <c r="A1160" s="23"/>
      <c r="B1160" s="77"/>
      <c r="C1160" s="23"/>
      <c r="D1160" s="23"/>
      <c r="E1160" s="23"/>
    </row>
    <row r="1161" spans="1:5" x14ac:dyDescent="0.2">
      <c r="A1161" s="23"/>
      <c r="B1161" s="77"/>
      <c r="C1161" s="23"/>
      <c r="D1161" s="23"/>
      <c r="E1161" s="23"/>
    </row>
    <row r="1162" spans="1:5" x14ac:dyDescent="0.2">
      <c r="A1162" s="23"/>
      <c r="B1162" s="77"/>
      <c r="C1162" s="23"/>
      <c r="D1162" s="23"/>
      <c r="E1162" s="23"/>
    </row>
    <row r="1163" spans="1:5" x14ac:dyDescent="0.2">
      <c r="A1163" s="23"/>
      <c r="B1163" s="77"/>
      <c r="C1163" s="23"/>
      <c r="D1163" s="23"/>
      <c r="E1163" s="23"/>
    </row>
    <row r="1164" spans="1:5" x14ac:dyDescent="0.2">
      <c r="A1164" s="23"/>
      <c r="B1164" s="77"/>
      <c r="C1164" s="23"/>
      <c r="D1164" s="23"/>
      <c r="E1164" s="23"/>
    </row>
    <row r="1165" spans="1:5" x14ac:dyDescent="0.2">
      <c r="A1165" s="23"/>
      <c r="B1165" s="77"/>
      <c r="C1165" s="23"/>
      <c r="D1165" s="23"/>
      <c r="E1165" s="23"/>
    </row>
    <row r="1166" spans="1:5" x14ac:dyDescent="0.2">
      <c r="A1166" s="23"/>
      <c r="B1166" s="77"/>
      <c r="C1166" s="23"/>
      <c r="D1166" s="23"/>
      <c r="E1166" s="23"/>
    </row>
    <row r="1167" spans="1:5" x14ac:dyDescent="0.2">
      <c r="A1167" s="23"/>
      <c r="B1167" s="77"/>
      <c r="C1167" s="23"/>
      <c r="D1167" s="23"/>
      <c r="E1167" s="23"/>
    </row>
    <row r="1168" spans="1:5" x14ac:dyDescent="0.2">
      <c r="A1168" s="23"/>
      <c r="B1168" s="77"/>
      <c r="C1168" s="23"/>
      <c r="D1168" s="23"/>
      <c r="E1168" s="23"/>
    </row>
    <row r="1169" spans="1:5" x14ac:dyDescent="0.2">
      <c r="A1169" s="23"/>
      <c r="B1169" s="77"/>
      <c r="C1169" s="23"/>
      <c r="D1169" s="23"/>
      <c r="E1169" s="23"/>
    </row>
    <row r="1170" spans="1:5" x14ac:dyDescent="0.2">
      <c r="A1170" s="23"/>
      <c r="B1170" s="77"/>
      <c r="C1170" s="23"/>
      <c r="D1170" s="23"/>
      <c r="E1170" s="23"/>
    </row>
    <row r="1171" spans="1:5" x14ac:dyDescent="0.2">
      <c r="A1171" s="23"/>
      <c r="B1171" s="77"/>
      <c r="C1171" s="23"/>
      <c r="D1171" s="23"/>
      <c r="E1171" s="23"/>
    </row>
    <row r="1172" spans="1:5" x14ac:dyDescent="0.2">
      <c r="A1172" s="23"/>
      <c r="B1172" s="77"/>
      <c r="C1172" s="23"/>
      <c r="D1172" s="23"/>
      <c r="E1172" s="23"/>
    </row>
    <row r="1173" spans="1:5" x14ac:dyDescent="0.2">
      <c r="A1173" s="23"/>
      <c r="B1173" s="77"/>
      <c r="C1173" s="23"/>
      <c r="D1173" s="23"/>
      <c r="E1173" s="23"/>
    </row>
    <row r="1174" spans="1:5" x14ac:dyDescent="0.2">
      <c r="A1174" s="23"/>
      <c r="B1174" s="77"/>
      <c r="C1174" s="23"/>
      <c r="D1174" s="23"/>
      <c r="E1174" s="23"/>
    </row>
    <row r="1175" spans="1:5" x14ac:dyDescent="0.2">
      <c r="A1175" s="23"/>
      <c r="B1175" s="77"/>
      <c r="C1175" s="23"/>
      <c r="D1175" s="23"/>
      <c r="E1175" s="23"/>
    </row>
    <row r="1176" spans="1:5" x14ac:dyDescent="0.2">
      <c r="A1176" s="23"/>
      <c r="B1176" s="77"/>
      <c r="C1176" s="23"/>
      <c r="D1176" s="23"/>
      <c r="E1176" s="23"/>
    </row>
    <row r="1177" spans="1:5" x14ac:dyDescent="0.2">
      <c r="A1177" s="23"/>
      <c r="B1177" s="77"/>
      <c r="C1177" s="23"/>
      <c r="D1177" s="23"/>
      <c r="E1177" s="23"/>
    </row>
    <row r="1178" spans="1:5" x14ac:dyDescent="0.2">
      <c r="A1178" s="23"/>
      <c r="B1178" s="77"/>
      <c r="C1178" s="23"/>
      <c r="D1178" s="23"/>
      <c r="E1178" s="23"/>
    </row>
    <row r="1179" spans="1:5" x14ac:dyDescent="0.2">
      <c r="A1179" s="23"/>
      <c r="B1179" s="77"/>
      <c r="C1179" s="23"/>
      <c r="D1179" s="23"/>
      <c r="E1179" s="23"/>
    </row>
    <row r="1180" spans="1:5" x14ac:dyDescent="0.2">
      <c r="A1180" s="23"/>
      <c r="B1180" s="77"/>
      <c r="C1180" s="23"/>
      <c r="D1180" s="23"/>
      <c r="E1180" s="23"/>
    </row>
    <row r="1181" spans="1:5" x14ac:dyDescent="0.2">
      <c r="A1181" s="23"/>
      <c r="B1181" s="77"/>
      <c r="C1181" s="23"/>
      <c r="D1181" s="23"/>
      <c r="E1181" s="23"/>
    </row>
    <row r="1182" spans="1:5" x14ac:dyDescent="0.2">
      <c r="A1182" s="23"/>
      <c r="B1182" s="77"/>
      <c r="C1182" s="23"/>
      <c r="D1182" s="23"/>
      <c r="E1182" s="23"/>
    </row>
    <row r="1183" spans="1:5" x14ac:dyDescent="0.2">
      <c r="A1183" s="23"/>
      <c r="B1183" s="77"/>
      <c r="C1183" s="23"/>
      <c r="D1183" s="23"/>
      <c r="E1183" s="23"/>
    </row>
    <row r="1184" spans="1:5" x14ac:dyDescent="0.2">
      <c r="A1184" s="23"/>
      <c r="B1184" s="77"/>
      <c r="C1184" s="23"/>
      <c r="D1184" s="23"/>
      <c r="E1184" s="23"/>
    </row>
    <row r="1185" spans="1:5" x14ac:dyDescent="0.2">
      <c r="A1185" s="23"/>
      <c r="B1185" s="77"/>
      <c r="C1185" s="23"/>
      <c r="D1185" s="23"/>
      <c r="E1185" s="23"/>
    </row>
    <row r="1186" spans="1:5" x14ac:dyDescent="0.2">
      <c r="A1186" s="23"/>
      <c r="B1186" s="77"/>
      <c r="C1186" s="23"/>
      <c r="D1186" s="23"/>
      <c r="E1186" s="23"/>
    </row>
    <row r="1187" spans="1:5" x14ac:dyDescent="0.2">
      <c r="A1187" s="23"/>
      <c r="B1187" s="77"/>
      <c r="C1187" s="23"/>
      <c r="D1187" s="23"/>
      <c r="E1187" s="23"/>
    </row>
    <row r="1188" spans="1:5" x14ac:dyDescent="0.2">
      <c r="A1188" s="23"/>
      <c r="B1188" s="77"/>
      <c r="C1188" s="23"/>
      <c r="D1188" s="23"/>
      <c r="E1188" s="23"/>
    </row>
    <row r="1189" spans="1:5" x14ac:dyDescent="0.2">
      <c r="A1189" s="23"/>
      <c r="B1189" s="77"/>
      <c r="C1189" s="23"/>
      <c r="D1189" s="23"/>
      <c r="E1189" s="23"/>
    </row>
    <row r="1190" spans="1:5" x14ac:dyDescent="0.2">
      <c r="A1190" s="23"/>
      <c r="B1190" s="77"/>
      <c r="C1190" s="23"/>
      <c r="D1190" s="23"/>
      <c r="E1190" s="23"/>
    </row>
    <row r="1191" spans="1:5" x14ac:dyDescent="0.2">
      <c r="A1191" s="23"/>
      <c r="B1191" s="77"/>
      <c r="C1191" s="23"/>
      <c r="D1191" s="23"/>
      <c r="E1191" s="23"/>
    </row>
    <row r="1192" spans="1:5" x14ac:dyDescent="0.2">
      <c r="A1192" s="23"/>
      <c r="B1192" s="77"/>
      <c r="C1192" s="23"/>
      <c r="D1192" s="23"/>
      <c r="E1192" s="23"/>
    </row>
    <row r="1193" spans="1:5" x14ac:dyDescent="0.2">
      <c r="A1193" s="23"/>
      <c r="B1193" s="77"/>
      <c r="C1193" s="23"/>
      <c r="D1193" s="23"/>
      <c r="E1193" s="23"/>
    </row>
    <row r="1194" spans="1:5" x14ac:dyDescent="0.2">
      <c r="A1194" s="23"/>
      <c r="B1194" s="77"/>
      <c r="C1194" s="23"/>
      <c r="D1194" s="23"/>
      <c r="E1194" s="23"/>
    </row>
    <row r="1195" spans="1:5" x14ac:dyDescent="0.2">
      <c r="A1195" s="23"/>
      <c r="B1195" s="77"/>
      <c r="C1195" s="23"/>
      <c r="D1195" s="23"/>
      <c r="E1195" s="23"/>
    </row>
    <row r="1196" spans="1:5" x14ac:dyDescent="0.2">
      <c r="A1196" s="23"/>
      <c r="B1196" s="77"/>
      <c r="C1196" s="23"/>
      <c r="D1196" s="23"/>
      <c r="E1196" s="23"/>
    </row>
    <row r="1197" spans="1:5" x14ac:dyDescent="0.2">
      <c r="A1197" s="23"/>
      <c r="B1197" s="77"/>
      <c r="C1197" s="23"/>
      <c r="D1197" s="23"/>
      <c r="E1197" s="23"/>
    </row>
    <row r="1198" spans="1:5" x14ac:dyDescent="0.2">
      <c r="A1198" s="23"/>
      <c r="B1198" s="77"/>
      <c r="C1198" s="23"/>
      <c r="D1198" s="23"/>
      <c r="E1198" s="23"/>
    </row>
    <row r="1199" spans="1:5" x14ac:dyDescent="0.2">
      <c r="A1199" s="23"/>
      <c r="B1199" s="77"/>
      <c r="C1199" s="23"/>
      <c r="D1199" s="23"/>
      <c r="E1199" s="23"/>
    </row>
    <row r="1200" spans="1:5" x14ac:dyDescent="0.2">
      <c r="A1200" s="23"/>
      <c r="B1200" s="77"/>
      <c r="C1200" s="23"/>
      <c r="D1200" s="23"/>
      <c r="E1200" s="23"/>
    </row>
    <row r="1201" spans="1:5" x14ac:dyDescent="0.2">
      <c r="A1201" s="23"/>
      <c r="B1201" s="77"/>
      <c r="C1201" s="23"/>
      <c r="D1201" s="23"/>
      <c r="E1201" s="23"/>
    </row>
    <row r="1202" spans="1:5" x14ac:dyDescent="0.2">
      <c r="A1202" s="23"/>
      <c r="B1202" s="77"/>
      <c r="C1202" s="23"/>
      <c r="D1202" s="23"/>
      <c r="E1202" s="23"/>
    </row>
    <row r="1203" spans="1:5" x14ac:dyDescent="0.2">
      <c r="A1203" s="23"/>
      <c r="B1203" s="77"/>
      <c r="C1203" s="23"/>
      <c r="D1203" s="23"/>
      <c r="E1203" s="23"/>
    </row>
    <row r="1204" spans="1:5" x14ac:dyDescent="0.2">
      <c r="A1204" s="23"/>
      <c r="B1204" s="77"/>
      <c r="C1204" s="23"/>
      <c r="D1204" s="23"/>
      <c r="E1204" s="23"/>
    </row>
    <row r="1205" spans="1:5" x14ac:dyDescent="0.2">
      <c r="A1205" s="23"/>
      <c r="B1205" s="77"/>
      <c r="C1205" s="23"/>
      <c r="D1205" s="23"/>
      <c r="E1205" s="23"/>
    </row>
    <row r="1206" spans="1:5" x14ac:dyDescent="0.2">
      <c r="A1206" s="23"/>
      <c r="B1206" s="77"/>
      <c r="C1206" s="23"/>
      <c r="D1206" s="23"/>
      <c r="E1206" s="23"/>
    </row>
    <row r="1207" spans="1:5" x14ac:dyDescent="0.2">
      <c r="A1207" s="23"/>
      <c r="B1207" s="77"/>
      <c r="C1207" s="23"/>
      <c r="D1207" s="23"/>
      <c r="E1207" s="23"/>
    </row>
    <row r="1208" spans="1:5" x14ac:dyDescent="0.2">
      <c r="A1208" s="23"/>
      <c r="B1208" s="77"/>
      <c r="C1208" s="23"/>
      <c r="D1208" s="23"/>
      <c r="E1208" s="23"/>
    </row>
    <row r="1209" spans="1:5" x14ac:dyDescent="0.2">
      <c r="A1209" s="23"/>
      <c r="B1209" s="77"/>
      <c r="C1209" s="23"/>
      <c r="D1209" s="23"/>
      <c r="E1209" s="23"/>
    </row>
    <row r="1210" spans="1:5" x14ac:dyDescent="0.2">
      <c r="A1210" s="23"/>
      <c r="B1210" s="77"/>
      <c r="C1210" s="23"/>
      <c r="D1210" s="23"/>
      <c r="E1210" s="23"/>
    </row>
    <row r="1211" spans="1:5" x14ac:dyDescent="0.2">
      <c r="A1211" s="23"/>
      <c r="B1211" s="77"/>
      <c r="C1211" s="23"/>
      <c r="D1211" s="23"/>
      <c r="E1211" s="23"/>
    </row>
    <row r="1212" spans="1:5" x14ac:dyDescent="0.2">
      <c r="A1212" s="23"/>
      <c r="B1212" s="77"/>
      <c r="C1212" s="23"/>
      <c r="D1212" s="23"/>
      <c r="E1212" s="23"/>
    </row>
    <row r="1213" spans="1:5" x14ac:dyDescent="0.2">
      <c r="A1213" s="23"/>
      <c r="B1213" s="77"/>
      <c r="C1213" s="23"/>
      <c r="D1213" s="23"/>
      <c r="E1213" s="23"/>
    </row>
    <row r="1214" spans="1:5" x14ac:dyDescent="0.2">
      <c r="A1214" s="23"/>
      <c r="B1214" s="77"/>
      <c r="C1214" s="23"/>
      <c r="D1214" s="23"/>
      <c r="E1214" s="23"/>
    </row>
    <row r="1215" spans="1:5" x14ac:dyDescent="0.2">
      <c r="A1215" s="23"/>
      <c r="B1215" s="77"/>
      <c r="C1215" s="23"/>
      <c r="D1215" s="23"/>
      <c r="E1215" s="23"/>
    </row>
    <row r="1216" spans="1:5" x14ac:dyDescent="0.2">
      <c r="A1216" s="23"/>
      <c r="B1216" s="77"/>
      <c r="C1216" s="23"/>
      <c r="D1216" s="23"/>
      <c r="E1216" s="23"/>
    </row>
    <row r="1217" spans="1:5" x14ac:dyDescent="0.2">
      <c r="A1217" s="23"/>
      <c r="B1217" s="77"/>
      <c r="C1217" s="23"/>
      <c r="D1217" s="23"/>
      <c r="E1217" s="23"/>
    </row>
    <row r="1218" spans="1:5" x14ac:dyDescent="0.2">
      <c r="A1218" s="23"/>
      <c r="B1218" s="77"/>
      <c r="C1218" s="23"/>
      <c r="D1218" s="23"/>
      <c r="E1218" s="23"/>
    </row>
    <row r="1219" spans="1:5" x14ac:dyDescent="0.2">
      <c r="A1219" s="23"/>
      <c r="B1219" s="77"/>
      <c r="C1219" s="23"/>
      <c r="D1219" s="23"/>
      <c r="E1219" s="23"/>
    </row>
    <row r="1220" spans="1:5" x14ac:dyDescent="0.2">
      <c r="A1220" s="23"/>
      <c r="B1220" s="77"/>
      <c r="C1220" s="23"/>
      <c r="D1220" s="23"/>
      <c r="E1220" s="23"/>
    </row>
    <row r="1221" spans="1:5" x14ac:dyDescent="0.2">
      <c r="A1221" s="23"/>
      <c r="B1221" s="77"/>
      <c r="C1221" s="23"/>
      <c r="D1221" s="23"/>
      <c r="E1221" s="23"/>
    </row>
    <row r="1222" spans="1:5" x14ac:dyDescent="0.2">
      <c r="A1222" s="23"/>
      <c r="B1222" s="77"/>
      <c r="C1222" s="23"/>
      <c r="D1222" s="23"/>
      <c r="E1222" s="23"/>
    </row>
    <row r="1223" spans="1:5" x14ac:dyDescent="0.2">
      <c r="A1223" s="23"/>
      <c r="B1223" s="77"/>
      <c r="C1223" s="23"/>
      <c r="D1223" s="23"/>
      <c r="E1223" s="23"/>
    </row>
    <row r="1224" spans="1:5" x14ac:dyDescent="0.2">
      <c r="A1224" s="23"/>
      <c r="B1224" s="77"/>
      <c r="C1224" s="23"/>
      <c r="D1224" s="23"/>
      <c r="E1224" s="23"/>
    </row>
    <row r="1225" spans="1:5" x14ac:dyDescent="0.2">
      <c r="A1225" s="23"/>
      <c r="B1225" s="77"/>
      <c r="C1225" s="23"/>
      <c r="D1225" s="23"/>
      <c r="E1225" s="23"/>
    </row>
    <row r="1226" spans="1:5" x14ac:dyDescent="0.2">
      <c r="A1226" s="23"/>
      <c r="B1226" s="77"/>
      <c r="C1226" s="23"/>
      <c r="D1226" s="23"/>
      <c r="E1226" s="23"/>
    </row>
    <row r="1227" spans="1:5" x14ac:dyDescent="0.2">
      <c r="A1227" s="23"/>
      <c r="B1227" s="77"/>
      <c r="C1227" s="23"/>
      <c r="D1227" s="23"/>
      <c r="E1227" s="23"/>
    </row>
    <row r="1228" spans="1:5" x14ac:dyDescent="0.2">
      <c r="A1228" s="23"/>
      <c r="B1228" s="77"/>
      <c r="C1228" s="23"/>
      <c r="D1228" s="23"/>
      <c r="E1228" s="23"/>
    </row>
    <row r="1229" spans="1:5" x14ac:dyDescent="0.2">
      <c r="A1229" s="23"/>
      <c r="B1229" s="77"/>
      <c r="C1229" s="23"/>
      <c r="D1229" s="23"/>
      <c r="E1229" s="23"/>
    </row>
    <row r="1230" spans="1:5" x14ac:dyDescent="0.2">
      <c r="A1230" s="23"/>
      <c r="B1230" s="77"/>
      <c r="C1230" s="23"/>
      <c r="D1230" s="23"/>
      <c r="E1230" s="23"/>
    </row>
    <row r="1231" spans="1:5" x14ac:dyDescent="0.2">
      <c r="A1231" s="23"/>
      <c r="B1231" s="77"/>
      <c r="C1231" s="23"/>
      <c r="D1231" s="23"/>
      <c r="E1231" s="23"/>
    </row>
    <row r="1232" spans="1:5" x14ac:dyDescent="0.2">
      <c r="A1232" s="23"/>
      <c r="B1232" s="77"/>
      <c r="C1232" s="23"/>
      <c r="D1232" s="23"/>
      <c r="E1232" s="23"/>
    </row>
    <row r="1233" spans="1:5" x14ac:dyDescent="0.2">
      <c r="A1233" s="23"/>
      <c r="B1233" s="77"/>
      <c r="C1233" s="23"/>
      <c r="D1233" s="23"/>
      <c r="E1233" s="23"/>
    </row>
    <row r="1234" spans="1:5" x14ac:dyDescent="0.2">
      <c r="A1234" s="23"/>
      <c r="B1234" s="77"/>
      <c r="C1234" s="23"/>
      <c r="D1234" s="23"/>
      <c r="E1234" s="23"/>
    </row>
    <row r="1235" spans="1:5" x14ac:dyDescent="0.2">
      <c r="A1235" s="23"/>
      <c r="B1235" s="77"/>
      <c r="C1235" s="23"/>
      <c r="D1235" s="23"/>
      <c r="E1235" s="23"/>
    </row>
    <row r="1236" spans="1:5" x14ac:dyDescent="0.2">
      <c r="A1236" s="23"/>
      <c r="B1236" s="77"/>
      <c r="C1236" s="23"/>
      <c r="D1236" s="23"/>
      <c r="E1236" s="23"/>
    </row>
    <row r="1237" spans="1:5" x14ac:dyDescent="0.2">
      <c r="A1237" s="23"/>
      <c r="B1237" s="77"/>
      <c r="C1237" s="23"/>
      <c r="D1237" s="23"/>
      <c r="E1237" s="23"/>
    </row>
    <row r="1238" spans="1:5" x14ac:dyDescent="0.2">
      <c r="A1238" s="23"/>
      <c r="B1238" s="77"/>
      <c r="C1238" s="23"/>
      <c r="D1238" s="23"/>
      <c r="E1238" s="23"/>
    </row>
    <row r="1239" spans="1:5" x14ac:dyDescent="0.2">
      <c r="A1239" s="23"/>
      <c r="B1239" s="77"/>
      <c r="C1239" s="23"/>
      <c r="D1239" s="23"/>
      <c r="E1239" s="23"/>
    </row>
    <row r="1240" spans="1:5" x14ac:dyDescent="0.2">
      <c r="A1240" s="23"/>
      <c r="B1240" s="77"/>
      <c r="C1240" s="23"/>
      <c r="D1240" s="23"/>
      <c r="E1240" s="23"/>
    </row>
    <row r="1241" spans="1:5" x14ac:dyDescent="0.2">
      <c r="A1241" s="23"/>
      <c r="B1241" s="77"/>
      <c r="C1241" s="23"/>
      <c r="D1241" s="23"/>
      <c r="E1241" s="23"/>
    </row>
    <row r="1242" spans="1:5" x14ac:dyDescent="0.2">
      <c r="A1242" s="23"/>
      <c r="B1242" s="77"/>
      <c r="C1242" s="23"/>
      <c r="D1242" s="23"/>
      <c r="E1242" s="23"/>
    </row>
    <row r="1243" spans="1:5" x14ac:dyDescent="0.2">
      <c r="A1243" s="23"/>
      <c r="B1243" s="77"/>
      <c r="C1243" s="23"/>
      <c r="D1243" s="23"/>
      <c r="E1243" s="23"/>
    </row>
    <row r="1244" spans="1:5" x14ac:dyDescent="0.2">
      <c r="A1244" s="23"/>
      <c r="B1244" s="77"/>
      <c r="C1244" s="23"/>
      <c r="D1244" s="23"/>
      <c r="E1244" s="23"/>
    </row>
    <row r="1245" spans="1:5" x14ac:dyDescent="0.2">
      <c r="A1245" s="23"/>
      <c r="B1245" s="77"/>
      <c r="C1245" s="23"/>
      <c r="D1245" s="23"/>
      <c r="E1245" s="23"/>
    </row>
    <row r="1246" spans="1:5" x14ac:dyDescent="0.2">
      <c r="A1246" s="23"/>
      <c r="B1246" s="77"/>
      <c r="C1246" s="23"/>
      <c r="D1246" s="23"/>
      <c r="E1246" s="23"/>
    </row>
    <row r="1247" spans="1:5" x14ac:dyDescent="0.2">
      <c r="A1247" s="23"/>
      <c r="B1247" s="77"/>
      <c r="C1247" s="23"/>
      <c r="D1247" s="23"/>
      <c r="E1247" s="23"/>
    </row>
    <row r="1248" spans="1:5" x14ac:dyDescent="0.2">
      <c r="A1248" s="23"/>
      <c r="B1248" s="77"/>
      <c r="C1248" s="23"/>
      <c r="D1248" s="23"/>
      <c r="E1248" s="23"/>
    </row>
    <row r="1249" spans="1:5" x14ac:dyDescent="0.2">
      <c r="A1249" s="23"/>
      <c r="B1249" s="77"/>
      <c r="C1249" s="23"/>
      <c r="D1249" s="23"/>
      <c r="E1249" s="23"/>
    </row>
    <row r="1250" spans="1:5" x14ac:dyDescent="0.2">
      <c r="A1250" s="23"/>
      <c r="B1250" s="77"/>
      <c r="C1250" s="23"/>
      <c r="D1250" s="23"/>
      <c r="E1250" s="23"/>
    </row>
    <row r="1251" spans="1:5" x14ac:dyDescent="0.2">
      <c r="A1251" s="23"/>
      <c r="B1251" s="77"/>
      <c r="C1251" s="23"/>
      <c r="D1251" s="23"/>
      <c r="E1251" s="23"/>
    </row>
    <row r="1252" spans="1:5" x14ac:dyDescent="0.2">
      <c r="A1252" s="23"/>
      <c r="B1252" s="77"/>
      <c r="C1252" s="23"/>
      <c r="D1252" s="23"/>
      <c r="E1252" s="23"/>
    </row>
    <row r="1253" spans="1:5" x14ac:dyDescent="0.2">
      <c r="A1253" s="23"/>
      <c r="B1253" s="77"/>
      <c r="C1253" s="23"/>
      <c r="D1253" s="23"/>
      <c r="E1253" s="23"/>
    </row>
    <row r="1254" spans="1:5" x14ac:dyDescent="0.2">
      <c r="A1254" s="23"/>
      <c r="B1254" s="77"/>
      <c r="C1254" s="23"/>
      <c r="D1254" s="23"/>
      <c r="E1254" s="23"/>
    </row>
    <row r="1255" spans="1:5" x14ac:dyDescent="0.2">
      <c r="A1255" s="23"/>
      <c r="B1255" s="77"/>
      <c r="C1255" s="23"/>
      <c r="D1255" s="23"/>
      <c r="E1255" s="23"/>
    </row>
    <row r="1256" spans="1:5" x14ac:dyDescent="0.2">
      <c r="A1256" s="23"/>
      <c r="B1256" s="77"/>
      <c r="C1256" s="23"/>
      <c r="D1256" s="23"/>
      <c r="E1256" s="23"/>
    </row>
    <row r="1257" spans="1:5" x14ac:dyDescent="0.2">
      <c r="A1257" s="23"/>
      <c r="B1257" s="77"/>
      <c r="C1257" s="23"/>
      <c r="D1257" s="23"/>
      <c r="E1257" s="23"/>
    </row>
    <row r="1258" spans="1:5" x14ac:dyDescent="0.2">
      <c r="A1258" s="23"/>
      <c r="B1258" s="77"/>
      <c r="C1258" s="23"/>
      <c r="D1258" s="23"/>
      <c r="E1258" s="23"/>
    </row>
    <row r="1259" spans="1:5" x14ac:dyDescent="0.2">
      <c r="A1259" s="23"/>
      <c r="B1259" s="77"/>
      <c r="C1259" s="23"/>
      <c r="D1259" s="23"/>
      <c r="E1259" s="23"/>
    </row>
    <row r="1260" spans="1:5" x14ac:dyDescent="0.2">
      <c r="A1260" s="23"/>
      <c r="B1260" s="77"/>
      <c r="C1260" s="23"/>
      <c r="D1260" s="23"/>
      <c r="E1260" s="23"/>
    </row>
    <row r="1261" spans="1:5" x14ac:dyDescent="0.2">
      <c r="A1261" s="23"/>
      <c r="B1261" s="77"/>
      <c r="C1261" s="23"/>
      <c r="D1261" s="23"/>
      <c r="E1261" s="23"/>
    </row>
    <row r="1262" spans="1:5" x14ac:dyDescent="0.2">
      <c r="A1262" s="23"/>
      <c r="B1262" s="77"/>
      <c r="C1262" s="23"/>
      <c r="D1262" s="23"/>
      <c r="E1262" s="23"/>
    </row>
    <row r="1263" spans="1:5" x14ac:dyDescent="0.2">
      <c r="A1263" s="23"/>
      <c r="B1263" s="77"/>
      <c r="C1263" s="23"/>
      <c r="D1263" s="23"/>
      <c r="E1263" s="23"/>
    </row>
    <row r="1264" spans="1:5" x14ac:dyDescent="0.2">
      <c r="A1264" s="23"/>
      <c r="B1264" s="77"/>
      <c r="C1264" s="23"/>
      <c r="D1264" s="23"/>
      <c r="E1264" s="23"/>
    </row>
    <row r="1265" spans="1:5" x14ac:dyDescent="0.2">
      <c r="A1265" s="23"/>
      <c r="B1265" s="77"/>
      <c r="C1265" s="23"/>
      <c r="D1265" s="23"/>
      <c r="E1265" s="23"/>
    </row>
    <row r="1266" spans="1:5" x14ac:dyDescent="0.2">
      <c r="A1266" s="23"/>
      <c r="B1266" s="77"/>
      <c r="C1266" s="23"/>
      <c r="D1266" s="23"/>
      <c r="E1266" s="23"/>
    </row>
    <row r="1267" spans="1:5" x14ac:dyDescent="0.2">
      <c r="A1267" s="23"/>
      <c r="B1267" s="77"/>
      <c r="C1267" s="23"/>
      <c r="D1267" s="23"/>
      <c r="E1267" s="23"/>
    </row>
    <row r="1268" spans="1:5" x14ac:dyDescent="0.2">
      <c r="A1268" s="23"/>
      <c r="B1268" s="77"/>
      <c r="C1268" s="23"/>
      <c r="D1268" s="23"/>
      <c r="E1268" s="23"/>
    </row>
    <row r="1269" spans="1:5" x14ac:dyDescent="0.2">
      <c r="A1269" s="23"/>
      <c r="B1269" s="77"/>
      <c r="C1269" s="23"/>
      <c r="D1269" s="23"/>
      <c r="E1269" s="23"/>
    </row>
    <row r="1270" spans="1:5" x14ac:dyDescent="0.2">
      <c r="A1270" s="23"/>
      <c r="B1270" s="77"/>
      <c r="C1270" s="23"/>
      <c r="D1270" s="23"/>
      <c r="E1270" s="23"/>
    </row>
    <row r="1271" spans="1:5" x14ac:dyDescent="0.2">
      <c r="A1271" s="23"/>
      <c r="B1271" s="77"/>
      <c r="C1271" s="23"/>
      <c r="D1271" s="23"/>
      <c r="E1271" s="23"/>
    </row>
    <row r="1272" spans="1:5" x14ac:dyDescent="0.2">
      <c r="A1272" s="23"/>
      <c r="B1272" s="77"/>
      <c r="C1272" s="23"/>
      <c r="D1272" s="23"/>
      <c r="E1272" s="23"/>
    </row>
    <row r="1273" spans="1:5" x14ac:dyDescent="0.2">
      <c r="A1273" s="23"/>
      <c r="B1273" s="77"/>
      <c r="C1273" s="23"/>
      <c r="D1273" s="23"/>
      <c r="E1273" s="23"/>
    </row>
    <row r="1274" spans="1:5" x14ac:dyDescent="0.2">
      <c r="A1274" s="23"/>
      <c r="B1274" s="77"/>
      <c r="C1274" s="23"/>
      <c r="D1274" s="23"/>
      <c r="E1274" s="23"/>
    </row>
    <row r="1275" spans="1:5" x14ac:dyDescent="0.2">
      <c r="A1275" s="23"/>
      <c r="B1275" s="77"/>
      <c r="C1275" s="23"/>
      <c r="D1275" s="23"/>
      <c r="E1275" s="23"/>
    </row>
    <row r="1276" spans="1:5" x14ac:dyDescent="0.2">
      <c r="A1276" s="23"/>
      <c r="B1276" s="77"/>
      <c r="C1276" s="23"/>
      <c r="D1276" s="23"/>
      <c r="E1276" s="23"/>
    </row>
    <row r="1277" spans="1:5" x14ac:dyDescent="0.2">
      <c r="A1277" s="23"/>
      <c r="B1277" s="77"/>
      <c r="C1277" s="23"/>
      <c r="D1277" s="23"/>
      <c r="E1277" s="23"/>
    </row>
    <row r="1278" spans="1:5" x14ac:dyDescent="0.2">
      <c r="A1278" s="23"/>
      <c r="B1278" s="77"/>
      <c r="C1278" s="23"/>
      <c r="D1278" s="23"/>
      <c r="E1278" s="23"/>
    </row>
    <row r="1279" spans="1:5" x14ac:dyDescent="0.2">
      <c r="A1279" s="23"/>
      <c r="B1279" s="77"/>
      <c r="C1279" s="23"/>
      <c r="D1279" s="23"/>
      <c r="E1279" s="23"/>
    </row>
    <row r="1280" spans="1:5" x14ac:dyDescent="0.2">
      <c r="A1280" s="23"/>
      <c r="B1280" s="77"/>
      <c r="C1280" s="23"/>
      <c r="D1280" s="23"/>
      <c r="E1280" s="23"/>
    </row>
    <row r="1281" spans="1:5" x14ac:dyDescent="0.2">
      <c r="A1281" s="23"/>
      <c r="B1281" s="77"/>
      <c r="C1281" s="23"/>
      <c r="D1281" s="23"/>
      <c r="E1281" s="23"/>
    </row>
    <row r="1282" spans="1:5" x14ac:dyDescent="0.2">
      <c r="A1282" s="23"/>
      <c r="B1282" s="77"/>
      <c r="C1282" s="23"/>
      <c r="D1282" s="23"/>
      <c r="E1282" s="23"/>
    </row>
    <row r="1283" spans="1:5" x14ac:dyDescent="0.2">
      <c r="A1283" s="23"/>
      <c r="B1283" s="77"/>
      <c r="C1283" s="23"/>
      <c r="D1283" s="23"/>
      <c r="E1283" s="23"/>
    </row>
    <row r="1284" spans="1:5" x14ac:dyDescent="0.2">
      <c r="A1284" s="23"/>
      <c r="B1284" s="77"/>
      <c r="C1284" s="23"/>
      <c r="D1284" s="23"/>
      <c r="E1284" s="23"/>
    </row>
    <row r="1285" spans="1:5" x14ac:dyDescent="0.2">
      <c r="A1285" s="23"/>
      <c r="B1285" s="77"/>
      <c r="C1285" s="23"/>
      <c r="D1285" s="23"/>
      <c r="E1285" s="23"/>
    </row>
    <row r="1286" spans="1:5" x14ac:dyDescent="0.2">
      <c r="A1286" s="23"/>
      <c r="B1286" s="77"/>
      <c r="C1286" s="23"/>
      <c r="D1286" s="23"/>
      <c r="E1286" s="23"/>
    </row>
    <row r="1287" spans="1:5" x14ac:dyDescent="0.2">
      <c r="A1287" s="23"/>
      <c r="B1287" s="77"/>
      <c r="C1287" s="23"/>
      <c r="D1287" s="23"/>
      <c r="E1287" s="23"/>
    </row>
    <row r="1288" spans="1:5" x14ac:dyDescent="0.2">
      <c r="A1288" s="23"/>
      <c r="B1288" s="77"/>
      <c r="C1288" s="23"/>
      <c r="D1288" s="23"/>
      <c r="E1288" s="23"/>
    </row>
    <row r="1289" spans="1:5" x14ac:dyDescent="0.2">
      <c r="A1289" s="23"/>
      <c r="B1289" s="77"/>
      <c r="C1289" s="23"/>
      <c r="D1289" s="23"/>
      <c r="E1289" s="23"/>
    </row>
    <row r="1290" spans="1:5" x14ac:dyDescent="0.2">
      <c r="A1290" s="23"/>
      <c r="B1290" s="77"/>
      <c r="C1290" s="23"/>
      <c r="D1290" s="23"/>
      <c r="E1290" s="23"/>
    </row>
    <row r="1291" spans="1:5" x14ac:dyDescent="0.2">
      <c r="A1291" s="23"/>
      <c r="B1291" s="77"/>
      <c r="C1291" s="23"/>
      <c r="D1291" s="23"/>
      <c r="E1291" s="23"/>
    </row>
    <row r="1292" spans="1:5" x14ac:dyDescent="0.2">
      <c r="A1292" s="23"/>
      <c r="B1292" s="77"/>
      <c r="C1292" s="23"/>
      <c r="D1292" s="23"/>
      <c r="E1292" s="23"/>
    </row>
    <row r="1293" spans="1:5" x14ac:dyDescent="0.2">
      <c r="A1293" s="23"/>
      <c r="B1293" s="77"/>
      <c r="C1293" s="23"/>
      <c r="D1293" s="23"/>
      <c r="E1293" s="23"/>
    </row>
    <row r="1294" spans="1:5" x14ac:dyDescent="0.2">
      <c r="A1294" s="23"/>
      <c r="B1294" s="77"/>
      <c r="C1294" s="23"/>
      <c r="D1294" s="23"/>
      <c r="E1294" s="23"/>
    </row>
    <row r="1295" spans="1:5" x14ac:dyDescent="0.2">
      <c r="A1295" s="23"/>
      <c r="B1295" s="77"/>
      <c r="C1295" s="23"/>
      <c r="D1295" s="23"/>
      <c r="E1295" s="23"/>
    </row>
    <row r="1296" spans="1:5" x14ac:dyDescent="0.2">
      <c r="A1296" s="23"/>
      <c r="B1296" s="77"/>
      <c r="C1296" s="23"/>
      <c r="D1296" s="23"/>
      <c r="E1296" s="23"/>
    </row>
    <row r="1297" spans="1:5" x14ac:dyDescent="0.2">
      <c r="A1297" s="23"/>
      <c r="B1297" s="77"/>
      <c r="C1297" s="23"/>
      <c r="D1297" s="23"/>
      <c r="E1297" s="23"/>
    </row>
    <row r="1298" spans="1:5" x14ac:dyDescent="0.2">
      <c r="A1298" s="23"/>
      <c r="B1298" s="77"/>
      <c r="C1298" s="23"/>
      <c r="D1298" s="23"/>
      <c r="E1298" s="23"/>
    </row>
    <row r="1299" spans="1:5" x14ac:dyDescent="0.2">
      <c r="A1299" s="23"/>
      <c r="B1299" s="77"/>
      <c r="C1299" s="23"/>
      <c r="D1299" s="23"/>
      <c r="E1299" s="23"/>
    </row>
    <row r="1300" spans="1:5" x14ac:dyDescent="0.2">
      <c r="A1300" s="23"/>
      <c r="B1300" s="77"/>
      <c r="C1300" s="23"/>
      <c r="D1300" s="23"/>
      <c r="E1300" s="23"/>
    </row>
    <row r="1301" spans="1:5" x14ac:dyDescent="0.2">
      <c r="A1301" s="23"/>
      <c r="B1301" s="77"/>
      <c r="C1301" s="23"/>
      <c r="D1301" s="23"/>
      <c r="E1301" s="23"/>
    </row>
    <row r="1302" spans="1:5" x14ac:dyDescent="0.2">
      <c r="A1302" s="23"/>
      <c r="B1302" s="77"/>
      <c r="C1302" s="23"/>
      <c r="D1302" s="23"/>
      <c r="E1302" s="23"/>
    </row>
    <row r="1303" spans="1:5" x14ac:dyDescent="0.2">
      <c r="A1303" s="23"/>
      <c r="B1303" s="77"/>
      <c r="C1303" s="23"/>
      <c r="D1303" s="23"/>
      <c r="E1303" s="23"/>
    </row>
    <row r="1304" spans="1:5" x14ac:dyDescent="0.2">
      <c r="A1304" s="23"/>
      <c r="B1304" s="77"/>
      <c r="C1304" s="23"/>
      <c r="D1304" s="23"/>
      <c r="E1304" s="23"/>
    </row>
    <row r="1305" spans="1:5" x14ac:dyDescent="0.2">
      <c r="A1305" s="23"/>
      <c r="B1305" s="77"/>
      <c r="C1305" s="23"/>
      <c r="D1305" s="23"/>
      <c r="E1305" s="23"/>
    </row>
    <row r="1306" spans="1:5" x14ac:dyDescent="0.2">
      <c r="A1306" s="23"/>
      <c r="B1306" s="77"/>
      <c r="C1306" s="23"/>
      <c r="D1306" s="23"/>
      <c r="E1306" s="23"/>
    </row>
    <row r="1307" spans="1:5" x14ac:dyDescent="0.2">
      <c r="A1307" s="23"/>
      <c r="B1307" s="77"/>
      <c r="C1307" s="23"/>
      <c r="D1307" s="23"/>
      <c r="E1307" s="23"/>
    </row>
    <row r="1308" spans="1:5" x14ac:dyDescent="0.2">
      <c r="A1308" s="23"/>
      <c r="B1308" s="77"/>
      <c r="C1308" s="23"/>
      <c r="D1308" s="23"/>
      <c r="E1308" s="23"/>
    </row>
    <row r="1309" spans="1:5" x14ac:dyDescent="0.2">
      <c r="A1309" s="23"/>
      <c r="B1309" s="77"/>
      <c r="C1309" s="23"/>
      <c r="D1309" s="23"/>
      <c r="E1309" s="23"/>
    </row>
    <row r="1310" spans="1:5" x14ac:dyDescent="0.2">
      <c r="A1310" s="23"/>
      <c r="B1310" s="77"/>
      <c r="C1310" s="23"/>
      <c r="D1310" s="23"/>
      <c r="E1310" s="23"/>
    </row>
    <row r="1311" spans="1:5" x14ac:dyDescent="0.2">
      <c r="A1311" s="23"/>
      <c r="B1311" s="77"/>
      <c r="C1311" s="23"/>
      <c r="D1311" s="23"/>
      <c r="E1311" s="23"/>
    </row>
    <row r="1312" spans="1:5" x14ac:dyDescent="0.2">
      <c r="A1312" s="23"/>
      <c r="B1312" s="77"/>
      <c r="C1312" s="23"/>
      <c r="D1312" s="23"/>
      <c r="E1312" s="23"/>
    </row>
    <row r="1313" spans="1:5" x14ac:dyDescent="0.2">
      <c r="A1313" s="23"/>
      <c r="B1313" s="77"/>
      <c r="C1313" s="23"/>
      <c r="D1313" s="23"/>
      <c r="E1313" s="23"/>
    </row>
    <row r="1314" spans="1:5" x14ac:dyDescent="0.2">
      <c r="A1314" s="23"/>
      <c r="B1314" s="77"/>
      <c r="C1314" s="23"/>
      <c r="D1314" s="23"/>
      <c r="E1314" s="23"/>
    </row>
    <row r="1315" spans="1:5" x14ac:dyDescent="0.2">
      <c r="A1315" s="23"/>
      <c r="B1315" s="77"/>
      <c r="C1315" s="23"/>
      <c r="D1315" s="23"/>
      <c r="E1315" s="23"/>
    </row>
    <row r="1316" spans="1:5" x14ac:dyDescent="0.2">
      <c r="A1316" s="23"/>
      <c r="B1316" s="77"/>
      <c r="C1316" s="23"/>
      <c r="D1316" s="23"/>
      <c r="E1316" s="23"/>
    </row>
    <row r="1317" spans="1:5" x14ac:dyDescent="0.2">
      <c r="A1317" s="23"/>
      <c r="B1317" s="77"/>
      <c r="C1317" s="23"/>
      <c r="D1317" s="23"/>
      <c r="E1317" s="23"/>
    </row>
    <row r="1318" spans="1:5" x14ac:dyDescent="0.2">
      <c r="A1318" s="23"/>
      <c r="B1318" s="77"/>
      <c r="C1318" s="23"/>
      <c r="D1318" s="23"/>
      <c r="E1318" s="23"/>
    </row>
    <row r="1319" spans="1:5" x14ac:dyDescent="0.2">
      <c r="A1319" s="23"/>
      <c r="B1319" s="77"/>
      <c r="C1319" s="23"/>
      <c r="D1319" s="23"/>
      <c r="E1319" s="23"/>
    </row>
    <row r="1320" spans="1:5" x14ac:dyDescent="0.2">
      <c r="A1320" s="23"/>
      <c r="B1320" s="77"/>
      <c r="C1320" s="23"/>
      <c r="D1320" s="23"/>
      <c r="E1320" s="23"/>
    </row>
    <row r="1321" spans="1:5" x14ac:dyDescent="0.2">
      <c r="A1321" s="23"/>
      <c r="B1321" s="77"/>
      <c r="C1321" s="23"/>
      <c r="D1321" s="23"/>
      <c r="E1321" s="23"/>
    </row>
    <row r="1322" spans="1:5" x14ac:dyDescent="0.2">
      <c r="A1322" s="23"/>
      <c r="B1322" s="77"/>
      <c r="C1322" s="23"/>
      <c r="D1322" s="23"/>
      <c r="E1322" s="23"/>
    </row>
    <row r="1323" spans="1:5" x14ac:dyDescent="0.2">
      <c r="A1323" s="23"/>
      <c r="B1323" s="77"/>
      <c r="C1323" s="23"/>
      <c r="D1323" s="23"/>
      <c r="E1323" s="23"/>
    </row>
    <row r="1324" spans="1:5" x14ac:dyDescent="0.2">
      <c r="A1324" s="23"/>
      <c r="B1324" s="77"/>
      <c r="C1324" s="23"/>
      <c r="D1324" s="23"/>
      <c r="E1324" s="23"/>
    </row>
    <row r="1325" spans="1:5" x14ac:dyDescent="0.2">
      <c r="A1325" s="23"/>
      <c r="B1325" s="77"/>
      <c r="C1325" s="23"/>
      <c r="D1325" s="23"/>
      <c r="E1325" s="23"/>
    </row>
    <row r="1326" spans="1:5" x14ac:dyDescent="0.2">
      <c r="A1326" s="23"/>
      <c r="B1326" s="77"/>
      <c r="C1326" s="23"/>
      <c r="D1326" s="23"/>
      <c r="E1326" s="23"/>
    </row>
    <row r="1327" spans="1:5" x14ac:dyDescent="0.2">
      <c r="A1327" s="23"/>
      <c r="B1327" s="77"/>
      <c r="C1327" s="23"/>
      <c r="D1327" s="23"/>
      <c r="E1327" s="23"/>
    </row>
    <row r="1328" spans="1:5" x14ac:dyDescent="0.2">
      <c r="A1328" s="23"/>
      <c r="B1328" s="77"/>
      <c r="C1328" s="23"/>
      <c r="D1328" s="23"/>
      <c r="E1328" s="23"/>
    </row>
    <row r="1329" spans="1:5" x14ac:dyDescent="0.2">
      <c r="A1329" s="23"/>
      <c r="B1329" s="77"/>
      <c r="C1329" s="23"/>
      <c r="D1329" s="23"/>
      <c r="E1329" s="23"/>
    </row>
    <row r="1330" spans="1:5" x14ac:dyDescent="0.2">
      <c r="A1330" s="23"/>
      <c r="B1330" s="77"/>
      <c r="C1330" s="23"/>
      <c r="D1330" s="23"/>
      <c r="E1330" s="23"/>
    </row>
    <row r="1331" spans="1:5" x14ac:dyDescent="0.2">
      <c r="A1331" s="23"/>
      <c r="B1331" s="77"/>
      <c r="C1331" s="23"/>
      <c r="D1331" s="23"/>
      <c r="E1331" s="23"/>
    </row>
    <row r="1332" spans="1:5" x14ac:dyDescent="0.2">
      <c r="A1332" s="23"/>
      <c r="B1332" s="77"/>
      <c r="C1332" s="23"/>
      <c r="D1332" s="23"/>
      <c r="E1332" s="23"/>
    </row>
    <row r="1333" spans="1:5" x14ac:dyDescent="0.2">
      <c r="A1333" s="23"/>
      <c r="B1333" s="77"/>
      <c r="C1333" s="23"/>
      <c r="D1333" s="23"/>
      <c r="E1333" s="23"/>
    </row>
    <row r="1334" spans="1:5" x14ac:dyDescent="0.2">
      <c r="A1334" s="23"/>
      <c r="B1334" s="77"/>
      <c r="C1334" s="23"/>
      <c r="D1334" s="23"/>
      <c r="E1334" s="23"/>
    </row>
    <row r="1335" spans="1:5" x14ac:dyDescent="0.2">
      <c r="A1335" s="23"/>
      <c r="B1335" s="77"/>
      <c r="C1335" s="23"/>
      <c r="D1335" s="23"/>
      <c r="E1335" s="23"/>
    </row>
    <row r="1336" spans="1:5" x14ac:dyDescent="0.2">
      <c r="A1336" s="23"/>
      <c r="B1336" s="77"/>
      <c r="C1336" s="23"/>
      <c r="D1336" s="23"/>
      <c r="E1336" s="23"/>
    </row>
    <row r="1337" spans="1:5" x14ac:dyDescent="0.2">
      <c r="A1337" s="23"/>
      <c r="B1337" s="77"/>
      <c r="C1337" s="23"/>
      <c r="D1337" s="23"/>
      <c r="E1337" s="23"/>
    </row>
    <row r="1338" spans="1:5" x14ac:dyDescent="0.2">
      <c r="A1338" s="23"/>
      <c r="B1338" s="77"/>
      <c r="C1338" s="23"/>
      <c r="D1338" s="23"/>
      <c r="E1338" s="23"/>
    </row>
    <row r="1339" spans="1:5" x14ac:dyDescent="0.2">
      <c r="A1339" s="23"/>
      <c r="B1339" s="77"/>
      <c r="C1339" s="23"/>
      <c r="D1339" s="23"/>
      <c r="E1339" s="23"/>
    </row>
    <row r="1340" spans="1:5" x14ac:dyDescent="0.2">
      <c r="A1340" s="23"/>
      <c r="B1340" s="77"/>
      <c r="C1340" s="23"/>
      <c r="D1340" s="23"/>
      <c r="E1340" s="23"/>
    </row>
    <row r="1341" spans="1:5" x14ac:dyDescent="0.2">
      <c r="A1341" s="23"/>
      <c r="B1341" s="77"/>
      <c r="C1341" s="23"/>
      <c r="D1341" s="23"/>
      <c r="E1341" s="23"/>
    </row>
    <row r="1342" spans="1:5" x14ac:dyDescent="0.2">
      <c r="A1342" s="23"/>
      <c r="B1342" s="77"/>
      <c r="C1342" s="23"/>
      <c r="D1342" s="23"/>
      <c r="E1342" s="23"/>
    </row>
    <row r="1343" spans="1:5" x14ac:dyDescent="0.2">
      <c r="A1343" s="23"/>
      <c r="B1343" s="77"/>
      <c r="C1343" s="23"/>
      <c r="D1343" s="23"/>
      <c r="E1343" s="23"/>
    </row>
    <row r="1344" spans="1:5" x14ac:dyDescent="0.2">
      <c r="A1344" s="23"/>
      <c r="B1344" s="77"/>
      <c r="C1344" s="23"/>
      <c r="D1344" s="23"/>
      <c r="E1344" s="23"/>
    </row>
    <row r="1345" spans="1:5" x14ac:dyDescent="0.2">
      <c r="A1345" s="23"/>
      <c r="B1345" s="77"/>
      <c r="C1345" s="23"/>
      <c r="D1345" s="23"/>
      <c r="E1345" s="23"/>
    </row>
    <row r="1346" spans="1:5" x14ac:dyDescent="0.2">
      <c r="A1346" s="23"/>
      <c r="B1346" s="77"/>
      <c r="C1346" s="23"/>
      <c r="D1346" s="23"/>
      <c r="E1346" s="23"/>
    </row>
    <row r="1347" spans="1:5" x14ac:dyDescent="0.2">
      <c r="A1347" s="23"/>
      <c r="B1347" s="77"/>
      <c r="C1347" s="23"/>
      <c r="D1347" s="23"/>
      <c r="E1347" s="23"/>
    </row>
    <row r="1348" spans="1:5" x14ac:dyDescent="0.2">
      <c r="A1348" s="23"/>
      <c r="B1348" s="77"/>
      <c r="C1348" s="23"/>
      <c r="D1348" s="23"/>
      <c r="E1348" s="23"/>
    </row>
    <row r="1349" spans="1:5" x14ac:dyDescent="0.2">
      <c r="A1349" s="23"/>
      <c r="B1349" s="77"/>
      <c r="C1349" s="23"/>
      <c r="D1349" s="23"/>
      <c r="E1349" s="23"/>
    </row>
    <row r="1350" spans="1:5" x14ac:dyDescent="0.2">
      <c r="A1350" s="23"/>
      <c r="B1350" s="77"/>
      <c r="C1350" s="23"/>
      <c r="D1350" s="23"/>
      <c r="E1350" s="23"/>
    </row>
    <row r="1351" spans="1:5" x14ac:dyDescent="0.2">
      <c r="A1351" s="23"/>
      <c r="B1351" s="77"/>
      <c r="C1351" s="23"/>
      <c r="D1351" s="23"/>
      <c r="E1351" s="23"/>
    </row>
    <row r="1352" spans="1:5" x14ac:dyDescent="0.2">
      <c r="A1352" s="23"/>
      <c r="B1352" s="77"/>
      <c r="C1352" s="23"/>
      <c r="D1352" s="23"/>
      <c r="E1352" s="23"/>
    </row>
    <row r="1353" spans="1:5" x14ac:dyDescent="0.2">
      <c r="A1353" s="23"/>
      <c r="B1353" s="77"/>
      <c r="C1353" s="23"/>
      <c r="D1353" s="23"/>
      <c r="E1353" s="23"/>
    </row>
    <row r="1354" spans="1:5" x14ac:dyDescent="0.2">
      <c r="A1354" s="23"/>
      <c r="B1354" s="77"/>
      <c r="C1354" s="23"/>
      <c r="D1354" s="23"/>
      <c r="E1354" s="23"/>
    </row>
    <row r="1355" spans="1:5" x14ac:dyDescent="0.2">
      <c r="A1355" s="23"/>
      <c r="B1355" s="77"/>
      <c r="C1355" s="23"/>
      <c r="D1355" s="23"/>
      <c r="E1355" s="23"/>
    </row>
    <row r="1356" spans="1:5" x14ac:dyDescent="0.2">
      <c r="A1356" s="23"/>
      <c r="B1356" s="77"/>
      <c r="C1356" s="23"/>
      <c r="D1356" s="23"/>
      <c r="E1356" s="23"/>
    </row>
    <row r="1357" spans="1:5" x14ac:dyDescent="0.2">
      <c r="A1357" s="23"/>
      <c r="B1357" s="77"/>
      <c r="C1357" s="23"/>
      <c r="D1357" s="23"/>
      <c r="E1357" s="23"/>
    </row>
    <row r="1358" spans="1:5" x14ac:dyDescent="0.2">
      <c r="A1358" s="23"/>
      <c r="B1358" s="77"/>
      <c r="C1358" s="23"/>
      <c r="D1358" s="23"/>
      <c r="E1358" s="23"/>
    </row>
    <row r="1359" spans="1:5" x14ac:dyDescent="0.2">
      <c r="A1359" s="23"/>
      <c r="B1359" s="77"/>
      <c r="C1359" s="23"/>
      <c r="D1359" s="23"/>
      <c r="E1359" s="23"/>
    </row>
    <row r="1360" spans="1:5" x14ac:dyDescent="0.2">
      <c r="A1360" s="23"/>
      <c r="B1360" s="77"/>
      <c r="C1360" s="23"/>
      <c r="D1360" s="23"/>
      <c r="E1360" s="23"/>
    </row>
    <row r="1361" spans="1:5" x14ac:dyDescent="0.2">
      <c r="A1361" s="23"/>
      <c r="B1361" s="77"/>
      <c r="C1361" s="23"/>
      <c r="D1361" s="23"/>
      <c r="E1361" s="23"/>
    </row>
    <row r="1362" spans="1:5" x14ac:dyDescent="0.2">
      <c r="A1362" s="23"/>
      <c r="B1362" s="77"/>
      <c r="C1362" s="23"/>
      <c r="D1362" s="23"/>
      <c r="E1362" s="23"/>
    </row>
    <row r="1363" spans="1:5" x14ac:dyDescent="0.2">
      <c r="A1363" s="23"/>
      <c r="B1363" s="77"/>
      <c r="C1363" s="23"/>
      <c r="D1363" s="23"/>
      <c r="E1363" s="23"/>
    </row>
    <row r="1364" spans="1:5" x14ac:dyDescent="0.2">
      <c r="A1364" s="23"/>
      <c r="B1364" s="77"/>
      <c r="C1364" s="23"/>
      <c r="D1364" s="23"/>
      <c r="E1364" s="23"/>
    </row>
    <row r="1365" spans="1:5" x14ac:dyDescent="0.2">
      <c r="A1365" s="23"/>
      <c r="B1365" s="77"/>
      <c r="C1365" s="23"/>
      <c r="D1365" s="23"/>
      <c r="E1365" s="23"/>
    </row>
    <row r="1366" spans="1:5" x14ac:dyDescent="0.2">
      <c r="A1366" s="23"/>
      <c r="B1366" s="77"/>
      <c r="C1366" s="23"/>
      <c r="D1366" s="23"/>
      <c r="E1366" s="23"/>
    </row>
    <row r="1367" spans="1:5" x14ac:dyDescent="0.2">
      <c r="A1367" s="23"/>
      <c r="B1367" s="77"/>
      <c r="C1367" s="23"/>
      <c r="D1367" s="23"/>
      <c r="E1367" s="23"/>
    </row>
    <row r="1368" spans="1:5" x14ac:dyDescent="0.2">
      <c r="A1368" s="23"/>
      <c r="B1368" s="77"/>
      <c r="C1368" s="23"/>
      <c r="D1368" s="23"/>
      <c r="E1368" s="23"/>
    </row>
    <row r="1369" spans="1:5" x14ac:dyDescent="0.2">
      <c r="A1369" s="23"/>
      <c r="B1369" s="77"/>
      <c r="C1369" s="23"/>
      <c r="D1369" s="23"/>
      <c r="E1369" s="23"/>
    </row>
    <row r="1370" spans="1:5" x14ac:dyDescent="0.2">
      <c r="A1370" s="23"/>
      <c r="B1370" s="77"/>
      <c r="C1370" s="23"/>
      <c r="D1370" s="23"/>
      <c r="E1370" s="23"/>
    </row>
    <row r="1371" spans="1:5" x14ac:dyDescent="0.2">
      <c r="A1371" s="23"/>
      <c r="B1371" s="77"/>
      <c r="C1371" s="23"/>
      <c r="D1371" s="23"/>
      <c r="E1371" s="23"/>
    </row>
    <row r="1372" spans="1:5" x14ac:dyDescent="0.2">
      <c r="A1372" s="23"/>
      <c r="B1372" s="77"/>
      <c r="C1372" s="23"/>
      <c r="D1372" s="23"/>
      <c r="E1372" s="23"/>
    </row>
    <row r="1373" spans="1:5" x14ac:dyDescent="0.2">
      <c r="A1373" s="23"/>
      <c r="B1373" s="77"/>
      <c r="C1373" s="23"/>
      <c r="D1373" s="23"/>
      <c r="E1373" s="23"/>
    </row>
    <row r="1374" spans="1:5" x14ac:dyDescent="0.2">
      <c r="A1374" s="23"/>
      <c r="B1374" s="77"/>
      <c r="C1374" s="23"/>
      <c r="D1374" s="23"/>
      <c r="E1374" s="23"/>
    </row>
    <row r="1375" spans="1:5" x14ac:dyDescent="0.2">
      <c r="A1375" s="23"/>
      <c r="B1375" s="77"/>
      <c r="C1375" s="23"/>
      <c r="D1375" s="23"/>
      <c r="E1375" s="23"/>
    </row>
    <row r="1376" spans="1:5" x14ac:dyDescent="0.2">
      <c r="A1376" s="23"/>
      <c r="B1376" s="77"/>
      <c r="C1376" s="23"/>
      <c r="D1376" s="23"/>
      <c r="E1376" s="23"/>
    </row>
    <row r="1377" spans="1:5" x14ac:dyDescent="0.2">
      <c r="A1377" s="23"/>
      <c r="B1377" s="77"/>
      <c r="C1377" s="23"/>
      <c r="D1377" s="23"/>
      <c r="E1377" s="23"/>
    </row>
    <row r="1378" spans="1:5" x14ac:dyDescent="0.2">
      <c r="A1378" s="23"/>
      <c r="B1378" s="77"/>
      <c r="C1378" s="23"/>
      <c r="D1378" s="23"/>
      <c r="E1378" s="23"/>
    </row>
    <row r="1379" spans="1:5" x14ac:dyDescent="0.2">
      <c r="A1379" s="23"/>
      <c r="B1379" s="77"/>
      <c r="C1379" s="23"/>
      <c r="D1379" s="23"/>
      <c r="E1379" s="23"/>
    </row>
    <row r="1380" spans="1:5" x14ac:dyDescent="0.2">
      <c r="A1380" s="23"/>
      <c r="B1380" s="77"/>
      <c r="C1380" s="23"/>
      <c r="D1380" s="23"/>
      <c r="E1380" s="23"/>
    </row>
    <row r="1381" spans="1:5" x14ac:dyDescent="0.2">
      <c r="A1381" s="23"/>
      <c r="B1381" s="77"/>
      <c r="C1381" s="23"/>
      <c r="D1381" s="23"/>
      <c r="E1381" s="23"/>
    </row>
    <row r="1382" spans="1:5" x14ac:dyDescent="0.2">
      <c r="A1382" s="23"/>
      <c r="B1382" s="77"/>
      <c r="C1382" s="23"/>
      <c r="D1382" s="23"/>
      <c r="E1382" s="23"/>
    </row>
    <row r="1383" spans="1:5" x14ac:dyDescent="0.2">
      <c r="A1383" s="23"/>
      <c r="B1383" s="77"/>
      <c r="C1383" s="23"/>
      <c r="D1383" s="23"/>
      <c r="E1383" s="23"/>
    </row>
    <row r="1384" spans="1:5" x14ac:dyDescent="0.2">
      <c r="A1384" s="23"/>
      <c r="B1384" s="77"/>
      <c r="C1384" s="23"/>
      <c r="D1384" s="23"/>
      <c r="E1384" s="23"/>
    </row>
    <row r="1385" spans="1:5" x14ac:dyDescent="0.2">
      <c r="A1385" s="23"/>
      <c r="B1385" s="77"/>
      <c r="C1385" s="23"/>
      <c r="D1385" s="23"/>
      <c r="E1385" s="23"/>
    </row>
    <row r="1386" spans="1:5" x14ac:dyDescent="0.2">
      <c r="A1386" s="23"/>
      <c r="B1386" s="77"/>
      <c r="C1386" s="23"/>
      <c r="D1386" s="23"/>
      <c r="E1386" s="23"/>
    </row>
    <row r="1387" spans="1:5" x14ac:dyDescent="0.2">
      <c r="A1387" s="23"/>
      <c r="B1387" s="77"/>
      <c r="C1387" s="23"/>
      <c r="D1387" s="23"/>
      <c r="E1387" s="23"/>
    </row>
    <row r="1388" spans="1:5" x14ac:dyDescent="0.2">
      <c r="A1388" s="23"/>
      <c r="B1388" s="77"/>
      <c r="C1388" s="23"/>
      <c r="D1388" s="23"/>
      <c r="E1388" s="23"/>
    </row>
    <row r="1389" spans="1:5" x14ac:dyDescent="0.2">
      <c r="A1389" s="23"/>
      <c r="B1389" s="77"/>
      <c r="C1389" s="23"/>
      <c r="D1389" s="23"/>
      <c r="E1389" s="23"/>
    </row>
    <row r="1390" spans="1:5" x14ac:dyDescent="0.2">
      <c r="A1390" s="23"/>
      <c r="B1390" s="77"/>
      <c r="C1390" s="23"/>
      <c r="D1390" s="23"/>
      <c r="E1390" s="23"/>
    </row>
    <row r="1391" spans="1:5" x14ac:dyDescent="0.2">
      <c r="A1391" s="23"/>
      <c r="B1391" s="77"/>
      <c r="C1391" s="23"/>
      <c r="D1391" s="23"/>
      <c r="E1391" s="23"/>
    </row>
    <row r="1392" spans="1:5" x14ac:dyDescent="0.2">
      <c r="A1392" s="23"/>
      <c r="B1392" s="77"/>
      <c r="C1392" s="23"/>
      <c r="D1392" s="23"/>
      <c r="E1392" s="23"/>
    </row>
    <row r="1393" spans="1:5" x14ac:dyDescent="0.2">
      <c r="A1393" s="23"/>
      <c r="B1393" s="77"/>
      <c r="C1393" s="23"/>
      <c r="D1393" s="23"/>
      <c r="E1393" s="23"/>
    </row>
    <row r="1394" spans="1:5" x14ac:dyDescent="0.2">
      <c r="A1394" s="23"/>
      <c r="B1394" s="77"/>
      <c r="C1394" s="23"/>
      <c r="D1394" s="23"/>
      <c r="E1394" s="23"/>
    </row>
    <row r="1395" spans="1:5" x14ac:dyDescent="0.2">
      <c r="A1395" s="23"/>
      <c r="B1395" s="77"/>
      <c r="C1395" s="23"/>
      <c r="D1395" s="23"/>
      <c r="E1395" s="23"/>
    </row>
    <row r="1396" spans="1:5" x14ac:dyDescent="0.2">
      <c r="A1396" s="23"/>
      <c r="B1396" s="77"/>
      <c r="C1396" s="23"/>
      <c r="D1396" s="23"/>
      <c r="E1396" s="23"/>
    </row>
    <row r="1397" spans="1:5" x14ac:dyDescent="0.2">
      <c r="A1397" s="23"/>
      <c r="B1397" s="77"/>
      <c r="C1397" s="23"/>
      <c r="D1397" s="23"/>
      <c r="E1397" s="23"/>
    </row>
    <row r="1398" spans="1:5" x14ac:dyDescent="0.2">
      <c r="A1398" s="23"/>
      <c r="B1398" s="77"/>
      <c r="C1398" s="23"/>
      <c r="D1398" s="23"/>
      <c r="E1398" s="23"/>
    </row>
    <row r="1399" spans="1:5" x14ac:dyDescent="0.2">
      <c r="A1399" s="23"/>
      <c r="B1399" s="77"/>
      <c r="C1399" s="23"/>
      <c r="D1399" s="23"/>
      <c r="E1399" s="23"/>
    </row>
    <row r="1400" spans="1:5" x14ac:dyDescent="0.2">
      <c r="A1400" s="23"/>
      <c r="B1400" s="77"/>
      <c r="C1400" s="23"/>
      <c r="D1400" s="23"/>
      <c r="E1400" s="23"/>
    </row>
    <row r="1401" spans="1:5" x14ac:dyDescent="0.2">
      <c r="A1401" s="23"/>
      <c r="B1401" s="77"/>
      <c r="C1401" s="23"/>
      <c r="D1401" s="23"/>
      <c r="E1401" s="23"/>
    </row>
    <row r="1402" spans="1:5" x14ac:dyDescent="0.2">
      <c r="A1402" s="23"/>
      <c r="B1402" s="77"/>
      <c r="C1402" s="23"/>
      <c r="D1402" s="23"/>
      <c r="E1402" s="23"/>
    </row>
    <row r="1403" spans="1:5" x14ac:dyDescent="0.2">
      <c r="A1403" s="23"/>
      <c r="B1403" s="77"/>
      <c r="C1403" s="23"/>
      <c r="D1403" s="23"/>
      <c r="E1403" s="23"/>
    </row>
    <row r="1404" spans="1:5" x14ac:dyDescent="0.2">
      <c r="A1404" s="23"/>
      <c r="B1404" s="77"/>
      <c r="C1404" s="23"/>
      <c r="D1404" s="23"/>
      <c r="E1404" s="23"/>
    </row>
    <row r="1405" spans="1:5" x14ac:dyDescent="0.2">
      <c r="A1405" s="23"/>
      <c r="B1405" s="77"/>
      <c r="C1405" s="23"/>
      <c r="D1405" s="23"/>
      <c r="E1405" s="23"/>
    </row>
    <row r="1406" spans="1:5" x14ac:dyDescent="0.2">
      <c r="A1406" s="23"/>
      <c r="B1406" s="77"/>
      <c r="C1406" s="23"/>
      <c r="D1406" s="23"/>
      <c r="E1406" s="23"/>
    </row>
    <row r="1407" spans="1:5" x14ac:dyDescent="0.2">
      <c r="A1407" s="23"/>
      <c r="B1407" s="77"/>
      <c r="C1407" s="23"/>
      <c r="D1407" s="23"/>
      <c r="E1407" s="23"/>
    </row>
    <row r="1408" spans="1:5" x14ac:dyDescent="0.2">
      <c r="A1408" s="23"/>
      <c r="B1408" s="77"/>
      <c r="C1408" s="23"/>
      <c r="D1408" s="23"/>
      <c r="E1408" s="23"/>
    </row>
    <row r="1409" spans="1:5" x14ac:dyDescent="0.2">
      <c r="A1409" s="23"/>
      <c r="B1409" s="77"/>
      <c r="C1409" s="23"/>
      <c r="D1409" s="23"/>
      <c r="E1409" s="23"/>
    </row>
    <row r="1410" spans="1:5" x14ac:dyDescent="0.2">
      <c r="A1410" s="23"/>
      <c r="B1410" s="77"/>
      <c r="C1410" s="23"/>
      <c r="D1410" s="23"/>
      <c r="E1410" s="23"/>
    </row>
    <row r="1411" spans="1:5" x14ac:dyDescent="0.2">
      <c r="A1411" s="23"/>
      <c r="B1411" s="77"/>
      <c r="C1411" s="23"/>
      <c r="D1411" s="23"/>
      <c r="E1411" s="23"/>
    </row>
    <row r="1412" spans="1:5" x14ac:dyDescent="0.2">
      <c r="A1412" s="23"/>
      <c r="B1412" s="77"/>
      <c r="C1412" s="23"/>
      <c r="D1412" s="23"/>
      <c r="E1412" s="23"/>
    </row>
    <row r="1413" spans="1:5" x14ac:dyDescent="0.2">
      <c r="A1413" s="23"/>
      <c r="B1413" s="77"/>
      <c r="C1413" s="23"/>
      <c r="D1413" s="23"/>
      <c r="E1413" s="23"/>
    </row>
    <row r="1414" spans="1:5" x14ac:dyDescent="0.2">
      <c r="A1414" s="23"/>
      <c r="B1414" s="77"/>
      <c r="C1414" s="23"/>
      <c r="D1414" s="23"/>
      <c r="E1414" s="23"/>
    </row>
    <row r="1415" spans="1:5" x14ac:dyDescent="0.2">
      <c r="A1415" s="23"/>
      <c r="B1415" s="77"/>
      <c r="C1415" s="23"/>
      <c r="D1415" s="23"/>
      <c r="E1415" s="23"/>
    </row>
    <row r="1416" spans="1:5" x14ac:dyDescent="0.2">
      <c r="A1416" s="23"/>
      <c r="B1416" s="77"/>
      <c r="C1416" s="23"/>
      <c r="D1416" s="23"/>
      <c r="E1416" s="23"/>
    </row>
    <row r="1417" spans="1:5" x14ac:dyDescent="0.2">
      <c r="A1417" s="23"/>
      <c r="B1417" s="77"/>
      <c r="C1417" s="23"/>
      <c r="D1417" s="23"/>
      <c r="E1417" s="23"/>
    </row>
    <row r="1418" spans="1:5" x14ac:dyDescent="0.2">
      <c r="A1418" s="23"/>
      <c r="B1418" s="77"/>
      <c r="C1418" s="23"/>
      <c r="D1418" s="23"/>
      <c r="E1418" s="23"/>
    </row>
    <row r="1419" spans="1:5" x14ac:dyDescent="0.2">
      <c r="A1419" s="23"/>
      <c r="B1419" s="77"/>
      <c r="C1419" s="23"/>
      <c r="D1419" s="23"/>
      <c r="E1419" s="23"/>
    </row>
    <row r="1420" spans="1:5" x14ac:dyDescent="0.2">
      <c r="A1420" s="23"/>
      <c r="B1420" s="77"/>
      <c r="C1420" s="23"/>
      <c r="D1420" s="23"/>
      <c r="E1420" s="23"/>
    </row>
    <row r="1421" spans="1:5" x14ac:dyDescent="0.2">
      <c r="A1421" s="23"/>
      <c r="B1421" s="77"/>
      <c r="C1421" s="23"/>
      <c r="D1421" s="23"/>
      <c r="E1421" s="23"/>
    </row>
    <row r="1422" spans="1:5" x14ac:dyDescent="0.2">
      <c r="A1422" s="23"/>
      <c r="B1422" s="77"/>
      <c r="C1422" s="23"/>
      <c r="D1422" s="23"/>
      <c r="E1422" s="23"/>
    </row>
    <row r="1423" spans="1:5" x14ac:dyDescent="0.2">
      <c r="A1423" s="23"/>
      <c r="B1423" s="77"/>
      <c r="C1423" s="23"/>
      <c r="D1423" s="23"/>
      <c r="E1423" s="23"/>
    </row>
    <row r="1424" spans="1:5" x14ac:dyDescent="0.2">
      <c r="A1424" s="23"/>
      <c r="B1424" s="77"/>
      <c r="C1424" s="23"/>
      <c r="D1424" s="23"/>
      <c r="E1424" s="23"/>
    </row>
    <row r="1425" spans="1:5" x14ac:dyDescent="0.2">
      <c r="A1425" s="23"/>
      <c r="B1425" s="77"/>
      <c r="C1425" s="23"/>
      <c r="D1425" s="23"/>
      <c r="E1425" s="23"/>
    </row>
    <row r="1426" spans="1:5" x14ac:dyDescent="0.2">
      <c r="A1426" s="23"/>
      <c r="B1426" s="77"/>
      <c r="C1426" s="23"/>
      <c r="D1426" s="23"/>
      <c r="E1426" s="23"/>
    </row>
    <row r="1427" spans="1:5" x14ac:dyDescent="0.2">
      <c r="A1427" s="23"/>
      <c r="B1427" s="77"/>
      <c r="C1427" s="23"/>
      <c r="D1427" s="23"/>
      <c r="E1427" s="23"/>
    </row>
    <row r="1428" spans="1:5" x14ac:dyDescent="0.2">
      <c r="A1428" s="23"/>
      <c r="B1428" s="77"/>
      <c r="C1428" s="23"/>
      <c r="D1428" s="23"/>
      <c r="E1428" s="23"/>
    </row>
    <row r="1429" spans="1:5" x14ac:dyDescent="0.2">
      <c r="A1429" s="23"/>
      <c r="B1429" s="77"/>
      <c r="C1429" s="23"/>
      <c r="D1429" s="23"/>
      <c r="E1429" s="23"/>
    </row>
    <row r="1430" spans="1:5" x14ac:dyDescent="0.2">
      <c r="A1430" s="23"/>
      <c r="B1430" s="77"/>
      <c r="C1430" s="23"/>
      <c r="D1430" s="23"/>
      <c r="E1430" s="23"/>
    </row>
    <row r="1431" spans="1:5" x14ac:dyDescent="0.2">
      <c r="A1431" s="23"/>
      <c r="B1431" s="77"/>
      <c r="C1431" s="23"/>
      <c r="D1431" s="23"/>
      <c r="E1431" s="23"/>
    </row>
    <row r="1432" spans="1:5" x14ac:dyDescent="0.2">
      <c r="A1432" s="23"/>
      <c r="B1432" s="77"/>
      <c r="C1432" s="23"/>
      <c r="D1432" s="23"/>
      <c r="E1432" s="23"/>
    </row>
    <row r="1433" spans="1:5" x14ac:dyDescent="0.2">
      <c r="A1433" s="23"/>
      <c r="B1433" s="77"/>
      <c r="C1433" s="23"/>
      <c r="D1433" s="23"/>
      <c r="E1433" s="23"/>
    </row>
    <row r="1434" spans="1:5" x14ac:dyDescent="0.2">
      <c r="A1434" s="23"/>
      <c r="B1434" s="77"/>
      <c r="C1434" s="23"/>
      <c r="D1434" s="23"/>
      <c r="E1434" s="23"/>
    </row>
    <row r="1435" spans="1:5" x14ac:dyDescent="0.2">
      <c r="A1435" s="23"/>
      <c r="B1435" s="77"/>
      <c r="C1435" s="23"/>
      <c r="D1435" s="23"/>
      <c r="E1435" s="23"/>
    </row>
    <row r="1436" spans="1:5" x14ac:dyDescent="0.2">
      <c r="A1436" s="23"/>
      <c r="B1436" s="77"/>
      <c r="C1436" s="23"/>
      <c r="D1436" s="23"/>
      <c r="E1436" s="23"/>
    </row>
    <row r="1437" spans="1:5" x14ac:dyDescent="0.2">
      <c r="A1437" s="23"/>
      <c r="B1437" s="77"/>
      <c r="C1437" s="23"/>
      <c r="D1437" s="23"/>
      <c r="E1437" s="23"/>
    </row>
    <row r="1438" spans="1:5" x14ac:dyDescent="0.2">
      <c r="A1438" s="23"/>
      <c r="B1438" s="77"/>
      <c r="C1438" s="23"/>
      <c r="D1438" s="23"/>
      <c r="E1438" s="23"/>
    </row>
    <row r="1439" spans="1:5" x14ac:dyDescent="0.2">
      <c r="A1439" s="23"/>
      <c r="B1439" s="77"/>
      <c r="C1439" s="23"/>
      <c r="D1439" s="23"/>
      <c r="E1439" s="23"/>
    </row>
    <row r="1440" spans="1:5" x14ac:dyDescent="0.2">
      <c r="A1440" s="23"/>
      <c r="B1440" s="77"/>
      <c r="C1440" s="23"/>
      <c r="D1440" s="23"/>
      <c r="E1440" s="23"/>
    </row>
    <row r="1441" spans="1:5" x14ac:dyDescent="0.2">
      <c r="A1441" s="23"/>
      <c r="B1441" s="77"/>
      <c r="C1441" s="23"/>
      <c r="D1441" s="23"/>
      <c r="E1441" s="23"/>
    </row>
    <row r="1442" spans="1:5" x14ac:dyDescent="0.2">
      <c r="A1442" s="23"/>
      <c r="B1442" s="77"/>
      <c r="C1442" s="23"/>
      <c r="D1442" s="23"/>
      <c r="E1442" s="23"/>
    </row>
    <row r="1443" spans="1:5" x14ac:dyDescent="0.2">
      <c r="A1443" s="23"/>
      <c r="B1443" s="77"/>
      <c r="C1443" s="23"/>
      <c r="D1443" s="23"/>
      <c r="E1443" s="23"/>
    </row>
    <row r="1444" spans="1:5" x14ac:dyDescent="0.2">
      <c r="A1444" s="23"/>
      <c r="B1444" s="77"/>
      <c r="C1444" s="23"/>
      <c r="D1444" s="23"/>
      <c r="E1444" s="23"/>
    </row>
    <row r="1445" spans="1:5" x14ac:dyDescent="0.2">
      <c r="A1445" s="23"/>
      <c r="B1445" s="77"/>
      <c r="C1445" s="23"/>
      <c r="D1445" s="23"/>
      <c r="E1445" s="23"/>
    </row>
    <row r="1446" spans="1:5" x14ac:dyDescent="0.2">
      <c r="A1446" s="23"/>
      <c r="B1446" s="77"/>
      <c r="C1446" s="23"/>
      <c r="D1446" s="23"/>
      <c r="E1446" s="23"/>
    </row>
    <row r="1447" spans="1:5" x14ac:dyDescent="0.2">
      <c r="A1447" s="23"/>
      <c r="B1447" s="77"/>
      <c r="C1447" s="23"/>
      <c r="D1447" s="23"/>
      <c r="E1447" s="23"/>
    </row>
    <row r="1448" spans="1:5" x14ac:dyDescent="0.2">
      <c r="A1448" s="23"/>
      <c r="B1448" s="77"/>
      <c r="C1448" s="23"/>
      <c r="D1448" s="23"/>
      <c r="E1448" s="23"/>
    </row>
    <row r="1449" spans="1:5" x14ac:dyDescent="0.2">
      <c r="A1449" s="23"/>
      <c r="B1449" s="77"/>
      <c r="C1449" s="23"/>
      <c r="D1449" s="23"/>
      <c r="E1449" s="23"/>
    </row>
    <row r="1450" spans="1:5" x14ac:dyDescent="0.2">
      <c r="A1450" s="23"/>
      <c r="B1450" s="77"/>
      <c r="C1450" s="23"/>
      <c r="D1450" s="23"/>
      <c r="E1450" s="23"/>
    </row>
    <row r="1451" spans="1:5" x14ac:dyDescent="0.2">
      <c r="A1451" s="23"/>
      <c r="B1451" s="77"/>
      <c r="C1451" s="23"/>
      <c r="D1451" s="23"/>
      <c r="E1451" s="23"/>
    </row>
    <row r="1452" spans="1:5" x14ac:dyDescent="0.2">
      <c r="A1452" s="23"/>
      <c r="B1452" s="77"/>
      <c r="C1452" s="23"/>
      <c r="D1452" s="23"/>
      <c r="E1452" s="23"/>
    </row>
    <row r="1453" spans="1:5" x14ac:dyDescent="0.2">
      <c r="A1453" s="23"/>
      <c r="B1453" s="77"/>
      <c r="C1453" s="23"/>
      <c r="D1453" s="23"/>
      <c r="E1453" s="23"/>
    </row>
    <row r="1454" spans="1:5" x14ac:dyDescent="0.2">
      <c r="A1454" s="23"/>
      <c r="B1454" s="77"/>
      <c r="C1454" s="23"/>
      <c r="D1454" s="23"/>
      <c r="E1454" s="23"/>
    </row>
    <row r="1455" spans="1:5" x14ac:dyDescent="0.2">
      <c r="A1455" s="23"/>
      <c r="B1455" s="77"/>
      <c r="C1455" s="23"/>
      <c r="D1455" s="23"/>
      <c r="E1455" s="23"/>
    </row>
    <row r="1456" spans="1:5" x14ac:dyDescent="0.2">
      <c r="A1456" s="23"/>
      <c r="B1456" s="77"/>
      <c r="C1456" s="23"/>
      <c r="D1456" s="23"/>
      <c r="E1456" s="23"/>
    </row>
    <row r="1457" spans="1:5" x14ac:dyDescent="0.2">
      <c r="A1457" s="23"/>
      <c r="B1457" s="77"/>
      <c r="C1457" s="23"/>
      <c r="D1457" s="23"/>
      <c r="E1457" s="23"/>
    </row>
    <row r="1458" spans="1:5" x14ac:dyDescent="0.2">
      <c r="A1458" s="23"/>
      <c r="B1458" s="77"/>
      <c r="C1458" s="23"/>
      <c r="D1458" s="23"/>
      <c r="E1458" s="23"/>
    </row>
    <row r="1459" spans="1:5" x14ac:dyDescent="0.2">
      <c r="A1459" s="23"/>
      <c r="B1459" s="77"/>
      <c r="C1459" s="23"/>
      <c r="D1459" s="23"/>
      <c r="E1459" s="23"/>
    </row>
    <row r="1460" spans="1:5" x14ac:dyDescent="0.2">
      <c r="A1460" s="23"/>
      <c r="B1460" s="77"/>
      <c r="C1460" s="23"/>
      <c r="D1460" s="23"/>
      <c r="E1460" s="23"/>
    </row>
    <row r="1461" spans="1:5" x14ac:dyDescent="0.2">
      <c r="A1461" s="23"/>
      <c r="B1461" s="77"/>
      <c r="C1461" s="23"/>
      <c r="D1461" s="23"/>
      <c r="E1461" s="23"/>
    </row>
    <row r="1462" spans="1:5" x14ac:dyDescent="0.2">
      <c r="A1462" s="23"/>
      <c r="B1462" s="77"/>
      <c r="C1462" s="23"/>
      <c r="D1462" s="23"/>
      <c r="E1462" s="23"/>
    </row>
    <row r="1463" spans="1:5" x14ac:dyDescent="0.2">
      <c r="A1463" s="23"/>
      <c r="B1463" s="77"/>
      <c r="C1463" s="23"/>
      <c r="D1463" s="23"/>
      <c r="E1463" s="23"/>
    </row>
    <row r="1464" spans="1:5" x14ac:dyDescent="0.2">
      <c r="A1464" s="23"/>
      <c r="B1464" s="77"/>
      <c r="C1464" s="23"/>
      <c r="D1464" s="23"/>
      <c r="E1464" s="23"/>
    </row>
    <row r="1465" spans="1:5" x14ac:dyDescent="0.2">
      <c r="A1465" s="23"/>
      <c r="B1465" s="77"/>
      <c r="C1465" s="23"/>
      <c r="D1465" s="23"/>
      <c r="E1465" s="23"/>
    </row>
    <row r="1466" spans="1:5" x14ac:dyDescent="0.2">
      <c r="A1466" s="23"/>
      <c r="B1466" s="77"/>
      <c r="C1466" s="23"/>
      <c r="D1466" s="23"/>
      <c r="E1466" s="23"/>
    </row>
    <row r="1467" spans="1:5" x14ac:dyDescent="0.2">
      <c r="A1467" s="23"/>
      <c r="B1467" s="77"/>
      <c r="C1467" s="23"/>
      <c r="D1467" s="23"/>
      <c r="E1467" s="23"/>
    </row>
    <row r="1468" spans="1:5" x14ac:dyDescent="0.2">
      <c r="A1468" s="23"/>
      <c r="B1468" s="77"/>
      <c r="C1468" s="23"/>
      <c r="D1468" s="23"/>
      <c r="E1468" s="23"/>
    </row>
    <row r="1469" spans="1:5" x14ac:dyDescent="0.2">
      <c r="A1469" s="23"/>
      <c r="B1469" s="77"/>
      <c r="C1469" s="23"/>
      <c r="D1469" s="23"/>
      <c r="E1469" s="23"/>
    </row>
    <row r="1470" spans="1:5" x14ac:dyDescent="0.2">
      <c r="A1470" s="23"/>
      <c r="B1470" s="77"/>
      <c r="C1470" s="23"/>
      <c r="D1470" s="23"/>
      <c r="E1470" s="23"/>
    </row>
    <row r="1471" spans="1:5" x14ac:dyDescent="0.2">
      <c r="A1471" s="23"/>
      <c r="B1471" s="77"/>
      <c r="C1471" s="23"/>
      <c r="D1471" s="23"/>
      <c r="E1471" s="23"/>
    </row>
    <row r="1472" spans="1:5" x14ac:dyDescent="0.2">
      <c r="A1472" s="23"/>
      <c r="B1472" s="77"/>
      <c r="C1472" s="23"/>
      <c r="D1472" s="23"/>
      <c r="E1472" s="23"/>
    </row>
    <row r="1473" spans="1:5" x14ac:dyDescent="0.2">
      <c r="A1473" s="23"/>
      <c r="B1473" s="77"/>
      <c r="C1473" s="23"/>
      <c r="D1473" s="23"/>
      <c r="E1473" s="23"/>
    </row>
    <row r="1474" spans="1:5" x14ac:dyDescent="0.2">
      <c r="A1474" s="23"/>
      <c r="B1474" s="77"/>
      <c r="C1474" s="23"/>
      <c r="D1474" s="23"/>
      <c r="E1474" s="23"/>
    </row>
    <row r="1475" spans="1:5" x14ac:dyDescent="0.2">
      <c r="A1475" s="23"/>
      <c r="B1475" s="77"/>
      <c r="C1475" s="23"/>
      <c r="D1475" s="23"/>
      <c r="E1475" s="23"/>
    </row>
    <row r="1476" spans="1:5" x14ac:dyDescent="0.2">
      <c r="A1476" s="23"/>
      <c r="B1476" s="77"/>
      <c r="C1476" s="23"/>
      <c r="D1476" s="23"/>
      <c r="E1476" s="23"/>
    </row>
    <row r="1477" spans="1:5" x14ac:dyDescent="0.2">
      <c r="A1477" s="23"/>
      <c r="B1477" s="77"/>
      <c r="C1477" s="23"/>
      <c r="D1477" s="23"/>
      <c r="E1477" s="23"/>
    </row>
    <row r="1478" spans="1:5" x14ac:dyDescent="0.2">
      <c r="A1478" s="23"/>
      <c r="B1478" s="77"/>
      <c r="C1478" s="23"/>
      <c r="D1478" s="23"/>
      <c r="E1478" s="23"/>
    </row>
    <row r="1479" spans="1:5" x14ac:dyDescent="0.2">
      <c r="A1479" s="23"/>
      <c r="B1479" s="77"/>
      <c r="C1479" s="23"/>
      <c r="D1479" s="23"/>
      <c r="E1479" s="23"/>
    </row>
    <row r="1480" spans="1:5" x14ac:dyDescent="0.2">
      <c r="A1480" s="23"/>
      <c r="B1480" s="77"/>
      <c r="C1480" s="23"/>
      <c r="D1480" s="23"/>
      <c r="E1480" s="23"/>
    </row>
    <row r="1481" spans="1:5" x14ac:dyDescent="0.2">
      <c r="A1481" s="23"/>
      <c r="B1481" s="77"/>
      <c r="C1481" s="23"/>
      <c r="D1481" s="23"/>
      <c r="E1481" s="23"/>
    </row>
    <row r="1482" spans="1:5" x14ac:dyDescent="0.2">
      <c r="A1482" s="23"/>
      <c r="B1482" s="77"/>
      <c r="C1482" s="23"/>
      <c r="D1482" s="23"/>
      <c r="E1482" s="23"/>
    </row>
    <row r="1483" spans="1:5" x14ac:dyDescent="0.2">
      <c r="A1483" s="23"/>
      <c r="B1483" s="77"/>
      <c r="C1483" s="23"/>
      <c r="D1483" s="23"/>
      <c r="E1483" s="23"/>
    </row>
    <row r="1484" spans="1:5" x14ac:dyDescent="0.2">
      <c r="A1484" s="23"/>
      <c r="B1484" s="77"/>
      <c r="C1484" s="23"/>
      <c r="D1484" s="23"/>
      <c r="E1484" s="23"/>
    </row>
    <row r="1485" spans="1:5" x14ac:dyDescent="0.2">
      <c r="A1485" s="23"/>
      <c r="B1485" s="77"/>
      <c r="C1485" s="23"/>
      <c r="D1485" s="23"/>
      <c r="E1485" s="23"/>
    </row>
    <row r="1486" spans="1:5" x14ac:dyDescent="0.2">
      <c r="A1486" s="23"/>
      <c r="B1486" s="77"/>
      <c r="C1486" s="23"/>
      <c r="D1486" s="23"/>
      <c r="E1486" s="23"/>
    </row>
    <row r="1487" spans="1:5" x14ac:dyDescent="0.2">
      <c r="A1487" s="23"/>
      <c r="B1487" s="77"/>
      <c r="C1487" s="23"/>
      <c r="D1487" s="23"/>
      <c r="E1487" s="23"/>
    </row>
    <row r="1488" spans="1:5" x14ac:dyDescent="0.2">
      <c r="A1488" s="23"/>
      <c r="B1488" s="77"/>
      <c r="C1488" s="23"/>
      <c r="D1488" s="23"/>
      <c r="E1488" s="23"/>
    </row>
    <row r="1489" spans="1:5" x14ac:dyDescent="0.2">
      <c r="A1489" s="23"/>
      <c r="B1489" s="77"/>
      <c r="C1489" s="23"/>
      <c r="D1489" s="23"/>
      <c r="E1489" s="23"/>
    </row>
    <row r="1490" spans="1:5" x14ac:dyDescent="0.2">
      <c r="A1490" s="23"/>
      <c r="B1490" s="77"/>
      <c r="C1490" s="23"/>
      <c r="D1490" s="23"/>
      <c r="E1490" s="23"/>
    </row>
    <row r="1491" spans="1:5" x14ac:dyDescent="0.2">
      <c r="A1491" s="23"/>
      <c r="B1491" s="77"/>
      <c r="C1491" s="23"/>
      <c r="D1491" s="23"/>
      <c r="E1491" s="23"/>
    </row>
    <row r="1492" spans="1:5" x14ac:dyDescent="0.2">
      <c r="A1492" s="23"/>
      <c r="B1492" s="77"/>
      <c r="C1492" s="23"/>
      <c r="D1492" s="23"/>
      <c r="E1492" s="23"/>
    </row>
    <row r="1493" spans="1:5" x14ac:dyDescent="0.2">
      <c r="A1493" s="23"/>
      <c r="B1493" s="77"/>
      <c r="C1493" s="23"/>
      <c r="D1493" s="23"/>
      <c r="E1493" s="23"/>
    </row>
    <row r="1494" spans="1:5" x14ac:dyDescent="0.2">
      <c r="A1494" s="23"/>
      <c r="B1494" s="77"/>
      <c r="C1494" s="23"/>
      <c r="D1494" s="23"/>
      <c r="E1494" s="23"/>
    </row>
    <row r="1495" spans="1:5" x14ac:dyDescent="0.2">
      <c r="A1495" s="23"/>
      <c r="B1495" s="77"/>
      <c r="C1495" s="23"/>
      <c r="D1495" s="23"/>
      <c r="E1495" s="23"/>
    </row>
    <row r="1496" spans="1:5" x14ac:dyDescent="0.2">
      <c r="A1496" s="23"/>
      <c r="B1496" s="77"/>
      <c r="C1496" s="23"/>
      <c r="D1496" s="23"/>
      <c r="E1496" s="23"/>
    </row>
    <row r="1497" spans="1:5" x14ac:dyDescent="0.2">
      <c r="A1497" s="23"/>
      <c r="B1497" s="77"/>
      <c r="C1497" s="23"/>
      <c r="D1497" s="23"/>
      <c r="E1497" s="23"/>
    </row>
    <row r="1498" spans="1:5" x14ac:dyDescent="0.2">
      <c r="A1498" s="23"/>
      <c r="B1498" s="77"/>
      <c r="C1498" s="23"/>
      <c r="D1498" s="23"/>
      <c r="E1498" s="23"/>
    </row>
    <row r="1499" spans="1:5" x14ac:dyDescent="0.2">
      <c r="A1499" s="23"/>
      <c r="B1499" s="77"/>
      <c r="C1499" s="23"/>
      <c r="D1499" s="23"/>
      <c r="E1499" s="23"/>
    </row>
    <row r="1500" spans="1:5" x14ac:dyDescent="0.2">
      <c r="A1500" s="23"/>
      <c r="B1500" s="77"/>
      <c r="C1500" s="23"/>
      <c r="D1500" s="23"/>
      <c r="E1500" s="23"/>
    </row>
    <row r="1501" spans="1:5" x14ac:dyDescent="0.2">
      <c r="A1501" s="23"/>
      <c r="B1501" s="77"/>
      <c r="C1501" s="23"/>
      <c r="D1501" s="23"/>
      <c r="E1501" s="23"/>
    </row>
    <row r="1502" spans="1:5" x14ac:dyDescent="0.2">
      <c r="A1502" s="23"/>
      <c r="B1502" s="77"/>
      <c r="C1502" s="23"/>
      <c r="D1502" s="23"/>
      <c r="E1502" s="23"/>
    </row>
    <row r="1503" spans="1:5" x14ac:dyDescent="0.2">
      <c r="A1503" s="23"/>
      <c r="B1503" s="77"/>
      <c r="C1503" s="23"/>
      <c r="D1503" s="23"/>
      <c r="E1503" s="23"/>
    </row>
    <row r="1504" spans="1:5" x14ac:dyDescent="0.2">
      <c r="A1504" s="23"/>
      <c r="B1504" s="77"/>
      <c r="C1504" s="23"/>
      <c r="D1504" s="23"/>
      <c r="E1504" s="23"/>
    </row>
    <row r="1505" spans="1:5" x14ac:dyDescent="0.2">
      <c r="A1505" s="23"/>
      <c r="B1505" s="77"/>
      <c r="C1505" s="23"/>
      <c r="D1505" s="23"/>
      <c r="E1505" s="23"/>
    </row>
    <row r="1506" spans="1:5" x14ac:dyDescent="0.2">
      <c r="A1506" s="23"/>
      <c r="B1506" s="77"/>
      <c r="C1506" s="23"/>
      <c r="D1506" s="23"/>
      <c r="E1506" s="23"/>
    </row>
    <row r="1507" spans="1:5" x14ac:dyDescent="0.2">
      <c r="A1507" s="23"/>
      <c r="B1507" s="77"/>
      <c r="C1507" s="23"/>
      <c r="D1507" s="23"/>
      <c r="E1507" s="23"/>
    </row>
    <row r="1508" spans="1:5" x14ac:dyDescent="0.2">
      <c r="A1508" s="23"/>
      <c r="B1508" s="77"/>
      <c r="C1508" s="23"/>
      <c r="D1508" s="23"/>
      <c r="E1508" s="23"/>
    </row>
    <row r="1509" spans="1:5" x14ac:dyDescent="0.2">
      <c r="A1509" s="23"/>
      <c r="B1509" s="77"/>
      <c r="C1509" s="23"/>
      <c r="D1509" s="23"/>
      <c r="E1509" s="23"/>
    </row>
    <row r="1510" spans="1:5" x14ac:dyDescent="0.2">
      <c r="A1510" s="23"/>
      <c r="B1510" s="77"/>
      <c r="C1510" s="23"/>
      <c r="D1510" s="23"/>
      <c r="E1510" s="23"/>
    </row>
    <row r="1511" spans="1:5" x14ac:dyDescent="0.2">
      <c r="A1511" s="23"/>
      <c r="B1511" s="77"/>
      <c r="C1511" s="23"/>
      <c r="D1511" s="23"/>
      <c r="E1511" s="23"/>
    </row>
    <row r="1512" spans="1:5" x14ac:dyDescent="0.2">
      <c r="A1512" s="23"/>
      <c r="B1512" s="77"/>
      <c r="C1512" s="23"/>
      <c r="D1512" s="23"/>
      <c r="E1512" s="23"/>
    </row>
    <row r="1513" spans="1:5" x14ac:dyDescent="0.2">
      <c r="A1513" s="23"/>
      <c r="B1513" s="77"/>
      <c r="C1513" s="23"/>
      <c r="D1513" s="23"/>
      <c r="E1513" s="23"/>
    </row>
    <row r="1514" spans="1:5" x14ac:dyDescent="0.2">
      <c r="A1514" s="23"/>
      <c r="B1514" s="77"/>
      <c r="C1514" s="23"/>
      <c r="D1514" s="23"/>
      <c r="E1514" s="23"/>
    </row>
    <row r="1515" spans="1:5" x14ac:dyDescent="0.2">
      <c r="A1515" s="23"/>
      <c r="B1515" s="77"/>
      <c r="C1515" s="23"/>
      <c r="D1515" s="23"/>
      <c r="E1515" s="23"/>
    </row>
    <row r="1516" spans="1:5" x14ac:dyDescent="0.2">
      <c r="A1516" s="23"/>
      <c r="B1516" s="77"/>
      <c r="C1516" s="23"/>
      <c r="D1516" s="23"/>
      <c r="E1516" s="23"/>
    </row>
    <row r="1517" spans="1:5" x14ac:dyDescent="0.2">
      <c r="A1517" s="23"/>
      <c r="B1517" s="77"/>
      <c r="C1517" s="23"/>
      <c r="D1517" s="23"/>
      <c r="E1517" s="23"/>
    </row>
    <row r="1518" spans="1:5" x14ac:dyDescent="0.2">
      <c r="A1518" s="23"/>
      <c r="B1518" s="77"/>
      <c r="C1518" s="23"/>
      <c r="D1518" s="23"/>
      <c r="E1518" s="23"/>
    </row>
    <row r="1519" spans="1:5" x14ac:dyDescent="0.2">
      <c r="A1519" s="23"/>
      <c r="B1519" s="77"/>
      <c r="C1519" s="23"/>
      <c r="D1519" s="23"/>
      <c r="E1519" s="23"/>
    </row>
    <row r="1520" spans="1:5" x14ac:dyDescent="0.2">
      <c r="A1520" s="23"/>
      <c r="B1520" s="77"/>
      <c r="C1520" s="23"/>
      <c r="D1520" s="23"/>
      <c r="E1520" s="23"/>
    </row>
    <row r="1521" spans="1:5" x14ac:dyDescent="0.2">
      <c r="A1521" s="23"/>
      <c r="B1521" s="77"/>
      <c r="C1521" s="23"/>
      <c r="D1521" s="23"/>
      <c r="E1521" s="23"/>
    </row>
    <row r="1522" spans="1:5" x14ac:dyDescent="0.2">
      <c r="A1522" s="23"/>
      <c r="B1522" s="77"/>
      <c r="C1522" s="23"/>
      <c r="D1522" s="23"/>
      <c r="E1522" s="23"/>
    </row>
    <row r="1523" spans="1:5" x14ac:dyDescent="0.2">
      <c r="A1523" s="23"/>
      <c r="B1523" s="77"/>
      <c r="C1523" s="23"/>
      <c r="D1523" s="23"/>
      <c r="E1523" s="23"/>
    </row>
    <row r="1524" spans="1:5" x14ac:dyDescent="0.2">
      <c r="A1524" s="23"/>
      <c r="B1524" s="77"/>
      <c r="C1524" s="23"/>
      <c r="D1524" s="23"/>
      <c r="E1524" s="23"/>
    </row>
    <row r="1525" spans="1:5" x14ac:dyDescent="0.2">
      <c r="A1525" s="23"/>
      <c r="B1525" s="77"/>
      <c r="C1525" s="23"/>
      <c r="D1525" s="23"/>
      <c r="E1525" s="23"/>
    </row>
    <row r="1526" spans="1:5" x14ac:dyDescent="0.2">
      <c r="A1526" s="23"/>
      <c r="B1526" s="77"/>
      <c r="C1526" s="23"/>
      <c r="D1526" s="23"/>
      <c r="E1526" s="23"/>
    </row>
    <row r="1527" spans="1:5" x14ac:dyDescent="0.2">
      <c r="A1527" s="23"/>
      <c r="B1527" s="77"/>
      <c r="C1527" s="23"/>
      <c r="D1527" s="23"/>
      <c r="E1527" s="23"/>
    </row>
    <row r="1528" spans="1:5" x14ac:dyDescent="0.2">
      <c r="A1528" s="23"/>
      <c r="B1528" s="77"/>
      <c r="C1528" s="23"/>
      <c r="D1528" s="23"/>
      <c r="E1528" s="23"/>
    </row>
    <row r="1529" spans="1:5" x14ac:dyDescent="0.2">
      <c r="A1529" s="23"/>
      <c r="B1529" s="77"/>
      <c r="C1529" s="23"/>
      <c r="D1529" s="23"/>
      <c r="E1529" s="23"/>
    </row>
    <row r="1530" spans="1:5" x14ac:dyDescent="0.2">
      <c r="A1530" s="23"/>
      <c r="B1530" s="77"/>
      <c r="C1530" s="23"/>
      <c r="D1530" s="23"/>
      <c r="E1530" s="23"/>
    </row>
    <row r="1531" spans="1:5" x14ac:dyDescent="0.2">
      <c r="A1531" s="23"/>
      <c r="B1531" s="77"/>
      <c r="C1531" s="23"/>
      <c r="D1531" s="23"/>
      <c r="E1531" s="23"/>
    </row>
    <row r="1532" spans="1:5" x14ac:dyDescent="0.2">
      <c r="A1532" s="23"/>
      <c r="B1532" s="77"/>
      <c r="C1532" s="23"/>
      <c r="D1532" s="23"/>
      <c r="E1532" s="23"/>
    </row>
    <row r="1533" spans="1:5" x14ac:dyDescent="0.2">
      <c r="A1533" s="23"/>
      <c r="B1533" s="77"/>
      <c r="C1533" s="23"/>
      <c r="D1533" s="23"/>
      <c r="E1533" s="23"/>
    </row>
    <row r="1534" spans="1:5" x14ac:dyDescent="0.2">
      <c r="A1534" s="23"/>
      <c r="B1534" s="77"/>
      <c r="C1534" s="23"/>
      <c r="D1534" s="23"/>
      <c r="E1534" s="23"/>
    </row>
    <row r="1535" spans="1:5" x14ac:dyDescent="0.2">
      <c r="A1535" s="23"/>
      <c r="B1535" s="77"/>
      <c r="C1535" s="23"/>
      <c r="D1535" s="23"/>
      <c r="E1535" s="23"/>
    </row>
    <row r="1536" spans="1:5" x14ac:dyDescent="0.2">
      <c r="A1536" s="23"/>
      <c r="B1536" s="77"/>
      <c r="C1536" s="23"/>
      <c r="D1536" s="23"/>
      <c r="E1536" s="23"/>
    </row>
    <row r="1537" spans="1:5" x14ac:dyDescent="0.2">
      <c r="A1537" s="23"/>
      <c r="B1537" s="77"/>
      <c r="C1537" s="23"/>
      <c r="D1537" s="23"/>
      <c r="E1537" s="23"/>
    </row>
    <row r="1538" spans="1:5" x14ac:dyDescent="0.2">
      <c r="A1538" s="23"/>
      <c r="B1538" s="77"/>
      <c r="C1538" s="23"/>
      <c r="D1538" s="23"/>
      <c r="E1538" s="23"/>
    </row>
    <row r="1539" spans="1:5" x14ac:dyDescent="0.2">
      <c r="A1539" s="23"/>
      <c r="B1539" s="77"/>
      <c r="C1539" s="23"/>
      <c r="D1539" s="23"/>
      <c r="E1539" s="23"/>
    </row>
    <row r="1540" spans="1:5" x14ac:dyDescent="0.2">
      <c r="A1540" s="23"/>
      <c r="B1540" s="77"/>
      <c r="C1540" s="23"/>
      <c r="D1540" s="23"/>
      <c r="E1540" s="23"/>
    </row>
    <row r="1541" spans="1:5" x14ac:dyDescent="0.2">
      <c r="A1541" s="23"/>
      <c r="B1541" s="77"/>
      <c r="C1541" s="23"/>
      <c r="D1541" s="23"/>
      <c r="E1541" s="23"/>
    </row>
    <row r="1542" spans="1:5" x14ac:dyDescent="0.2">
      <c r="A1542" s="23"/>
      <c r="B1542" s="77"/>
      <c r="C1542" s="23"/>
      <c r="D1542" s="23"/>
      <c r="E1542" s="23"/>
    </row>
    <row r="1543" spans="1:5" x14ac:dyDescent="0.2">
      <c r="A1543" s="23"/>
      <c r="B1543" s="77"/>
      <c r="C1543" s="23"/>
      <c r="D1543" s="23"/>
      <c r="E1543" s="23"/>
    </row>
    <row r="1544" spans="1:5" x14ac:dyDescent="0.2">
      <c r="A1544" s="23"/>
      <c r="B1544" s="77"/>
      <c r="C1544" s="23"/>
      <c r="D1544" s="23"/>
      <c r="E1544" s="23"/>
    </row>
    <row r="1545" spans="1:5" x14ac:dyDescent="0.2">
      <c r="A1545" s="23"/>
      <c r="B1545" s="77"/>
      <c r="C1545" s="23"/>
      <c r="D1545" s="23"/>
      <c r="E1545" s="23"/>
    </row>
    <row r="1546" spans="1:5" x14ac:dyDescent="0.2">
      <c r="A1546" s="23"/>
      <c r="B1546" s="77"/>
      <c r="C1546" s="23"/>
      <c r="D1546" s="23"/>
      <c r="E1546" s="23"/>
    </row>
    <row r="1547" spans="1:5" x14ac:dyDescent="0.2">
      <c r="A1547" s="23"/>
      <c r="B1547" s="77"/>
      <c r="C1547" s="23"/>
      <c r="D1547" s="23"/>
      <c r="E1547" s="23"/>
    </row>
    <row r="1548" spans="1:5" x14ac:dyDescent="0.2">
      <c r="A1548" s="23"/>
      <c r="B1548" s="77"/>
      <c r="C1548" s="23"/>
      <c r="D1548" s="23"/>
      <c r="E1548" s="23"/>
    </row>
    <row r="1549" spans="1:5" x14ac:dyDescent="0.2">
      <c r="A1549" s="23"/>
      <c r="B1549" s="77"/>
      <c r="C1549" s="23"/>
      <c r="D1549" s="23"/>
      <c r="E1549" s="23"/>
    </row>
    <row r="1550" spans="1:5" x14ac:dyDescent="0.2">
      <c r="A1550" s="23"/>
      <c r="B1550" s="77"/>
      <c r="C1550" s="23"/>
      <c r="D1550" s="23"/>
      <c r="E1550" s="23"/>
    </row>
    <row r="1551" spans="1:5" x14ac:dyDescent="0.2">
      <c r="A1551" s="23"/>
      <c r="B1551" s="77"/>
      <c r="C1551" s="23"/>
      <c r="D1551" s="23"/>
      <c r="E1551" s="23"/>
    </row>
    <row r="1552" spans="1:5" x14ac:dyDescent="0.2">
      <c r="A1552" s="23"/>
      <c r="B1552" s="77"/>
      <c r="C1552" s="23"/>
      <c r="D1552" s="23"/>
      <c r="E1552" s="23"/>
    </row>
    <row r="1553" spans="1:5" x14ac:dyDescent="0.2">
      <c r="A1553" s="23"/>
      <c r="B1553" s="77"/>
      <c r="C1553" s="23"/>
      <c r="D1553" s="23"/>
      <c r="E1553" s="23"/>
    </row>
    <row r="1554" spans="1:5" x14ac:dyDescent="0.2">
      <c r="A1554" s="23"/>
      <c r="B1554" s="77"/>
      <c r="C1554" s="23"/>
      <c r="D1554" s="23"/>
      <c r="E1554" s="23"/>
    </row>
    <row r="1555" spans="1:5" x14ac:dyDescent="0.2">
      <c r="A1555" s="23"/>
      <c r="B1555" s="77"/>
      <c r="C1555" s="23"/>
      <c r="D1555" s="23"/>
      <c r="E1555" s="23"/>
    </row>
    <row r="1556" spans="1:5" x14ac:dyDescent="0.2">
      <c r="A1556" s="23"/>
      <c r="B1556" s="77"/>
      <c r="C1556" s="23"/>
      <c r="D1556" s="23"/>
      <c r="E1556" s="23"/>
    </row>
    <row r="1557" spans="1:5" x14ac:dyDescent="0.2">
      <c r="A1557" s="23"/>
      <c r="B1557" s="77"/>
      <c r="C1557" s="23"/>
      <c r="D1557" s="23"/>
      <c r="E1557" s="23"/>
    </row>
    <row r="1558" spans="1:5" x14ac:dyDescent="0.2">
      <c r="A1558" s="23"/>
      <c r="B1558" s="77"/>
      <c r="C1558" s="23"/>
      <c r="D1558" s="23"/>
      <c r="E1558" s="23"/>
    </row>
    <row r="1559" spans="1:5" x14ac:dyDescent="0.2">
      <c r="A1559" s="23"/>
      <c r="B1559" s="77"/>
      <c r="C1559" s="23"/>
      <c r="D1559" s="23"/>
      <c r="E1559" s="23"/>
    </row>
    <row r="1560" spans="1:5" x14ac:dyDescent="0.2">
      <c r="A1560" s="23"/>
      <c r="B1560" s="77"/>
      <c r="C1560" s="23"/>
      <c r="D1560" s="23"/>
      <c r="E1560" s="23"/>
    </row>
    <row r="1561" spans="1:5" x14ac:dyDescent="0.2">
      <c r="A1561" s="23"/>
      <c r="B1561" s="77"/>
      <c r="C1561" s="23"/>
      <c r="D1561" s="23"/>
      <c r="E1561" s="23"/>
    </row>
    <row r="1562" spans="1:5" x14ac:dyDescent="0.2">
      <c r="A1562" s="23"/>
      <c r="B1562" s="77"/>
      <c r="C1562" s="23"/>
      <c r="D1562" s="23"/>
      <c r="E1562" s="23"/>
    </row>
    <row r="1563" spans="1:5" x14ac:dyDescent="0.2">
      <c r="A1563" s="23"/>
      <c r="B1563" s="77"/>
      <c r="C1563" s="23"/>
      <c r="D1563" s="23"/>
      <c r="E1563" s="23"/>
    </row>
    <row r="1564" spans="1:5" x14ac:dyDescent="0.2">
      <c r="A1564" s="23"/>
      <c r="B1564" s="77"/>
      <c r="C1564" s="23"/>
      <c r="D1564" s="23"/>
      <c r="E1564" s="23"/>
    </row>
    <row r="1565" spans="1:5" x14ac:dyDescent="0.2">
      <c r="A1565" s="23"/>
      <c r="B1565" s="77"/>
      <c r="C1565" s="23"/>
      <c r="D1565" s="23"/>
      <c r="E1565" s="23"/>
    </row>
    <row r="1566" spans="1:5" x14ac:dyDescent="0.2">
      <c r="A1566" s="23"/>
      <c r="B1566" s="77"/>
      <c r="C1566" s="23"/>
      <c r="D1566" s="23"/>
      <c r="E1566" s="23"/>
    </row>
    <row r="1567" spans="1:5" x14ac:dyDescent="0.2">
      <c r="A1567" s="23"/>
      <c r="B1567" s="77"/>
      <c r="C1567" s="23"/>
      <c r="D1567" s="23"/>
      <c r="E1567" s="23"/>
    </row>
    <row r="1568" spans="1:5" x14ac:dyDescent="0.2">
      <c r="A1568" s="23"/>
      <c r="B1568" s="77"/>
      <c r="C1568" s="23"/>
      <c r="D1568" s="23"/>
      <c r="E1568" s="23"/>
    </row>
    <row r="1569" spans="1:5" x14ac:dyDescent="0.2">
      <c r="A1569" s="23"/>
      <c r="B1569" s="77"/>
      <c r="C1569" s="23"/>
      <c r="D1569" s="23"/>
      <c r="E1569" s="23"/>
    </row>
    <row r="1570" spans="1:5" x14ac:dyDescent="0.2">
      <c r="A1570" s="23"/>
      <c r="B1570" s="77"/>
      <c r="C1570" s="23"/>
      <c r="D1570" s="23"/>
      <c r="E1570" s="23"/>
    </row>
    <row r="1571" spans="1:5" x14ac:dyDescent="0.2">
      <c r="A1571" s="23"/>
      <c r="B1571" s="77"/>
      <c r="C1571" s="23"/>
      <c r="D1571" s="23"/>
      <c r="E1571" s="23"/>
    </row>
    <row r="1572" spans="1:5" x14ac:dyDescent="0.2">
      <c r="A1572" s="23"/>
      <c r="B1572" s="77"/>
      <c r="C1572" s="23"/>
      <c r="D1572" s="23"/>
      <c r="E1572" s="23"/>
    </row>
    <row r="1573" spans="1:5" x14ac:dyDescent="0.2">
      <c r="A1573" s="23"/>
      <c r="B1573" s="77"/>
      <c r="C1573" s="23"/>
      <c r="D1573" s="23"/>
      <c r="E1573" s="23"/>
    </row>
    <row r="1574" spans="1:5" x14ac:dyDescent="0.2">
      <c r="A1574" s="23"/>
      <c r="B1574" s="77"/>
      <c r="C1574" s="23"/>
      <c r="D1574" s="23"/>
      <c r="E1574" s="23"/>
    </row>
    <row r="1575" spans="1:5" x14ac:dyDescent="0.2">
      <c r="A1575" s="23"/>
      <c r="B1575" s="77"/>
      <c r="C1575" s="23"/>
      <c r="D1575" s="23"/>
      <c r="E1575" s="23"/>
    </row>
    <row r="1576" spans="1:5" x14ac:dyDescent="0.2">
      <c r="A1576" s="23"/>
      <c r="B1576" s="77"/>
      <c r="C1576" s="23"/>
      <c r="D1576" s="23"/>
      <c r="E1576" s="23"/>
    </row>
    <row r="1577" spans="1:5" x14ac:dyDescent="0.2">
      <c r="A1577" s="23"/>
      <c r="B1577" s="77"/>
      <c r="C1577" s="23"/>
      <c r="D1577" s="23"/>
      <c r="E1577" s="23"/>
    </row>
    <row r="1578" spans="1:5" x14ac:dyDescent="0.2">
      <c r="A1578" s="23"/>
      <c r="B1578" s="77"/>
      <c r="C1578" s="23"/>
      <c r="D1578" s="23"/>
      <c r="E1578" s="23"/>
    </row>
    <row r="1579" spans="1:5" x14ac:dyDescent="0.2">
      <c r="A1579" s="23"/>
      <c r="B1579" s="77"/>
      <c r="C1579" s="23"/>
      <c r="D1579" s="23"/>
      <c r="E1579" s="23"/>
    </row>
    <row r="1580" spans="1:5" x14ac:dyDescent="0.2">
      <c r="A1580" s="23"/>
      <c r="B1580" s="77"/>
      <c r="C1580" s="23"/>
      <c r="D1580" s="23"/>
      <c r="E1580" s="23"/>
    </row>
    <row r="1581" spans="1:5" x14ac:dyDescent="0.2">
      <c r="A1581" s="23"/>
      <c r="B1581" s="77"/>
      <c r="C1581" s="23"/>
      <c r="D1581" s="23"/>
      <c r="E1581" s="23"/>
    </row>
    <row r="1582" spans="1:5" x14ac:dyDescent="0.2">
      <c r="A1582" s="23"/>
      <c r="B1582" s="77"/>
      <c r="C1582" s="23"/>
      <c r="D1582" s="23"/>
      <c r="E1582" s="23"/>
    </row>
    <row r="1583" spans="1:5" x14ac:dyDescent="0.2">
      <c r="A1583" s="23"/>
      <c r="B1583" s="77"/>
      <c r="C1583" s="23"/>
      <c r="D1583" s="23"/>
      <c r="E1583" s="23"/>
    </row>
    <row r="1584" spans="1:5" x14ac:dyDescent="0.2">
      <c r="A1584" s="23"/>
      <c r="B1584" s="77"/>
      <c r="C1584" s="23"/>
      <c r="D1584" s="23"/>
      <c r="E1584" s="23"/>
    </row>
    <row r="1585" spans="1:5" x14ac:dyDescent="0.2">
      <c r="A1585" s="23"/>
      <c r="B1585" s="77"/>
      <c r="C1585" s="23"/>
      <c r="D1585" s="23"/>
      <c r="E1585" s="23"/>
    </row>
    <row r="1586" spans="1:5" x14ac:dyDescent="0.2">
      <c r="A1586" s="23"/>
      <c r="B1586" s="77"/>
      <c r="C1586" s="23"/>
      <c r="D1586" s="23"/>
      <c r="E1586" s="23"/>
    </row>
    <row r="1587" spans="1:5" x14ac:dyDescent="0.2">
      <c r="A1587" s="23"/>
      <c r="B1587" s="77"/>
      <c r="C1587" s="23"/>
      <c r="D1587" s="23"/>
      <c r="E1587" s="23"/>
    </row>
    <row r="1588" spans="1:5" x14ac:dyDescent="0.2">
      <c r="A1588" s="23"/>
      <c r="B1588" s="77"/>
      <c r="C1588" s="23"/>
      <c r="D1588" s="23"/>
      <c r="E1588" s="23"/>
    </row>
    <row r="1589" spans="1:5" x14ac:dyDescent="0.2">
      <c r="A1589" s="23"/>
      <c r="B1589" s="77"/>
      <c r="C1589" s="23"/>
      <c r="D1589" s="23"/>
      <c r="E1589" s="23"/>
    </row>
    <row r="1590" spans="1:5" x14ac:dyDescent="0.2">
      <c r="A1590" s="23"/>
      <c r="B1590" s="77"/>
      <c r="C1590" s="23"/>
      <c r="D1590" s="23"/>
      <c r="E1590" s="23"/>
    </row>
    <row r="1591" spans="1:5" x14ac:dyDescent="0.2">
      <c r="A1591" s="23"/>
      <c r="B1591" s="77"/>
      <c r="C1591" s="23"/>
      <c r="D1591" s="23"/>
      <c r="E1591" s="23"/>
    </row>
    <row r="1592" spans="1:5" x14ac:dyDescent="0.2">
      <c r="A1592" s="23"/>
      <c r="B1592" s="77"/>
      <c r="C1592" s="23"/>
      <c r="D1592" s="23"/>
      <c r="E1592" s="23"/>
    </row>
    <row r="1593" spans="1:5" x14ac:dyDescent="0.2">
      <c r="A1593" s="23"/>
      <c r="B1593" s="77"/>
      <c r="C1593" s="23"/>
      <c r="D1593" s="23"/>
      <c r="E1593" s="23"/>
    </row>
    <row r="1594" spans="1:5" x14ac:dyDescent="0.2">
      <c r="A1594" s="23"/>
      <c r="B1594" s="77"/>
      <c r="C1594" s="23"/>
      <c r="D1594" s="23"/>
      <c r="E1594" s="23"/>
    </row>
    <row r="1595" spans="1:5" x14ac:dyDescent="0.2">
      <c r="A1595" s="23"/>
      <c r="B1595" s="77"/>
      <c r="C1595" s="23"/>
      <c r="D1595" s="23"/>
      <c r="E1595" s="23"/>
    </row>
    <row r="1596" spans="1:5" x14ac:dyDescent="0.2">
      <c r="A1596" s="23"/>
      <c r="B1596" s="77"/>
      <c r="C1596" s="23"/>
      <c r="D1596" s="23"/>
      <c r="E1596" s="23"/>
    </row>
    <row r="1597" spans="1:5" x14ac:dyDescent="0.2">
      <c r="A1597" s="23"/>
      <c r="B1597" s="77"/>
      <c r="C1597" s="23"/>
      <c r="D1597" s="23"/>
      <c r="E1597" s="23"/>
    </row>
    <row r="1598" spans="1:5" x14ac:dyDescent="0.2">
      <c r="A1598" s="23"/>
      <c r="B1598" s="77"/>
      <c r="C1598" s="23"/>
      <c r="D1598" s="23"/>
      <c r="E1598" s="23"/>
    </row>
    <row r="1599" spans="1:5" x14ac:dyDescent="0.2">
      <c r="A1599" s="23"/>
      <c r="B1599" s="77"/>
      <c r="C1599" s="23"/>
      <c r="D1599" s="23"/>
      <c r="E1599" s="23"/>
    </row>
    <row r="1600" spans="1:5" x14ac:dyDescent="0.2">
      <c r="A1600" s="23"/>
      <c r="B1600" s="77"/>
      <c r="C1600" s="23"/>
      <c r="D1600" s="23"/>
      <c r="E1600" s="23"/>
    </row>
    <row r="1601" spans="1:5" x14ac:dyDescent="0.2">
      <c r="A1601" s="23"/>
      <c r="B1601" s="77"/>
      <c r="C1601" s="23"/>
      <c r="D1601" s="23"/>
      <c r="E1601" s="23"/>
    </row>
    <row r="1602" spans="1:5" x14ac:dyDescent="0.2">
      <c r="A1602" s="23"/>
      <c r="B1602" s="77"/>
      <c r="C1602" s="23"/>
      <c r="D1602" s="23"/>
      <c r="E1602" s="23"/>
    </row>
    <row r="1603" spans="1:5" x14ac:dyDescent="0.2">
      <c r="A1603" s="23"/>
      <c r="B1603" s="77"/>
      <c r="C1603" s="23"/>
      <c r="D1603" s="23"/>
      <c r="E1603" s="23"/>
    </row>
    <row r="1604" spans="1:5" x14ac:dyDescent="0.2">
      <c r="A1604" s="23"/>
      <c r="B1604" s="77"/>
      <c r="C1604" s="23"/>
      <c r="D1604" s="23"/>
      <c r="E1604" s="23"/>
    </row>
    <row r="1605" spans="1:5" x14ac:dyDescent="0.2">
      <c r="A1605" s="23"/>
      <c r="B1605" s="77"/>
      <c r="C1605" s="23"/>
      <c r="D1605" s="23"/>
      <c r="E1605" s="23"/>
    </row>
    <row r="1606" spans="1:5" x14ac:dyDescent="0.2">
      <c r="A1606" s="23"/>
      <c r="B1606" s="77"/>
      <c r="C1606" s="23"/>
      <c r="D1606" s="23"/>
      <c r="E1606" s="23"/>
    </row>
    <row r="1607" spans="1:5" x14ac:dyDescent="0.2">
      <c r="A1607" s="23"/>
      <c r="B1607" s="77"/>
      <c r="C1607" s="23"/>
      <c r="D1607" s="23"/>
      <c r="E1607" s="23"/>
    </row>
    <row r="1608" spans="1:5" x14ac:dyDescent="0.2">
      <c r="A1608" s="23"/>
      <c r="B1608" s="77"/>
      <c r="C1608" s="23"/>
      <c r="D1608" s="23"/>
      <c r="E1608" s="23"/>
    </row>
    <row r="1609" spans="1:5" x14ac:dyDescent="0.2">
      <c r="A1609" s="23"/>
      <c r="B1609" s="77"/>
      <c r="C1609" s="23"/>
      <c r="D1609" s="23"/>
      <c r="E1609" s="23"/>
    </row>
    <row r="1610" spans="1:5" x14ac:dyDescent="0.2">
      <c r="A1610" s="23"/>
      <c r="B1610" s="77"/>
      <c r="C1610" s="23"/>
      <c r="D1610" s="23"/>
      <c r="E1610" s="23"/>
    </row>
    <row r="1611" spans="1:5" x14ac:dyDescent="0.2">
      <c r="A1611" s="23"/>
      <c r="B1611" s="77"/>
      <c r="C1611" s="23"/>
      <c r="D1611" s="23"/>
      <c r="E1611" s="23"/>
    </row>
    <row r="1612" spans="1:5" x14ac:dyDescent="0.2">
      <c r="A1612" s="23"/>
      <c r="B1612" s="77"/>
      <c r="C1612" s="23"/>
      <c r="D1612" s="23"/>
      <c r="E1612" s="23"/>
    </row>
    <row r="1613" spans="1:5" x14ac:dyDescent="0.2">
      <c r="A1613" s="23"/>
      <c r="B1613" s="77"/>
      <c r="C1613" s="23"/>
      <c r="D1613" s="23"/>
      <c r="E1613" s="23"/>
    </row>
    <row r="1614" spans="1:5" x14ac:dyDescent="0.2">
      <c r="A1614" s="23"/>
      <c r="B1614" s="77"/>
      <c r="C1614" s="23"/>
      <c r="D1614" s="23"/>
      <c r="E1614" s="23"/>
    </row>
    <row r="1615" spans="1:5" x14ac:dyDescent="0.2">
      <c r="A1615" s="23"/>
      <c r="B1615" s="77"/>
      <c r="C1615" s="23"/>
      <c r="D1615" s="23"/>
      <c r="E1615" s="23"/>
    </row>
    <row r="1616" spans="1:5" x14ac:dyDescent="0.2">
      <c r="A1616" s="23"/>
      <c r="B1616" s="77"/>
      <c r="C1616" s="23"/>
      <c r="D1616" s="23"/>
      <c r="E1616" s="23"/>
    </row>
    <row r="1617" spans="1:5" x14ac:dyDescent="0.2">
      <c r="A1617" s="23"/>
      <c r="B1617" s="77"/>
      <c r="C1617" s="23"/>
      <c r="D1617" s="23"/>
      <c r="E1617" s="23"/>
    </row>
    <row r="1618" spans="1:5" x14ac:dyDescent="0.2">
      <c r="A1618" s="23"/>
      <c r="B1618" s="77"/>
      <c r="C1618" s="23"/>
      <c r="D1618" s="23"/>
      <c r="E1618" s="23"/>
    </row>
    <row r="1619" spans="1:5" x14ac:dyDescent="0.2">
      <c r="A1619" s="23"/>
      <c r="B1619" s="77"/>
      <c r="C1619" s="23"/>
      <c r="D1619" s="23"/>
      <c r="E1619" s="23"/>
    </row>
    <row r="1620" spans="1:5" x14ac:dyDescent="0.2">
      <c r="A1620" s="23"/>
      <c r="B1620" s="77"/>
      <c r="C1620" s="23"/>
      <c r="D1620" s="23"/>
      <c r="E1620" s="23"/>
    </row>
    <row r="1621" spans="1:5" x14ac:dyDescent="0.2">
      <c r="A1621" s="23"/>
      <c r="B1621" s="77"/>
      <c r="C1621" s="23"/>
      <c r="D1621" s="23"/>
      <c r="E1621" s="23"/>
    </row>
    <row r="1622" spans="1:5" x14ac:dyDescent="0.2">
      <c r="A1622" s="23"/>
      <c r="B1622" s="77"/>
      <c r="C1622" s="23"/>
      <c r="D1622" s="23"/>
      <c r="E1622" s="23"/>
    </row>
    <row r="1623" spans="1:5" x14ac:dyDescent="0.2">
      <c r="A1623" s="23"/>
      <c r="B1623" s="77"/>
      <c r="C1623" s="23"/>
      <c r="D1623" s="23"/>
      <c r="E1623" s="23"/>
    </row>
    <row r="1624" spans="1:5" x14ac:dyDescent="0.2">
      <c r="A1624" s="23"/>
      <c r="B1624" s="77"/>
      <c r="C1624" s="23"/>
      <c r="D1624" s="23"/>
      <c r="E1624" s="23"/>
    </row>
    <row r="1625" spans="1:5" x14ac:dyDescent="0.2">
      <c r="A1625" s="23"/>
      <c r="B1625" s="77"/>
      <c r="C1625" s="23"/>
      <c r="D1625" s="23"/>
      <c r="E1625" s="23"/>
    </row>
    <row r="1626" spans="1:5" x14ac:dyDescent="0.2">
      <c r="A1626" s="23"/>
      <c r="B1626" s="77"/>
      <c r="C1626" s="23"/>
      <c r="D1626" s="23"/>
      <c r="E1626" s="23"/>
    </row>
    <row r="1627" spans="1:5" x14ac:dyDescent="0.2">
      <c r="A1627" s="23"/>
      <c r="B1627" s="77"/>
      <c r="C1627" s="23"/>
      <c r="D1627" s="23"/>
      <c r="E1627" s="23"/>
    </row>
    <row r="1628" spans="1:5" x14ac:dyDescent="0.2">
      <c r="A1628" s="23"/>
      <c r="B1628" s="77"/>
      <c r="C1628" s="23"/>
      <c r="D1628" s="23"/>
      <c r="E1628" s="23"/>
    </row>
    <row r="1629" spans="1:5" x14ac:dyDescent="0.2">
      <c r="A1629" s="23"/>
      <c r="B1629" s="77"/>
      <c r="C1629" s="23"/>
      <c r="D1629" s="23"/>
      <c r="E1629" s="23"/>
    </row>
    <row r="1630" spans="1:5" x14ac:dyDescent="0.2">
      <c r="A1630" s="23"/>
      <c r="B1630" s="77"/>
      <c r="C1630" s="23"/>
      <c r="D1630" s="23"/>
      <c r="E1630" s="23"/>
    </row>
    <row r="1631" spans="1:5" x14ac:dyDescent="0.2">
      <c r="A1631" s="23"/>
      <c r="B1631" s="77"/>
      <c r="C1631" s="23"/>
      <c r="D1631" s="23"/>
      <c r="E1631" s="23"/>
    </row>
    <row r="1632" spans="1:5" x14ac:dyDescent="0.2">
      <c r="A1632" s="23"/>
      <c r="B1632" s="77"/>
      <c r="C1632" s="23"/>
      <c r="D1632" s="23"/>
      <c r="E1632" s="23"/>
    </row>
    <row r="1633" spans="1:5" x14ac:dyDescent="0.2">
      <c r="A1633" s="23"/>
      <c r="B1633" s="77"/>
      <c r="C1633" s="23"/>
      <c r="D1633" s="23"/>
      <c r="E1633" s="23"/>
    </row>
    <row r="1634" spans="1:5" x14ac:dyDescent="0.2">
      <c r="A1634" s="23"/>
      <c r="B1634" s="77"/>
      <c r="C1634" s="23"/>
      <c r="D1634" s="23"/>
      <c r="E1634" s="23"/>
    </row>
    <row r="1635" spans="1:5" x14ac:dyDescent="0.2">
      <c r="A1635" s="23"/>
      <c r="B1635" s="77"/>
      <c r="C1635" s="23"/>
      <c r="D1635" s="23"/>
      <c r="E1635" s="23"/>
    </row>
    <row r="1636" spans="1:5" x14ac:dyDescent="0.2">
      <c r="A1636" s="23"/>
      <c r="B1636" s="77"/>
      <c r="C1636" s="23"/>
      <c r="D1636" s="23"/>
      <c r="E1636" s="23"/>
    </row>
    <row r="1637" spans="1:5" x14ac:dyDescent="0.2">
      <c r="A1637" s="23"/>
      <c r="B1637" s="77"/>
      <c r="C1637" s="23"/>
      <c r="D1637" s="23"/>
      <c r="E1637" s="23"/>
    </row>
    <row r="1638" spans="1:5" x14ac:dyDescent="0.2">
      <c r="A1638" s="23"/>
      <c r="B1638" s="77"/>
      <c r="C1638" s="23"/>
      <c r="D1638" s="23"/>
      <c r="E1638" s="23"/>
    </row>
    <row r="1639" spans="1:5" x14ac:dyDescent="0.2">
      <c r="A1639" s="23"/>
      <c r="B1639" s="77"/>
      <c r="C1639" s="23"/>
      <c r="D1639" s="23"/>
      <c r="E1639" s="23"/>
    </row>
    <row r="1640" spans="1:5" x14ac:dyDescent="0.2">
      <c r="A1640" s="23"/>
      <c r="B1640" s="77"/>
      <c r="C1640" s="23"/>
      <c r="D1640" s="23"/>
      <c r="E1640" s="23"/>
    </row>
    <row r="1641" spans="1:5" x14ac:dyDescent="0.2">
      <c r="A1641" s="23"/>
      <c r="B1641" s="77"/>
      <c r="C1641" s="23"/>
      <c r="D1641" s="23"/>
      <c r="E1641" s="23"/>
    </row>
    <row r="1642" spans="1:5" x14ac:dyDescent="0.2">
      <c r="A1642" s="23"/>
      <c r="B1642" s="77"/>
      <c r="C1642" s="23"/>
      <c r="D1642" s="23"/>
      <c r="E1642" s="23"/>
    </row>
    <row r="1643" spans="1:5" x14ac:dyDescent="0.2">
      <c r="A1643" s="23"/>
      <c r="B1643" s="77"/>
      <c r="C1643" s="23"/>
      <c r="D1643" s="23"/>
      <c r="E1643" s="23"/>
    </row>
    <row r="1644" spans="1:5" x14ac:dyDescent="0.2">
      <c r="A1644" s="23"/>
      <c r="B1644" s="77"/>
      <c r="C1644" s="23"/>
      <c r="D1644" s="23"/>
      <c r="E1644" s="23"/>
    </row>
    <row r="1645" spans="1:5" x14ac:dyDescent="0.2">
      <c r="A1645" s="23"/>
      <c r="B1645" s="77"/>
      <c r="C1645" s="23"/>
      <c r="D1645" s="23"/>
      <c r="E1645" s="23"/>
    </row>
    <row r="1646" spans="1:5" x14ac:dyDescent="0.2">
      <c r="A1646" s="23"/>
      <c r="B1646" s="77"/>
      <c r="C1646" s="23"/>
      <c r="D1646" s="23"/>
      <c r="E1646" s="23"/>
    </row>
    <row r="1647" spans="1:5" x14ac:dyDescent="0.2">
      <c r="A1647" s="23"/>
      <c r="B1647" s="77"/>
      <c r="C1647" s="23"/>
      <c r="D1647" s="23"/>
      <c r="E1647" s="23"/>
    </row>
    <row r="1648" spans="1:5" x14ac:dyDescent="0.2">
      <c r="A1648" s="23"/>
      <c r="B1648" s="77"/>
      <c r="C1648" s="23"/>
      <c r="D1648" s="23"/>
      <c r="E1648" s="23"/>
    </row>
    <row r="1649" spans="1:5" x14ac:dyDescent="0.2">
      <c r="A1649" s="23"/>
      <c r="B1649" s="77"/>
      <c r="C1649" s="23"/>
      <c r="D1649" s="23"/>
      <c r="E1649" s="23"/>
    </row>
    <row r="1650" spans="1:5" x14ac:dyDescent="0.2">
      <c r="A1650" s="23"/>
      <c r="B1650" s="77"/>
      <c r="C1650" s="23"/>
      <c r="D1650" s="23"/>
      <c r="E1650" s="23"/>
    </row>
    <row r="1651" spans="1:5" x14ac:dyDescent="0.2">
      <c r="A1651" s="23"/>
      <c r="B1651" s="77"/>
      <c r="C1651" s="23"/>
      <c r="D1651" s="23"/>
      <c r="E1651" s="23"/>
    </row>
    <row r="1652" spans="1:5" x14ac:dyDescent="0.2">
      <c r="A1652" s="23"/>
      <c r="B1652" s="77"/>
      <c r="C1652" s="23"/>
      <c r="D1652" s="23"/>
      <c r="E1652" s="23"/>
    </row>
    <row r="1653" spans="1:5" x14ac:dyDescent="0.2">
      <c r="A1653" s="23"/>
      <c r="B1653" s="77"/>
      <c r="C1653" s="23"/>
      <c r="D1653" s="23"/>
      <c r="E1653" s="23"/>
    </row>
    <row r="1654" spans="1:5" x14ac:dyDescent="0.2">
      <c r="A1654" s="23"/>
      <c r="B1654" s="77"/>
      <c r="C1654" s="23"/>
      <c r="D1654" s="23"/>
      <c r="E1654" s="23"/>
    </row>
    <row r="1655" spans="1:5" x14ac:dyDescent="0.2">
      <c r="A1655" s="23"/>
      <c r="B1655" s="77"/>
      <c r="C1655" s="23"/>
      <c r="D1655" s="23"/>
      <c r="E1655" s="23"/>
    </row>
    <row r="1656" spans="1:5" x14ac:dyDescent="0.2">
      <c r="A1656" s="23"/>
      <c r="B1656" s="77"/>
      <c r="C1656" s="23"/>
      <c r="D1656" s="23"/>
      <c r="E1656" s="23"/>
    </row>
    <row r="1657" spans="1:5" x14ac:dyDescent="0.2">
      <c r="A1657" s="23"/>
      <c r="B1657" s="77"/>
      <c r="C1657" s="23"/>
      <c r="D1657" s="23"/>
      <c r="E1657" s="23"/>
    </row>
    <row r="1658" spans="1:5" x14ac:dyDescent="0.2">
      <c r="A1658" s="23"/>
      <c r="B1658" s="77"/>
      <c r="C1658" s="23"/>
      <c r="D1658" s="23"/>
      <c r="E1658" s="23"/>
    </row>
    <row r="1659" spans="1:5" x14ac:dyDescent="0.2">
      <c r="A1659" s="23"/>
      <c r="B1659" s="77"/>
      <c r="C1659" s="23"/>
      <c r="D1659" s="23"/>
      <c r="E1659" s="23"/>
    </row>
    <row r="1660" spans="1:5" x14ac:dyDescent="0.2">
      <c r="A1660" s="23"/>
      <c r="B1660" s="77"/>
      <c r="C1660" s="23"/>
      <c r="D1660" s="23"/>
      <c r="E1660" s="23"/>
    </row>
    <row r="1661" spans="1:5" x14ac:dyDescent="0.2">
      <c r="A1661" s="23"/>
      <c r="B1661" s="77"/>
      <c r="C1661" s="23"/>
      <c r="D1661" s="23"/>
      <c r="E1661" s="23"/>
    </row>
    <row r="1662" spans="1:5" x14ac:dyDescent="0.2">
      <c r="A1662" s="23"/>
      <c r="B1662" s="77"/>
      <c r="C1662" s="23"/>
      <c r="D1662" s="23"/>
      <c r="E1662" s="23"/>
    </row>
    <row r="1663" spans="1:5" x14ac:dyDescent="0.2">
      <c r="A1663" s="23"/>
      <c r="B1663" s="77"/>
      <c r="C1663" s="23"/>
      <c r="D1663" s="23"/>
      <c r="E1663" s="23"/>
    </row>
    <row r="1664" spans="1:5" x14ac:dyDescent="0.2">
      <c r="A1664" s="23"/>
      <c r="B1664" s="77"/>
      <c r="C1664" s="23"/>
      <c r="D1664" s="23"/>
      <c r="E1664" s="23"/>
    </row>
    <row r="1665" spans="1:5" x14ac:dyDescent="0.2">
      <c r="A1665" s="23"/>
      <c r="B1665" s="77"/>
      <c r="C1665" s="23"/>
      <c r="D1665" s="23"/>
      <c r="E1665" s="23"/>
    </row>
    <row r="1666" spans="1:5" x14ac:dyDescent="0.2">
      <c r="A1666" s="23"/>
      <c r="B1666" s="77"/>
      <c r="C1666" s="23"/>
      <c r="D1666" s="23"/>
      <c r="E1666" s="23"/>
    </row>
    <row r="1667" spans="1:5" x14ac:dyDescent="0.2">
      <c r="A1667" s="23"/>
      <c r="B1667" s="77"/>
      <c r="C1667" s="23"/>
      <c r="D1667" s="23"/>
      <c r="E1667" s="23"/>
    </row>
    <row r="1668" spans="1:5" x14ac:dyDescent="0.2">
      <c r="A1668" s="23"/>
      <c r="B1668" s="77"/>
      <c r="C1668" s="23"/>
      <c r="D1668" s="23"/>
      <c r="E1668" s="23"/>
    </row>
    <row r="1669" spans="1:5" x14ac:dyDescent="0.2">
      <c r="A1669" s="23"/>
      <c r="B1669" s="77"/>
      <c r="C1669" s="23"/>
      <c r="D1669" s="23"/>
      <c r="E1669" s="23"/>
    </row>
    <row r="1670" spans="1:5" x14ac:dyDescent="0.2">
      <c r="A1670" s="23"/>
      <c r="B1670" s="77"/>
      <c r="C1670" s="23"/>
      <c r="D1670" s="23"/>
      <c r="E1670" s="23"/>
    </row>
    <row r="1671" spans="1:5" x14ac:dyDescent="0.2">
      <c r="A1671" s="23"/>
      <c r="B1671" s="77"/>
      <c r="C1671" s="23"/>
      <c r="D1671" s="23"/>
      <c r="E1671" s="23"/>
    </row>
    <row r="1672" spans="1:5" x14ac:dyDescent="0.2">
      <c r="A1672" s="23"/>
      <c r="B1672" s="77"/>
      <c r="C1672" s="23"/>
      <c r="D1672" s="23"/>
      <c r="E1672" s="23"/>
    </row>
    <row r="1673" spans="1:5" x14ac:dyDescent="0.2">
      <c r="A1673" s="23"/>
      <c r="B1673" s="77"/>
      <c r="C1673" s="23"/>
      <c r="D1673" s="23"/>
      <c r="E1673" s="23"/>
    </row>
    <row r="1674" spans="1:5" x14ac:dyDescent="0.2">
      <c r="A1674" s="23"/>
      <c r="B1674" s="77"/>
      <c r="C1674" s="23"/>
      <c r="D1674" s="23"/>
      <c r="E1674" s="23"/>
    </row>
    <row r="1675" spans="1:5" x14ac:dyDescent="0.2">
      <c r="A1675" s="23"/>
      <c r="B1675" s="77"/>
      <c r="C1675" s="23"/>
      <c r="D1675" s="23"/>
      <c r="E1675" s="23"/>
    </row>
    <row r="1676" spans="1:5" x14ac:dyDescent="0.2">
      <c r="A1676" s="23"/>
      <c r="B1676" s="77"/>
      <c r="C1676" s="23"/>
      <c r="D1676" s="23"/>
      <c r="E1676" s="23"/>
    </row>
    <row r="1677" spans="1:5" x14ac:dyDescent="0.2">
      <c r="A1677" s="23"/>
      <c r="B1677" s="77"/>
      <c r="C1677" s="23"/>
      <c r="D1677" s="23"/>
      <c r="E1677" s="23"/>
    </row>
    <row r="1678" spans="1:5" x14ac:dyDescent="0.2">
      <c r="A1678" s="23"/>
      <c r="B1678" s="77"/>
      <c r="C1678" s="23"/>
      <c r="D1678" s="23"/>
      <c r="E1678" s="23"/>
    </row>
    <row r="1679" spans="1:5" x14ac:dyDescent="0.2">
      <c r="A1679" s="23"/>
      <c r="B1679" s="77"/>
      <c r="C1679" s="23"/>
      <c r="D1679" s="23"/>
      <c r="E1679" s="23"/>
    </row>
    <row r="1680" spans="1:5" x14ac:dyDescent="0.2">
      <c r="A1680" s="23"/>
      <c r="B1680" s="77"/>
      <c r="C1680" s="23"/>
      <c r="D1680" s="23"/>
      <c r="E1680" s="23"/>
    </row>
    <row r="1681" spans="1:5" x14ac:dyDescent="0.2">
      <c r="A1681" s="23"/>
      <c r="B1681" s="77"/>
      <c r="C1681" s="23"/>
      <c r="D1681" s="23"/>
      <c r="E1681" s="23"/>
    </row>
    <row r="1682" spans="1:5" x14ac:dyDescent="0.2">
      <c r="A1682" s="23"/>
      <c r="B1682" s="77"/>
      <c r="C1682" s="23"/>
      <c r="D1682" s="23"/>
      <c r="E1682" s="23"/>
    </row>
    <row r="1683" spans="1:5" x14ac:dyDescent="0.2">
      <c r="A1683" s="23"/>
      <c r="B1683" s="77"/>
      <c r="C1683" s="23"/>
      <c r="D1683" s="23"/>
      <c r="E1683" s="23"/>
    </row>
    <row r="1684" spans="1:5" x14ac:dyDescent="0.2">
      <c r="A1684" s="23"/>
      <c r="B1684" s="77"/>
      <c r="C1684" s="23"/>
      <c r="D1684" s="23"/>
      <c r="E1684" s="23"/>
    </row>
    <row r="1685" spans="1:5" x14ac:dyDescent="0.2">
      <c r="A1685" s="23"/>
      <c r="B1685" s="77"/>
      <c r="C1685" s="23"/>
      <c r="D1685" s="23"/>
      <c r="E1685" s="23"/>
    </row>
    <row r="1686" spans="1:5" x14ac:dyDescent="0.2">
      <c r="A1686" s="23"/>
      <c r="B1686" s="77"/>
      <c r="C1686" s="23"/>
      <c r="D1686" s="23"/>
      <c r="E1686" s="23"/>
    </row>
    <row r="1687" spans="1:5" x14ac:dyDescent="0.2">
      <c r="A1687" s="23"/>
      <c r="B1687" s="77"/>
      <c r="C1687" s="23"/>
      <c r="D1687" s="23"/>
      <c r="E1687" s="23"/>
    </row>
    <row r="1688" spans="1:5" x14ac:dyDescent="0.2">
      <c r="A1688" s="23"/>
      <c r="B1688" s="77"/>
      <c r="C1688" s="23"/>
      <c r="D1688" s="23"/>
      <c r="E1688" s="23"/>
    </row>
    <row r="1689" spans="1:5" x14ac:dyDescent="0.2">
      <c r="A1689" s="23"/>
      <c r="B1689" s="77"/>
      <c r="C1689" s="23"/>
      <c r="D1689" s="23"/>
      <c r="E1689" s="23"/>
    </row>
    <row r="1690" spans="1:5" x14ac:dyDescent="0.2">
      <c r="A1690" s="23"/>
      <c r="B1690" s="77"/>
      <c r="C1690" s="23"/>
      <c r="D1690" s="23"/>
      <c r="E1690" s="23"/>
    </row>
    <row r="1691" spans="1:5" x14ac:dyDescent="0.2">
      <c r="A1691" s="23"/>
      <c r="B1691" s="77"/>
      <c r="C1691" s="23"/>
      <c r="D1691" s="23"/>
      <c r="E1691" s="23"/>
    </row>
    <row r="1692" spans="1:5" x14ac:dyDescent="0.2">
      <c r="A1692" s="23"/>
      <c r="B1692" s="77"/>
      <c r="C1692" s="23"/>
      <c r="D1692" s="23"/>
      <c r="E1692" s="23"/>
    </row>
    <row r="1693" spans="1:5" x14ac:dyDescent="0.2">
      <c r="A1693" s="23"/>
      <c r="B1693" s="77"/>
      <c r="C1693" s="23"/>
      <c r="D1693" s="23"/>
      <c r="E1693" s="23"/>
    </row>
    <row r="1694" spans="1:5" x14ac:dyDescent="0.2">
      <c r="A1694" s="23"/>
      <c r="B1694" s="77"/>
      <c r="C1694" s="23"/>
      <c r="D1694" s="23"/>
      <c r="E1694" s="23"/>
    </row>
    <row r="1695" spans="1:5" x14ac:dyDescent="0.2">
      <c r="A1695" s="23"/>
      <c r="B1695" s="77"/>
      <c r="C1695" s="23"/>
      <c r="D1695" s="23"/>
      <c r="E1695" s="23"/>
    </row>
    <row r="1696" spans="1:5" x14ac:dyDescent="0.2">
      <c r="A1696" s="23"/>
      <c r="B1696" s="77"/>
      <c r="C1696" s="23"/>
      <c r="D1696" s="23"/>
      <c r="E1696" s="23"/>
    </row>
    <row r="1697" spans="1:5" x14ac:dyDescent="0.2">
      <c r="A1697" s="23"/>
      <c r="B1697" s="77"/>
      <c r="C1697" s="23"/>
      <c r="D1697" s="23"/>
      <c r="E1697" s="23"/>
    </row>
    <row r="1698" spans="1:5" x14ac:dyDescent="0.2">
      <c r="A1698" s="23"/>
      <c r="B1698" s="77"/>
      <c r="C1698" s="23"/>
      <c r="D1698" s="23"/>
      <c r="E1698" s="23"/>
    </row>
    <row r="1699" spans="1:5" x14ac:dyDescent="0.2">
      <c r="A1699" s="23"/>
      <c r="B1699" s="77"/>
      <c r="C1699" s="23"/>
      <c r="D1699" s="23"/>
      <c r="E1699" s="23"/>
    </row>
    <row r="1700" spans="1:5" x14ac:dyDescent="0.2">
      <c r="A1700" s="23"/>
      <c r="B1700" s="77"/>
      <c r="C1700" s="23"/>
      <c r="D1700" s="23"/>
      <c r="E1700" s="23"/>
    </row>
    <row r="1701" spans="1:5" x14ac:dyDescent="0.2">
      <c r="A1701" s="23"/>
      <c r="B1701" s="77"/>
      <c r="C1701" s="23"/>
      <c r="D1701" s="23"/>
      <c r="E1701" s="23"/>
    </row>
    <row r="1702" spans="1:5" x14ac:dyDescent="0.2">
      <c r="A1702" s="23"/>
      <c r="B1702" s="77"/>
      <c r="C1702" s="23"/>
      <c r="D1702" s="23"/>
      <c r="E1702" s="23"/>
    </row>
    <row r="1703" spans="1:5" x14ac:dyDescent="0.2">
      <c r="A1703" s="23"/>
      <c r="B1703" s="77"/>
      <c r="C1703" s="23"/>
      <c r="D1703" s="23"/>
      <c r="E1703" s="23"/>
    </row>
    <row r="1704" spans="1:5" x14ac:dyDescent="0.2">
      <c r="A1704" s="23"/>
      <c r="B1704" s="77"/>
      <c r="C1704" s="23"/>
      <c r="D1704" s="23"/>
      <c r="E1704" s="23"/>
    </row>
    <row r="1705" spans="1:5" x14ac:dyDescent="0.2">
      <c r="A1705" s="23"/>
      <c r="B1705" s="77"/>
      <c r="C1705" s="23"/>
      <c r="D1705" s="23"/>
      <c r="E1705" s="23"/>
    </row>
    <row r="1706" spans="1:5" x14ac:dyDescent="0.2">
      <c r="A1706" s="23"/>
      <c r="B1706" s="77"/>
      <c r="C1706" s="23"/>
      <c r="D1706" s="23"/>
      <c r="E1706" s="23"/>
    </row>
    <row r="1707" spans="1:5" x14ac:dyDescent="0.2">
      <c r="A1707" s="23"/>
      <c r="B1707" s="77"/>
      <c r="C1707" s="23"/>
      <c r="D1707" s="23"/>
      <c r="E1707" s="23"/>
    </row>
    <row r="1708" spans="1:5" x14ac:dyDescent="0.2">
      <c r="A1708" s="23"/>
      <c r="B1708" s="77"/>
      <c r="C1708" s="23"/>
      <c r="D1708" s="23"/>
      <c r="E1708" s="23"/>
    </row>
    <row r="1709" spans="1:5" x14ac:dyDescent="0.2">
      <c r="A1709" s="23"/>
      <c r="B1709" s="77"/>
      <c r="C1709" s="23"/>
      <c r="D1709" s="23"/>
      <c r="E1709" s="23"/>
    </row>
    <row r="1710" spans="1:5" x14ac:dyDescent="0.2">
      <c r="A1710" s="23"/>
      <c r="B1710" s="77"/>
      <c r="C1710" s="23"/>
      <c r="D1710" s="23"/>
      <c r="E1710" s="23"/>
    </row>
    <row r="1711" spans="1:5" x14ac:dyDescent="0.2">
      <c r="A1711" s="23"/>
      <c r="B1711" s="77"/>
      <c r="C1711" s="23"/>
      <c r="D1711" s="23"/>
      <c r="E1711" s="23"/>
    </row>
    <row r="1712" spans="1:5" x14ac:dyDescent="0.2">
      <c r="A1712" s="23"/>
      <c r="B1712" s="77"/>
      <c r="C1712" s="23"/>
      <c r="D1712" s="23"/>
      <c r="E1712" s="23"/>
    </row>
    <row r="1713" spans="1:5" x14ac:dyDescent="0.2">
      <c r="A1713" s="23"/>
      <c r="B1713" s="77"/>
      <c r="C1713" s="23"/>
      <c r="D1713" s="23"/>
      <c r="E1713" s="23"/>
    </row>
    <row r="1714" spans="1:5" x14ac:dyDescent="0.2">
      <c r="A1714" s="23"/>
      <c r="B1714" s="77"/>
      <c r="C1714" s="23"/>
      <c r="D1714" s="23"/>
      <c r="E1714" s="23"/>
    </row>
    <row r="1715" spans="1:5" x14ac:dyDescent="0.2">
      <c r="A1715" s="23"/>
      <c r="B1715" s="77"/>
      <c r="C1715" s="23"/>
      <c r="D1715" s="23"/>
      <c r="E1715" s="23"/>
    </row>
    <row r="1716" spans="1:5" x14ac:dyDescent="0.2">
      <c r="A1716" s="23"/>
      <c r="B1716" s="77"/>
      <c r="C1716" s="23"/>
      <c r="D1716" s="23"/>
      <c r="E1716" s="23"/>
    </row>
    <row r="1717" spans="1:5" x14ac:dyDescent="0.2">
      <c r="A1717" s="23"/>
      <c r="B1717" s="77"/>
      <c r="C1717" s="23"/>
      <c r="D1717" s="23"/>
      <c r="E1717" s="23"/>
    </row>
    <row r="1718" spans="1:5" x14ac:dyDescent="0.2">
      <c r="A1718" s="23"/>
      <c r="B1718" s="77"/>
      <c r="C1718" s="23"/>
      <c r="D1718" s="23"/>
      <c r="E1718" s="23"/>
    </row>
    <row r="1719" spans="1:5" x14ac:dyDescent="0.2">
      <c r="A1719" s="23"/>
      <c r="B1719" s="77"/>
      <c r="C1719" s="23"/>
      <c r="D1719" s="23"/>
      <c r="E1719" s="23"/>
    </row>
    <row r="1720" spans="1:5" x14ac:dyDescent="0.2">
      <c r="A1720" s="23"/>
      <c r="B1720" s="77"/>
      <c r="C1720" s="23"/>
      <c r="D1720" s="23"/>
      <c r="E1720" s="23"/>
    </row>
    <row r="1721" spans="1:5" x14ac:dyDescent="0.2">
      <c r="A1721" s="23"/>
      <c r="B1721" s="77"/>
      <c r="C1721" s="23"/>
      <c r="D1721" s="23"/>
      <c r="E1721" s="23"/>
    </row>
    <row r="1722" spans="1:5" x14ac:dyDescent="0.2">
      <c r="A1722" s="23"/>
      <c r="B1722" s="77"/>
      <c r="C1722" s="23"/>
      <c r="D1722" s="23"/>
      <c r="E1722" s="23"/>
    </row>
    <row r="1723" spans="1:5" x14ac:dyDescent="0.2">
      <c r="A1723" s="23"/>
      <c r="B1723" s="77"/>
      <c r="C1723" s="23"/>
      <c r="D1723" s="23"/>
      <c r="E1723" s="23"/>
    </row>
    <row r="1724" spans="1:5" x14ac:dyDescent="0.2">
      <c r="A1724" s="23"/>
      <c r="B1724" s="77"/>
      <c r="C1724" s="23"/>
      <c r="D1724" s="23"/>
      <c r="E1724" s="23"/>
    </row>
    <row r="1725" spans="1:5" x14ac:dyDescent="0.2">
      <c r="A1725" s="23"/>
      <c r="B1725" s="77"/>
      <c r="C1725" s="23"/>
      <c r="D1725" s="23"/>
      <c r="E1725" s="23"/>
    </row>
    <row r="1726" spans="1:5" x14ac:dyDescent="0.2">
      <c r="A1726" s="23"/>
      <c r="B1726" s="77"/>
      <c r="C1726" s="23"/>
      <c r="D1726" s="23"/>
      <c r="E1726" s="23"/>
    </row>
    <row r="1727" spans="1:5" x14ac:dyDescent="0.2">
      <c r="A1727" s="23"/>
      <c r="B1727" s="77"/>
      <c r="C1727" s="23"/>
      <c r="D1727" s="23"/>
      <c r="E1727" s="23"/>
    </row>
    <row r="1728" spans="1:5" x14ac:dyDescent="0.2">
      <c r="A1728" s="23"/>
      <c r="B1728" s="77"/>
      <c r="C1728" s="23"/>
      <c r="D1728" s="23"/>
      <c r="E1728" s="23"/>
    </row>
    <row r="1729" spans="1:5" x14ac:dyDescent="0.2">
      <c r="A1729" s="23"/>
      <c r="B1729" s="77"/>
      <c r="C1729" s="23"/>
      <c r="D1729" s="23"/>
      <c r="E1729" s="23"/>
    </row>
    <row r="1730" spans="1:5" x14ac:dyDescent="0.2">
      <c r="A1730" s="23"/>
      <c r="B1730" s="77"/>
      <c r="C1730" s="23"/>
      <c r="D1730" s="23"/>
      <c r="E1730" s="23"/>
    </row>
    <row r="1731" spans="1:5" x14ac:dyDescent="0.2">
      <c r="A1731" s="23"/>
      <c r="B1731" s="77"/>
      <c r="C1731" s="23"/>
      <c r="D1731" s="23"/>
      <c r="E1731" s="23"/>
    </row>
    <row r="1732" spans="1:5" x14ac:dyDescent="0.2">
      <c r="A1732" s="23"/>
      <c r="B1732" s="77"/>
      <c r="C1732" s="23"/>
      <c r="D1732" s="23"/>
      <c r="E1732" s="23"/>
    </row>
    <row r="1733" spans="1:5" x14ac:dyDescent="0.2">
      <c r="A1733" s="23"/>
      <c r="B1733" s="77"/>
      <c r="C1733" s="23"/>
      <c r="D1733" s="23"/>
      <c r="E1733" s="23"/>
    </row>
    <row r="1734" spans="1:5" x14ac:dyDescent="0.2">
      <c r="A1734" s="23"/>
      <c r="B1734" s="77"/>
      <c r="C1734" s="23"/>
      <c r="D1734" s="23"/>
      <c r="E1734" s="23"/>
    </row>
    <row r="1735" spans="1:5" x14ac:dyDescent="0.2">
      <c r="A1735" s="23"/>
      <c r="B1735" s="77"/>
      <c r="C1735" s="23"/>
      <c r="D1735" s="23"/>
      <c r="E1735" s="23"/>
    </row>
    <row r="1736" spans="1:5" x14ac:dyDescent="0.2">
      <c r="A1736" s="23"/>
      <c r="B1736" s="77"/>
      <c r="C1736" s="23"/>
      <c r="D1736" s="23"/>
      <c r="E1736" s="23"/>
    </row>
    <row r="1737" spans="1:5" x14ac:dyDescent="0.2">
      <c r="A1737" s="23"/>
      <c r="B1737" s="77"/>
      <c r="C1737" s="23"/>
      <c r="D1737" s="23"/>
      <c r="E1737" s="23"/>
    </row>
    <row r="1738" spans="1:5" x14ac:dyDescent="0.2">
      <c r="A1738" s="23"/>
      <c r="B1738" s="77"/>
      <c r="C1738" s="23"/>
      <c r="D1738" s="23"/>
      <c r="E1738" s="23"/>
    </row>
    <row r="1739" spans="1:5" x14ac:dyDescent="0.2">
      <c r="A1739" s="23"/>
      <c r="B1739" s="77"/>
      <c r="C1739" s="23"/>
      <c r="D1739" s="23"/>
      <c r="E1739" s="23"/>
    </row>
    <row r="1740" spans="1:5" x14ac:dyDescent="0.2">
      <c r="A1740" s="23"/>
      <c r="B1740" s="77"/>
      <c r="C1740" s="23"/>
      <c r="D1740" s="23"/>
      <c r="E1740" s="23"/>
    </row>
    <row r="1741" spans="1:5" x14ac:dyDescent="0.2">
      <c r="A1741" s="23"/>
      <c r="B1741" s="77"/>
      <c r="C1741" s="23"/>
      <c r="D1741" s="23"/>
      <c r="E1741" s="23"/>
    </row>
    <row r="1742" spans="1:5" x14ac:dyDescent="0.2">
      <c r="A1742" s="23"/>
      <c r="B1742" s="77"/>
      <c r="C1742" s="23"/>
      <c r="D1742" s="23"/>
      <c r="E1742" s="23"/>
    </row>
    <row r="1743" spans="1:5" x14ac:dyDescent="0.2">
      <c r="A1743" s="23"/>
      <c r="B1743" s="77"/>
      <c r="C1743" s="23"/>
      <c r="D1743" s="23"/>
      <c r="E1743" s="23"/>
    </row>
    <row r="1744" spans="1:5" x14ac:dyDescent="0.2">
      <c r="A1744" s="23"/>
      <c r="B1744" s="77"/>
      <c r="C1744" s="23"/>
      <c r="D1744" s="23"/>
      <c r="E1744" s="23"/>
    </row>
    <row r="1745" spans="1:5" x14ac:dyDescent="0.2">
      <c r="A1745" s="23"/>
      <c r="B1745" s="77"/>
      <c r="C1745" s="23"/>
      <c r="D1745" s="23"/>
      <c r="E1745" s="23"/>
    </row>
    <row r="1746" spans="1:5" x14ac:dyDescent="0.2">
      <c r="A1746" s="23"/>
      <c r="B1746" s="77"/>
      <c r="C1746" s="23"/>
      <c r="D1746" s="23"/>
      <c r="E1746" s="23"/>
    </row>
    <row r="1747" spans="1:5" x14ac:dyDescent="0.2">
      <c r="A1747" s="23"/>
      <c r="B1747" s="77"/>
      <c r="C1747" s="23"/>
      <c r="D1747" s="23"/>
      <c r="E1747" s="23"/>
    </row>
    <row r="1748" spans="1:5" x14ac:dyDescent="0.2">
      <c r="A1748" s="23"/>
      <c r="B1748" s="77"/>
      <c r="C1748" s="23"/>
      <c r="D1748" s="23"/>
      <c r="E1748" s="23"/>
    </row>
    <row r="1749" spans="1:5" x14ac:dyDescent="0.2">
      <c r="A1749" s="23"/>
      <c r="B1749" s="77"/>
      <c r="C1749" s="23"/>
      <c r="D1749" s="23"/>
      <c r="E1749" s="23"/>
    </row>
    <row r="1750" spans="1:5" x14ac:dyDescent="0.2">
      <c r="A1750" s="23"/>
      <c r="B1750" s="77"/>
      <c r="C1750" s="23"/>
      <c r="D1750" s="23"/>
      <c r="E1750" s="23"/>
    </row>
    <row r="1751" spans="1:5" x14ac:dyDescent="0.2">
      <c r="A1751" s="23"/>
      <c r="B1751" s="77"/>
      <c r="C1751" s="23"/>
      <c r="D1751" s="23"/>
      <c r="E1751" s="23"/>
    </row>
    <row r="1752" spans="1:5" x14ac:dyDescent="0.2">
      <c r="A1752" s="23"/>
      <c r="B1752" s="77"/>
      <c r="C1752" s="23"/>
      <c r="D1752" s="23"/>
      <c r="E1752" s="23"/>
    </row>
    <row r="1753" spans="1:5" x14ac:dyDescent="0.2">
      <c r="A1753" s="23"/>
      <c r="B1753" s="77"/>
      <c r="C1753" s="23"/>
      <c r="D1753" s="23"/>
      <c r="E1753" s="23"/>
    </row>
    <row r="1754" spans="1:5" x14ac:dyDescent="0.2">
      <c r="A1754" s="23"/>
      <c r="B1754" s="77"/>
      <c r="C1754" s="23"/>
      <c r="D1754" s="23"/>
      <c r="E1754" s="23"/>
    </row>
    <row r="1755" spans="1:5" x14ac:dyDescent="0.2">
      <c r="A1755" s="23"/>
      <c r="B1755" s="77"/>
      <c r="C1755" s="23"/>
      <c r="D1755" s="23"/>
      <c r="E1755" s="23"/>
    </row>
    <row r="1756" spans="1:5" x14ac:dyDescent="0.2">
      <c r="A1756" s="23"/>
      <c r="B1756" s="77"/>
      <c r="C1756" s="23"/>
      <c r="D1756" s="23"/>
      <c r="E1756" s="23"/>
    </row>
    <row r="1757" spans="1:5" x14ac:dyDescent="0.2">
      <c r="A1757" s="23"/>
      <c r="B1757" s="77"/>
      <c r="C1757" s="23"/>
      <c r="D1757" s="23"/>
      <c r="E1757" s="23"/>
    </row>
    <row r="1758" spans="1:5" x14ac:dyDescent="0.2">
      <c r="A1758" s="23"/>
      <c r="B1758" s="77"/>
      <c r="C1758" s="23"/>
      <c r="D1758" s="23"/>
      <c r="E1758" s="23"/>
    </row>
    <row r="1759" spans="1:5" x14ac:dyDescent="0.2">
      <c r="A1759" s="23"/>
      <c r="B1759" s="77"/>
      <c r="C1759" s="23"/>
      <c r="D1759" s="23"/>
      <c r="E1759" s="23"/>
    </row>
    <row r="1760" spans="1:5" x14ac:dyDescent="0.2">
      <c r="A1760" s="23"/>
      <c r="B1760" s="77"/>
      <c r="C1760" s="23"/>
      <c r="D1760" s="23"/>
      <c r="E1760" s="23"/>
    </row>
    <row r="1761" spans="1:5" x14ac:dyDescent="0.2">
      <c r="A1761" s="23"/>
      <c r="B1761" s="77"/>
      <c r="C1761" s="23"/>
      <c r="D1761" s="23"/>
      <c r="E1761" s="23"/>
    </row>
    <row r="1762" spans="1:5" x14ac:dyDescent="0.2">
      <c r="A1762" s="23"/>
      <c r="B1762" s="77"/>
      <c r="C1762" s="23"/>
      <c r="D1762" s="23"/>
      <c r="E1762" s="23"/>
    </row>
    <row r="1763" spans="1:5" x14ac:dyDescent="0.2">
      <c r="A1763" s="23"/>
      <c r="B1763" s="77"/>
      <c r="C1763" s="23"/>
      <c r="D1763" s="23"/>
      <c r="E1763" s="23"/>
    </row>
    <row r="1764" spans="1:5" x14ac:dyDescent="0.2">
      <c r="A1764" s="23"/>
      <c r="B1764" s="77"/>
      <c r="C1764" s="23"/>
      <c r="D1764" s="23"/>
      <c r="E1764" s="23"/>
    </row>
    <row r="1765" spans="1:5" x14ac:dyDescent="0.2">
      <c r="A1765" s="23"/>
      <c r="B1765" s="77"/>
      <c r="C1765" s="23"/>
      <c r="D1765" s="23"/>
      <c r="E1765" s="23"/>
    </row>
    <row r="1766" spans="1:5" x14ac:dyDescent="0.2">
      <c r="A1766" s="23"/>
      <c r="B1766" s="77"/>
      <c r="C1766" s="23"/>
      <c r="D1766" s="23"/>
      <c r="E1766" s="23"/>
    </row>
    <row r="1767" spans="1:5" x14ac:dyDescent="0.2">
      <c r="A1767" s="23"/>
      <c r="B1767" s="77"/>
      <c r="C1767" s="23"/>
      <c r="D1767" s="23"/>
      <c r="E1767" s="23"/>
    </row>
    <row r="1768" spans="1:5" x14ac:dyDescent="0.2">
      <c r="A1768" s="23"/>
      <c r="B1768" s="77"/>
      <c r="C1768" s="23"/>
      <c r="D1768" s="23"/>
      <c r="E1768" s="23"/>
    </row>
    <row r="1769" spans="1:5" x14ac:dyDescent="0.2">
      <c r="A1769" s="23"/>
      <c r="B1769" s="77"/>
      <c r="C1769" s="23"/>
      <c r="D1769" s="23"/>
      <c r="E1769" s="23"/>
    </row>
    <row r="1770" spans="1:5" x14ac:dyDescent="0.2">
      <c r="A1770" s="23"/>
      <c r="B1770" s="77"/>
      <c r="C1770" s="23"/>
      <c r="D1770" s="23"/>
      <c r="E1770" s="23"/>
    </row>
    <row r="1771" spans="1:5" x14ac:dyDescent="0.2">
      <c r="A1771" s="23"/>
      <c r="B1771" s="77"/>
      <c r="C1771" s="23"/>
      <c r="D1771" s="23"/>
      <c r="E1771" s="23"/>
    </row>
  </sheetData>
  <autoFilter ref="A5:L118"/>
  <sortState ref="M6:M126">
    <sortCondition ref="M6"/>
  </sortState>
  <mergeCells count="6">
    <mergeCell ref="B118:F118"/>
    <mergeCell ref="L3:L4"/>
    <mergeCell ref="B1:L1"/>
    <mergeCell ref="A3:A4"/>
    <mergeCell ref="B3:B4"/>
    <mergeCell ref="B116:F117"/>
  </mergeCells>
  <printOptions horizontalCentered="1"/>
  <pageMargins left="0.23622047244094491" right="0.23622047244094491" top="0.74803149606299213" bottom="0.55118110236220474" header="0.31496062992125984" footer="0.31496062992125984"/>
  <pageSetup paperSize="9" scale="82" fitToHeight="4" orientation="landscape" r:id="rId1"/>
  <headerFooter alignWithMargins="0"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pageSetUpPr fitToPage="1"/>
  </sheetPr>
  <dimension ref="A1:M28"/>
  <sheetViews>
    <sheetView zoomScaleNormal="10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B28" sqref="B28"/>
    </sheetView>
  </sheetViews>
  <sheetFormatPr defaultRowHeight="12.75" x14ac:dyDescent="0.2"/>
  <cols>
    <col min="1" max="1" width="20.5703125" customWidth="1"/>
    <col min="2" max="2" width="13" style="20" customWidth="1"/>
    <col min="3" max="3" width="12.85546875" style="20" customWidth="1"/>
    <col min="4" max="4" width="13.140625" style="20" customWidth="1"/>
    <col min="5" max="5" width="13.28515625" customWidth="1"/>
    <col min="6" max="6" width="12" customWidth="1"/>
    <col min="7" max="7" width="12.28515625" customWidth="1"/>
    <col min="8" max="8" width="12.7109375" customWidth="1"/>
    <col min="9" max="9" width="11.140625" customWidth="1"/>
    <col min="10" max="10" width="10.85546875" customWidth="1"/>
    <col min="11" max="11" width="9.28515625" customWidth="1"/>
    <col min="12" max="12" width="10.140625" customWidth="1"/>
    <col min="13" max="13" width="11.7109375" customWidth="1"/>
  </cols>
  <sheetData>
    <row r="1" spans="1:13" ht="30.6" customHeight="1" x14ac:dyDescent="0.2">
      <c r="A1" s="412" t="s">
        <v>418</v>
      </c>
      <c r="B1" s="412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</row>
    <row r="3" spans="1:13" x14ac:dyDescent="0.2">
      <c r="E3" s="431"/>
      <c r="F3" s="431"/>
      <c r="G3" s="431"/>
      <c r="H3" s="431"/>
      <c r="I3" s="431"/>
      <c r="J3" s="431"/>
      <c r="K3" s="431"/>
      <c r="L3" s="431"/>
      <c r="M3" s="1" t="s">
        <v>193</v>
      </c>
    </row>
    <row r="4" spans="1:13" s="9" customFormat="1" ht="56.45" customHeight="1" x14ac:dyDescent="0.2">
      <c r="A4" s="432" t="s">
        <v>190</v>
      </c>
      <c r="B4" s="436" t="s">
        <v>419</v>
      </c>
      <c r="C4" s="437"/>
      <c r="D4" s="438"/>
      <c r="E4" s="432" t="s">
        <v>420</v>
      </c>
      <c r="F4" s="432"/>
      <c r="G4" s="432"/>
      <c r="H4" s="432" t="s">
        <v>423</v>
      </c>
      <c r="I4" s="432"/>
      <c r="J4" s="432"/>
      <c r="K4" s="432"/>
      <c r="L4" s="432"/>
      <c r="M4" s="432"/>
    </row>
    <row r="5" spans="1:13" s="9" customFormat="1" ht="19.5" customHeight="1" x14ac:dyDescent="0.2">
      <c r="A5" s="432"/>
      <c r="B5" s="433" t="s">
        <v>344</v>
      </c>
      <c r="C5" s="433" t="s">
        <v>345</v>
      </c>
      <c r="D5" s="433" t="s">
        <v>347</v>
      </c>
      <c r="E5" s="426" t="s">
        <v>351</v>
      </c>
      <c r="F5" s="434" t="s">
        <v>246</v>
      </c>
      <c r="G5" s="435"/>
      <c r="H5" s="426" t="s">
        <v>351</v>
      </c>
      <c r="I5" s="434" t="s">
        <v>246</v>
      </c>
      <c r="J5" s="435"/>
      <c r="K5" s="429" t="s">
        <v>192</v>
      </c>
      <c r="L5" s="426" t="s">
        <v>352</v>
      </c>
      <c r="M5" s="413" t="s">
        <v>354</v>
      </c>
    </row>
    <row r="6" spans="1:13" s="38" customFormat="1" ht="37.9" customHeight="1" x14ac:dyDescent="0.2">
      <c r="A6" s="432"/>
      <c r="B6" s="433"/>
      <c r="C6" s="433"/>
      <c r="D6" s="433"/>
      <c r="E6" s="427"/>
      <c r="F6" s="222" t="s">
        <v>247</v>
      </c>
      <c r="G6" s="222" t="s">
        <v>248</v>
      </c>
      <c r="H6" s="427"/>
      <c r="I6" s="228" t="s">
        <v>247</v>
      </c>
      <c r="J6" s="228" t="s">
        <v>248</v>
      </c>
      <c r="K6" s="430"/>
      <c r="L6" s="427"/>
      <c r="M6" s="415"/>
    </row>
    <row r="7" spans="1:13" s="38" customFormat="1" ht="13.5" customHeight="1" x14ac:dyDescent="0.2">
      <c r="A7" s="229">
        <v>1</v>
      </c>
      <c r="B7" s="229">
        <v>2</v>
      </c>
      <c r="C7" s="229">
        <v>3</v>
      </c>
      <c r="D7" s="229" t="s">
        <v>346</v>
      </c>
      <c r="E7" s="231" t="s">
        <v>343</v>
      </c>
      <c r="F7" s="229">
        <v>6</v>
      </c>
      <c r="G7" s="229">
        <v>7</v>
      </c>
      <c r="H7" s="229" t="s">
        <v>356</v>
      </c>
      <c r="I7" s="229">
        <v>9</v>
      </c>
      <c r="J7" s="229">
        <v>10</v>
      </c>
      <c r="K7" s="229">
        <v>11</v>
      </c>
      <c r="L7" s="229">
        <v>12</v>
      </c>
      <c r="M7" s="229">
        <v>13</v>
      </c>
    </row>
    <row r="8" spans="1:13" ht="18.75" customHeight="1" x14ac:dyDescent="0.2">
      <c r="A8" s="2" t="s">
        <v>165</v>
      </c>
      <c r="B8" s="60">
        <v>67692.600000000006</v>
      </c>
      <c r="C8" s="60">
        <v>39478.800000000003</v>
      </c>
      <c r="D8" s="60">
        <f>SUM(B8,C8)</f>
        <v>107171.40000000001</v>
      </c>
      <c r="E8" s="47">
        <f>F8+G8</f>
        <v>134766.29999999999</v>
      </c>
      <c r="F8" s="47">
        <f>+SUMIF('субвенции 2026_ГП'!B$6:B$68,'субвенции 2026'!A8,'субвенции 2026_ГП'!L$6:L$68)</f>
        <v>92037.3</v>
      </c>
      <c r="G8" s="47">
        <f>+SUMIF('субвенции 2026_СП'!B$6:B$112,'субвенции 2026'!A8,'субвенции 2026_СП'!L$6:L$112)</f>
        <v>42729</v>
      </c>
      <c r="H8" s="47">
        <f>I8+J8</f>
        <v>134766.29999999999</v>
      </c>
      <c r="I8" s="109">
        <f t="shared" ref="I8:I23" si="0">ROUND(+MAX(B8,F8),1)</f>
        <v>92037.3</v>
      </c>
      <c r="J8" s="109">
        <f t="shared" ref="J8:J23" si="1">ROUND(+MAX(C8,G8),1)</f>
        <v>42729</v>
      </c>
      <c r="K8" s="146">
        <f>+COUNTIFS('субвенции 2026_ГП'!B$6:B$68,'субвенции 2026'!A8,'субвенции 2026_ГП'!L$6:L$68,"&gt;0")+COUNTIFS('субвенции 2026_СП'!B$6:B$112,'субвенции 2026'!A8,'субвенции 2026_СП'!L$6:L$112,"&gt;0")</f>
        <v>6</v>
      </c>
      <c r="L8" s="147">
        <f t="shared" ref="L8:L15" si="2">ROUND($B$28/$K$25*K8,1)</f>
        <v>123.1</v>
      </c>
      <c r="M8" s="47">
        <f t="shared" ref="M8" si="3">H8+L8</f>
        <v>134889.4</v>
      </c>
    </row>
    <row r="9" spans="1:13" x14ac:dyDescent="0.2">
      <c r="A9" s="2" t="s">
        <v>166</v>
      </c>
      <c r="B9" s="60">
        <v>17152.3</v>
      </c>
      <c r="C9" s="60">
        <v>148618.29999999999</v>
      </c>
      <c r="D9" s="60">
        <f t="shared" ref="D9:D24" si="4">SUM(B9,C9)</f>
        <v>165770.59999999998</v>
      </c>
      <c r="E9" s="47">
        <f t="shared" ref="E9:E23" si="5">F9+G9</f>
        <v>159753.40000000002</v>
      </c>
      <c r="F9" s="47">
        <f>+SUMIF('субвенции 2026_ГП'!B$6:B$68,'субвенции 2026'!A9,'субвенции 2026_ГП'!L$6:L$68)</f>
        <v>16001</v>
      </c>
      <c r="G9" s="47">
        <f>+SUMIF('субвенции 2026_СП'!B$6:B$112,'субвенции 2026'!A9,'субвенции 2026_СП'!L$6:L$112)</f>
        <v>143752.40000000002</v>
      </c>
      <c r="H9" s="47">
        <f t="shared" ref="H9:H23" si="6">I9+J9</f>
        <v>165770.59999999998</v>
      </c>
      <c r="I9" s="109">
        <f t="shared" si="0"/>
        <v>17152.3</v>
      </c>
      <c r="J9" s="109">
        <f t="shared" si="1"/>
        <v>148618.29999999999</v>
      </c>
      <c r="K9" s="146">
        <f>+COUNTIFS('субвенции 2026_ГП'!B$6:B$68,'субвенции 2026'!A9,'субвенции 2026_ГП'!L$6:L$68,"&gt;0")+COUNTIFS('субвенции 2026_СП'!B$6:B$112,'субвенции 2026'!A9,'субвенции 2026_СП'!L$6:L$112,"&gt;0")</f>
        <v>7</v>
      </c>
      <c r="L9" s="147">
        <f t="shared" si="2"/>
        <v>143.69999999999999</v>
      </c>
      <c r="M9" s="47">
        <f t="shared" ref="M9:M23" si="7">H9+L9</f>
        <v>165914.29999999999</v>
      </c>
    </row>
    <row r="10" spans="1:13" x14ac:dyDescent="0.2">
      <c r="A10" s="2" t="s">
        <v>167</v>
      </c>
      <c r="B10" s="60">
        <v>56342.2</v>
      </c>
      <c r="C10" s="60">
        <v>81031.199999999997</v>
      </c>
      <c r="D10" s="60">
        <f t="shared" si="4"/>
        <v>137373.4</v>
      </c>
      <c r="E10" s="47">
        <f t="shared" si="5"/>
        <v>138402.4</v>
      </c>
      <c r="F10" s="47">
        <f>+SUMIF('субвенции 2026_ГП'!B$6:B$68,'субвенции 2026'!A10,'субвенции 2026_ГП'!L$6:L$68)</f>
        <v>49945.5</v>
      </c>
      <c r="G10" s="47">
        <f>+SUMIF('субвенции 2026_СП'!B$6:B$112,'субвенции 2026'!A10,'субвенции 2026_СП'!L$6:L$112)</f>
        <v>88456.9</v>
      </c>
      <c r="H10" s="47">
        <f t="shared" si="6"/>
        <v>144799.09999999998</v>
      </c>
      <c r="I10" s="109">
        <f t="shared" si="0"/>
        <v>56342.2</v>
      </c>
      <c r="J10" s="109">
        <f t="shared" si="1"/>
        <v>88456.9</v>
      </c>
      <c r="K10" s="146">
        <f>+COUNTIFS('субвенции 2026_ГП'!B$6:B$68,'субвенции 2026'!A10,'субвенции 2026_ГП'!L$6:L$68,"&gt;0")+COUNTIFS('субвенции 2026_СП'!B$6:B$112,'субвенции 2026'!A10,'субвенции 2026_СП'!L$6:L$112,"&gt;0")</f>
        <v>13</v>
      </c>
      <c r="L10" s="147">
        <f t="shared" si="2"/>
        <v>266.8</v>
      </c>
      <c r="M10" s="47">
        <f t="shared" si="7"/>
        <v>145065.89999999997</v>
      </c>
    </row>
    <row r="11" spans="1:13" x14ac:dyDescent="0.2">
      <c r="A11" s="2" t="s">
        <v>168</v>
      </c>
      <c r="B11" s="60">
        <v>645869.4</v>
      </c>
      <c r="C11" s="60">
        <v>72366</v>
      </c>
      <c r="D11" s="60">
        <f t="shared" si="4"/>
        <v>718235.4</v>
      </c>
      <c r="E11" s="47">
        <f t="shared" si="5"/>
        <v>935713.9</v>
      </c>
      <c r="F11" s="47">
        <f>+SUMIF('субвенции 2026_ГП'!B$6:B$68,'субвенции 2026'!A11,'субвенции 2026_ГП'!L$6:L$68)</f>
        <v>830015.3</v>
      </c>
      <c r="G11" s="47">
        <f>+SUMIF('субвенции 2026_СП'!B$6:B$112,'субвенции 2026'!A11,'субвенции 2026_СП'!L$6:L$112)</f>
        <v>105698.59999999999</v>
      </c>
      <c r="H11" s="47">
        <f t="shared" si="6"/>
        <v>935713.9</v>
      </c>
      <c r="I11" s="109">
        <f t="shared" si="0"/>
        <v>830015.3</v>
      </c>
      <c r="J11" s="109">
        <f t="shared" si="1"/>
        <v>105698.6</v>
      </c>
      <c r="K11" s="146">
        <f>+COUNTIFS('субвенции 2026_ГП'!B$6:B$68,'субвенции 2026'!A11,'субвенции 2026_ГП'!L$6:L$68,"&gt;0")+COUNTIFS('субвенции 2026_СП'!B$6:B$112,'субвенции 2026'!A11,'субвенции 2026_СП'!L$6:L$112,"&gt;0")</f>
        <v>9</v>
      </c>
      <c r="L11" s="147">
        <f t="shared" si="2"/>
        <v>184.7</v>
      </c>
      <c r="M11" s="47">
        <f t="shared" si="7"/>
        <v>935898.6</v>
      </c>
    </row>
    <row r="12" spans="1:13" x14ac:dyDescent="0.2">
      <c r="A12" s="2" t="s">
        <v>261</v>
      </c>
      <c r="B12" s="60">
        <v>124848.6</v>
      </c>
      <c r="C12" s="60">
        <v>42047</v>
      </c>
      <c r="D12" s="60">
        <f t="shared" si="4"/>
        <v>166895.6</v>
      </c>
      <c r="E12" s="47">
        <f t="shared" si="5"/>
        <v>169857</v>
      </c>
      <c r="F12" s="47">
        <f>+SUMIF('субвенции 2026_ГП'!B$6:B$68,'субвенции 2026'!A12,'субвенции 2026_ГП'!L$6:L$68)</f>
        <v>124704</v>
      </c>
      <c r="G12" s="47">
        <f>+SUMIF('субвенции 2026_СП'!B$6:B$112,'субвенции 2026'!A12,'субвенции 2026_СП'!L$6:L$112)</f>
        <v>45152.999999999993</v>
      </c>
      <c r="H12" s="47">
        <f t="shared" si="6"/>
        <v>170001.6</v>
      </c>
      <c r="I12" s="109">
        <f t="shared" si="0"/>
        <v>124848.6</v>
      </c>
      <c r="J12" s="109">
        <f t="shared" si="1"/>
        <v>45153</v>
      </c>
      <c r="K12" s="146">
        <f>+COUNTIFS('субвенции 2026_ГП'!B$6:B$68,'субвенции 2026'!A12,'субвенции 2026_ГП'!L$6:L$68,"&gt;0")+COUNTIFS('субвенции 2026_СП'!B$6:B$112,'субвенции 2026'!A12,'субвенции 2026_СП'!L$6:L$112,"&gt;0")</f>
        <v>7</v>
      </c>
      <c r="L12" s="147">
        <f t="shared" si="2"/>
        <v>143.69999999999999</v>
      </c>
      <c r="M12" s="47">
        <f t="shared" si="7"/>
        <v>170145.30000000002</v>
      </c>
    </row>
    <row r="13" spans="1:13" x14ac:dyDescent="0.2">
      <c r="A13" s="2" t="s">
        <v>170</v>
      </c>
      <c r="B13" s="60">
        <v>19343.3</v>
      </c>
      <c r="C13" s="60">
        <v>34017.800000000003</v>
      </c>
      <c r="D13" s="60">
        <f t="shared" si="4"/>
        <v>53361.100000000006</v>
      </c>
      <c r="E13" s="47">
        <f t="shared" si="5"/>
        <v>114440.6</v>
      </c>
      <c r="F13" s="47">
        <f>+SUMIF('субвенции 2026_ГП'!B$6:B$68,'субвенции 2026'!A13,'субвенции 2026_ГП'!L$6:L$68)</f>
        <v>58400.6</v>
      </c>
      <c r="G13" s="47">
        <f>+SUMIF('субвенции 2026_СП'!B$6:B$112,'субвенции 2026'!A13,'субвенции 2026_СП'!L$6:L$112)</f>
        <v>56040</v>
      </c>
      <c r="H13" s="47">
        <f t="shared" si="6"/>
        <v>114440.6</v>
      </c>
      <c r="I13" s="109">
        <f t="shared" si="0"/>
        <v>58400.6</v>
      </c>
      <c r="J13" s="109">
        <f t="shared" si="1"/>
        <v>56040</v>
      </c>
      <c r="K13" s="146">
        <f>+COUNTIFS('субвенции 2026_ГП'!B$6:B$68,'субвенции 2026'!A13,'субвенции 2026_ГП'!L$6:L$68,"&gt;0")+COUNTIFS('субвенции 2026_СП'!B$6:B$112,'субвенции 2026'!A13,'субвенции 2026_СП'!L$6:L$112,"&gt;0")</f>
        <v>7</v>
      </c>
      <c r="L13" s="147">
        <f t="shared" si="2"/>
        <v>143.69999999999999</v>
      </c>
      <c r="M13" s="47">
        <f t="shared" si="7"/>
        <v>114584.3</v>
      </c>
    </row>
    <row r="14" spans="1:13" x14ac:dyDescent="0.2">
      <c r="A14" s="2" t="s">
        <v>171</v>
      </c>
      <c r="B14" s="60">
        <v>12477.8</v>
      </c>
      <c r="C14" s="60">
        <v>21441.7</v>
      </c>
      <c r="D14" s="60">
        <f t="shared" si="4"/>
        <v>33919.5</v>
      </c>
      <c r="E14" s="47">
        <f t="shared" si="5"/>
        <v>31564.100000000002</v>
      </c>
      <c r="F14" s="47">
        <f>+SUMIF('субвенции 2026_ГП'!B$6:B$68,'субвенции 2026'!A14,'субвенции 2026_ГП'!L$6:L$68)</f>
        <v>8863.2999999999993</v>
      </c>
      <c r="G14" s="47">
        <f>+SUMIF('субвенции 2026_СП'!B$6:B$112,'субвенции 2026'!A14,'субвенции 2026_СП'!L$6:L$112)</f>
        <v>22700.800000000003</v>
      </c>
      <c r="H14" s="47">
        <f t="shared" si="6"/>
        <v>35178.6</v>
      </c>
      <c r="I14" s="109">
        <f t="shared" si="0"/>
        <v>12477.8</v>
      </c>
      <c r="J14" s="109">
        <f t="shared" si="1"/>
        <v>22700.799999999999</v>
      </c>
      <c r="K14" s="146">
        <f>+COUNTIFS('субвенции 2026_ГП'!B$6:B$68,'субвенции 2026'!A14,'субвенции 2026_ГП'!L$6:L$68,"&gt;0")+COUNTIFS('субвенции 2026_СП'!B$6:B$112,'субвенции 2026'!A14,'субвенции 2026_СП'!L$6:L$112,"&gt;0")</f>
        <v>4</v>
      </c>
      <c r="L14" s="147">
        <f>ROUND($B$28/$K$25*K14,1)</f>
        <v>82.1</v>
      </c>
      <c r="M14" s="47">
        <f t="shared" si="7"/>
        <v>35260.699999999997</v>
      </c>
    </row>
    <row r="15" spans="1:13" x14ac:dyDescent="0.2">
      <c r="A15" s="2" t="s">
        <v>172</v>
      </c>
      <c r="B15" s="60">
        <v>122107.9</v>
      </c>
      <c r="C15" s="60">
        <v>19552.900000000001</v>
      </c>
      <c r="D15" s="60">
        <f t="shared" si="4"/>
        <v>141660.79999999999</v>
      </c>
      <c r="E15" s="47">
        <f t="shared" si="5"/>
        <v>156499.79999999999</v>
      </c>
      <c r="F15" s="47">
        <f>+SUMIF('субвенции 2026_ГП'!B$6:B$68,'субвенции 2026'!A15,'субвенции 2026_ГП'!L$6:L$68)</f>
        <v>129079.5</v>
      </c>
      <c r="G15" s="47">
        <f>+SUMIF('субвенции 2026_СП'!B$6:B$112,'субвенции 2026'!A15,'субвенции 2026_СП'!L$6:L$112)</f>
        <v>27420.300000000003</v>
      </c>
      <c r="H15" s="47">
        <f t="shared" si="6"/>
        <v>156499.79999999999</v>
      </c>
      <c r="I15" s="109">
        <f t="shared" si="0"/>
        <v>129079.5</v>
      </c>
      <c r="J15" s="109">
        <f t="shared" si="1"/>
        <v>27420.3</v>
      </c>
      <c r="K15" s="146">
        <f>+COUNTIFS('субвенции 2026_ГП'!B$6:B$68,'субвенции 2026'!A15,'субвенции 2026_ГП'!L$6:L$68,"&gt;0")+COUNTIFS('субвенции 2026_СП'!B$6:B$112,'субвенции 2026'!A15,'субвенции 2026_СП'!L$6:L$112,"&gt;0")</f>
        <v>10</v>
      </c>
      <c r="L15" s="147">
        <f t="shared" si="2"/>
        <v>205.2</v>
      </c>
      <c r="M15" s="47">
        <f t="shared" si="7"/>
        <v>156705</v>
      </c>
    </row>
    <row r="16" spans="1:13" x14ac:dyDescent="0.2">
      <c r="A16" s="2" t="s">
        <v>173</v>
      </c>
      <c r="B16" s="60">
        <v>42780.4</v>
      </c>
      <c r="C16" s="60">
        <v>35357.300000000003</v>
      </c>
      <c r="D16" s="60">
        <f t="shared" si="4"/>
        <v>78137.700000000012</v>
      </c>
      <c r="E16" s="47">
        <f t="shared" si="5"/>
        <v>84351.700000000012</v>
      </c>
      <c r="F16" s="47">
        <f>+SUMIF('субвенции 2026_ГП'!B$6:B$68,'субвенции 2026'!A16,'субвенции 2026_ГП'!L$6:L$68)</f>
        <v>47858.3</v>
      </c>
      <c r="G16" s="47">
        <f>+SUMIF('субвенции 2026_СП'!B$6:B$112,'субвенции 2026'!A16,'субвенции 2026_СП'!L$6:L$112)</f>
        <v>36493.4</v>
      </c>
      <c r="H16" s="47">
        <f t="shared" si="6"/>
        <v>84351.700000000012</v>
      </c>
      <c r="I16" s="109">
        <f t="shared" si="0"/>
        <v>47858.3</v>
      </c>
      <c r="J16" s="109">
        <f t="shared" si="1"/>
        <v>36493.4</v>
      </c>
      <c r="K16" s="146">
        <f>+COUNTIFS('субвенции 2026_ГП'!B$6:B$68,'субвенции 2026'!A16,'субвенции 2026_ГП'!L$6:L$68,"&gt;0")+COUNTIFS('субвенции 2026_СП'!B$6:B$112,'субвенции 2026'!A16,'субвенции 2026_СП'!L$6:L$112,"&gt;0")</f>
        <v>5</v>
      </c>
      <c r="L16" s="147">
        <f t="shared" ref="L16:L22" si="8">ROUND($B$28/$K$25*K16,1)</f>
        <v>102.6</v>
      </c>
      <c r="M16" s="47">
        <f t="shared" si="7"/>
        <v>84454.300000000017</v>
      </c>
    </row>
    <row r="17" spans="1:13" x14ac:dyDescent="0.2">
      <c r="A17" s="2" t="s">
        <v>174</v>
      </c>
      <c r="B17" s="60">
        <v>21650.799999999999</v>
      </c>
      <c r="C17" s="60">
        <v>44750.5</v>
      </c>
      <c r="D17" s="60">
        <f t="shared" si="4"/>
        <v>66401.3</v>
      </c>
      <c r="E17" s="47">
        <f t="shared" si="5"/>
        <v>86288.7</v>
      </c>
      <c r="F17" s="47">
        <f>+SUMIF('субвенции 2026_ГП'!B$6:B$68,'субвенции 2026'!A17,'субвенции 2026_ГП'!L$6:L$68)</f>
        <v>28227.399999999998</v>
      </c>
      <c r="G17" s="47">
        <f>+SUMIF('субвенции 2026_СП'!B$6:B$112,'субвенции 2026'!A17,'субвенции 2026_СП'!L$6:L$112)</f>
        <v>58061.299999999996</v>
      </c>
      <c r="H17" s="47">
        <f t="shared" si="6"/>
        <v>86288.700000000012</v>
      </c>
      <c r="I17" s="109">
        <f t="shared" si="0"/>
        <v>28227.4</v>
      </c>
      <c r="J17" s="109">
        <f t="shared" si="1"/>
        <v>58061.3</v>
      </c>
      <c r="K17" s="146">
        <f>+COUNTIFS('субвенции 2026_ГП'!B$6:B$68,'субвенции 2026'!A17,'субвенции 2026_ГП'!L$6:L$68,"&gt;0")+COUNTIFS('субвенции 2026_СП'!B$6:B$112,'субвенции 2026'!A17,'субвенции 2026_СП'!L$6:L$112,"&gt;0")</f>
        <v>7</v>
      </c>
      <c r="L17" s="147">
        <f t="shared" si="8"/>
        <v>143.69999999999999</v>
      </c>
      <c r="M17" s="47">
        <f t="shared" si="7"/>
        <v>86432.400000000009</v>
      </c>
    </row>
    <row r="18" spans="1:13" x14ac:dyDescent="0.2">
      <c r="A18" s="2" t="s">
        <v>175</v>
      </c>
      <c r="B18" s="60">
        <v>51415.8</v>
      </c>
      <c r="C18" s="60">
        <v>129405</v>
      </c>
      <c r="D18" s="60">
        <f t="shared" si="4"/>
        <v>180820.8</v>
      </c>
      <c r="E18" s="47">
        <f t="shared" si="5"/>
        <v>232295.3</v>
      </c>
      <c r="F18" s="47">
        <f>+SUMIF('субвенции 2026_ГП'!B$6:B$68,'субвенции 2026'!A18,'субвенции 2026_ГП'!L$6:L$68)</f>
        <v>84611.199999999997</v>
      </c>
      <c r="G18" s="47">
        <f>+SUMIF('субвенции 2026_СП'!B$6:B$112,'субвенции 2026'!A18,'субвенции 2026_СП'!L$6:L$112)</f>
        <v>147684.1</v>
      </c>
      <c r="H18" s="47">
        <f t="shared" si="6"/>
        <v>232295.3</v>
      </c>
      <c r="I18" s="109">
        <f t="shared" si="0"/>
        <v>84611.199999999997</v>
      </c>
      <c r="J18" s="109">
        <f t="shared" si="1"/>
        <v>147684.1</v>
      </c>
      <c r="K18" s="146">
        <f>+COUNTIFS('субвенции 2026_ГП'!B$6:B$68,'субвенции 2026'!A18,'субвенции 2026_ГП'!L$6:L$68,"&gt;0")+COUNTIFS('субвенции 2026_СП'!B$6:B$112,'субвенции 2026'!A18,'субвенции 2026_СП'!L$6:L$112,"&gt;0")</f>
        <v>14</v>
      </c>
      <c r="L18" s="147">
        <f t="shared" si="8"/>
        <v>287.3</v>
      </c>
      <c r="M18" s="47">
        <f t="shared" si="7"/>
        <v>232582.59999999998</v>
      </c>
    </row>
    <row r="19" spans="1:13" x14ac:dyDescent="0.2">
      <c r="A19" s="2" t="s">
        <v>176</v>
      </c>
      <c r="B19" s="60">
        <v>56516.6</v>
      </c>
      <c r="C19" s="60">
        <v>13098.2</v>
      </c>
      <c r="D19" s="60">
        <f t="shared" si="4"/>
        <v>69614.8</v>
      </c>
      <c r="E19" s="47">
        <f t="shared" si="5"/>
        <v>77567.8</v>
      </c>
      <c r="F19" s="47">
        <f>+SUMIF('субвенции 2026_ГП'!B$6:B$68,'субвенции 2026'!A19,'субвенции 2026_ГП'!L$6:L$68)</f>
        <v>69111.5</v>
      </c>
      <c r="G19" s="47">
        <f>+SUMIF('субвенции 2026_СП'!B$6:B$112,'субвенции 2026'!A19,'субвенции 2026_СП'!L$6:L$112)</f>
        <v>8456.2999999999993</v>
      </c>
      <c r="H19" s="47">
        <f t="shared" si="6"/>
        <v>82209.7</v>
      </c>
      <c r="I19" s="109">
        <f t="shared" si="0"/>
        <v>69111.5</v>
      </c>
      <c r="J19" s="109">
        <f t="shared" si="1"/>
        <v>13098.2</v>
      </c>
      <c r="K19" s="146">
        <f>+COUNTIFS('субвенции 2026_ГП'!B$6:B$68,'субвенции 2026'!A19,'субвенции 2026_ГП'!L$6:L$68,"&gt;0")+COUNTIFS('субвенции 2026_СП'!B$6:B$112,'субвенции 2026'!A19,'субвенции 2026_СП'!L$6:L$112,"&gt;0")</f>
        <v>5</v>
      </c>
      <c r="L19" s="147">
        <f t="shared" si="8"/>
        <v>102.6</v>
      </c>
      <c r="M19" s="47">
        <f t="shared" si="7"/>
        <v>82312.3</v>
      </c>
    </row>
    <row r="20" spans="1:13" x14ac:dyDescent="0.2">
      <c r="A20" s="2" t="s">
        <v>177</v>
      </c>
      <c r="B20" s="60">
        <v>22255.8</v>
      </c>
      <c r="C20" s="60">
        <v>38032.6</v>
      </c>
      <c r="D20" s="60">
        <f t="shared" si="4"/>
        <v>60288.399999999994</v>
      </c>
      <c r="E20" s="47">
        <f t="shared" si="5"/>
        <v>76941</v>
      </c>
      <c r="F20" s="47">
        <f>+SUMIF('субвенции 2026_ГП'!B$6:B$68,'субвенции 2026'!A20,'субвенции 2026_ГП'!L$6:L$68)</f>
        <v>31235.3</v>
      </c>
      <c r="G20" s="47">
        <f>+SUMIF('субвенции 2026_СП'!B$6:B$112,'субвенции 2026'!A20,'субвенции 2026_СП'!L$6:L$112)</f>
        <v>45705.7</v>
      </c>
      <c r="H20" s="47">
        <f t="shared" si="6"/>
        <v>76941</v>
      </c>
      <c r="I20" s="109">
        <f t="shared" si="0"/>
        <v>31235.3</v>
      </c>
      <c r="J20" s="109">
        <f t="shared" si="1"/>
        <v>45705.7</v>
      </c>
      <c r="K20" s="146">
        <f>+COUNTIFS('субвенции 2026_ГП'!B$6:B$68,'субвенции 2026'!A20,'субвенции 2026_ГП'!L$6:L$68,"&gt;0")+COUNTIFS('субвенции 2026_СП'!B$6:B$112,'субвенции 2026'!A20,'субвенции 2026_СП'!L$6:L$112,"&gt;0")</f>
        <v>9</v>
      </c>
      <c r="L20" s="147">
        <f t="shared" si="8"/>
        <v>184.7</v>
      </c>
      <c r="M20" s="47">
        <f t="shared" si="7"/>
        <v>77125.7</v>
      </c>
    </row>
    <row r="21" spans="1:13" x14ac:dyDescent="0.2">
      <c r="A21" s="2" t="s">
        <v>178</v>
      </c>
      <c r="B21" s="60">
        <v>99737.7</v>
      </c>
      <c r="C21" s="60">
        <v>49142.7</v>
      </c>
      <c r="D21" s="60">
        <f t="shared" si="4"/>
        <v>148880.4</v>
      </c>
      <c r="E21" s="47">
        <f t="shared" si="5"/>
        <v>169801.9</v>
      </c>
      <c r="F21" s="47">
        <f>+SUMIF('субвенции 2026_ГП'!B$6:B$68,'субвенции 2026'!A21,'субвенции 2026_ГП'!L$6:L$68)</f>
        <v>119618.5</v>
      </c>
      <c r="G21" s="47">
        <f>+SUMIF('субвенции 2026_СП'!B$6:B$112,'субвенции 2026'!A21,'субвенции 2026_СП'!L$6:L$112)</f>
        <v>50183.4</v>
      </c>
      <c r="H21" s="47">
        <f t="shared" si="6"/>
        <v>169801.9</v>
      </c>
      <c r="I21" s="109">
        <f t="shared" si="0"/>
        <v>119618.5</v>
      </c>
      <c r="J21" s="109">
        <f t="shared" si="1"/>
        <v>50183.4</v>
      </c>
      <c r="K21" s="146">
        <f>+COUNTIFS('субвенции 2026_ГП'!B$6:B$68,'субвенции 2026'!A21,'субвенции 2026_ГП'!L$6:L$68,"&gt;0")+COUNTIFS('субвенции 2026_СП'!B$6:B$112,'субвенции 2026'!A21,'субвенции 2026_СП'!L$6:L$112,"&gt;0")</f>
        <v>7</v>
      </c>
      <c r="L21" s="147">
        <f t="shared" si="8"/>
        <v>143.69999999999999</v>
      </c>
      <c r="M21" s="47">
        <f t="shared" si="7"/>
        <v>169945.60000000001</v>
      </c>
    </row>
    <row r="22" spans="1:13" x14ac:dyDescent="0.2">
      <c r="A22" s="2" t="s">
        <v>179</v>
      </c>
      <c r="B22" s="60">
        <v>55175.4</v>
      </c>
      <c r="C22" s="60">
        <v>59274.2</v>
      </c>
      <c r="D22" s="60">
        <f t="shared" si="4"/>
        <v>114449.60000000001</v>
      </c>
      <c r="E22" s="47">
        <f t="shared" si="5"/>
        <v>136110.39999999999</v>
      </c>
      <c r="F22" s="47">
        <f>+SUMIF('субвенции 2026_ГП'!B$6:B$68,'субвенции 2026'!A22,'субвенции 2026_ГП'!L$6:L$68)</f>
        <v>73536.7</v>
      </c>
      <c r="G22" s="47">
        <f>+SUMIF('субвенции 2026_СП'!B$6:B$112,'субвенции 2026'!A22,'субвенции 2026_СП'!L$6:L$112)</f>
        <v>62573.700000000004</v>
      </c>
      <c r="H22" s="47">
        <f t="shared" si="6"/>
        <v>136110.39999999999</v>
      </c>
      <c r="I22" s="109">
        <f t="shared" si="0"/>
        <v>73536.7</v>
      </c>
      <c r="J22" s="109">
        <f t="shared" si="1"/>
        <v>62573.7</v>
      </c>
      <c r="K22" s="146">
        <f>+COUNTIFS('субвенции 2026_ГП'!B$6:B$68,'субвенции 2026'!A22,'субвенции 2026_ГП'!L$6:L$68,"&gt;0")+COUNTIFS('субвенции 2026_СП'!B$6:B$112,'субвенции 2026'!A22,'субвенции 2026_СП'!L$6:L$112,"&gt;0")</f>
        <v>9</v>
      </c>
      <c r="L22" s="147">
        <f t="shared" si="8"/>
        <v>184.7</v>
      </c>
      <c r="M22" s="47">
        <f t="shared" si="7"/>
        <v>136295.1</v>
      </c>
    </row>
    <row r="23" spans="1:13" x14ac:dyDescent="0.2">
      <c r="A23" s="2" t="s">
        <v>260</v>
      </c>
      <c r="B23" s="60">
        <v>123432.5</v>
      </c>
      <c r="C23" s="60">
        <v>18095.8</v>
      </c>
      <c r="D23" s="60">
        <f t="shared" si="4"/>
        <v>141528.29999999999</v>
      </c>
      <c r="E23" s="47">
        <f t="shared" si="5"/>
        <v>189750.40000000002</v>
      </c>
      <c r="F23" s="47">
        <f>+SUMIF('субвенции 2026_ГП'!B$6:B$68,'субвенции 2026'!A23,'субвенции 2026_ГП'!L$6:L$68)</f>
        <v>167977.1</v>
      </c>
      <c r="G23" s="47">
        <f>+SUMIF('субвенции 2026_СП'!B$6:B$112,'субвенции 2026'!A23,'субвенции 2026_СП'!L$6:L$112)</f>
        <v>21773.300000000003</v>
      </c>
      <c r="H23" s="47">
        <f t="shared" si="6"/>
        <v>189750.39999999999</v>
      </c>
      <c r="I23" s="109">
        <f t="shared" si="0"/>
        <v>167977.1</v>
      </c>
      <c r="J23" s="109">
        <f t="shared" si="1"/>
        <v>21773.3</v>
      </c>
      <c r="K23" s="146">
        <f>+COUNTIFS('субвенции 2026_ГП'!B$6:B$68,'субвенции 2026'!A23,'субвенции 2026_ГП'!L$6:L$68,"&gt;0")+COUNTIFS('субвенции 2026_СП'!B$6:B$112,'субвенции 2026'!A23,'субвенции 2026_СП'!L$6:L$112,"&gt;0")</f>
        <v>10</v>
      </c>
      <c r="L23" s="147">
        <f>ROUND($B$28/$K$25*K23,1)</f>
        <v>205.2</v>
      </c>
      <c r="M23" s="47">
        <f t="shared" si="7"/>
        <v>189955.6</v>
      </c>
    </row>
    <row r="24" spans="1:13" ht="25.5" x14ac:dyDescent="0.2">
      <c r="A24" s="2" t="s">
        <v>312</v>
      </c>
      <c r="B24" s="60">
        <v>371460.6</v>
      </c>
      <c r="C24" s="60">
        <v>187101</v>
      </c>
      <c r="D24" s="60">
        <f t="shared" si="4"/>
        <v>558561.6</v>
      </c>
      <c r="E24" s="47"/>
      <c r="F24" s="47"/>
      <c r="G24" s="47"/>
      <c r="H24" s="47"/>
      <c r="I24" s="264"/>
      <c r="J24" s="264"/>
      <c r="K24" s="146"/>
      <c r="L24" s="147"/>
      <c r="M24" s="47"/>
    </row>
    <row r="25" spans="1:13" s="8" customFormat="1" ht="19.5" customHeight="1" x14ac:dyDescent="0.2">
      <c r="A25" s="214" t="s">
        <v>191</v>
      </c>
      <c r="B25" s="47">
        <f>SUM(B8:B24)</f>
        <v>1910259.7000000002</v>
      </c>
      <c r="C25" s="47">
        <f>SUM(C8:C24)</f>
        <v>1032810.9999999999</v>
      </c>
      <c r="D25" s="47">
        <f t="shared" ref="D25:M25" si="9">SUM(D8:D24)</f>
        <v>2943070.7</v>
      </c>
      <c r="E25" s="47">
        <f t="shared" si="9"/>
        <v>2894104.6999999997</v>
      </c>
      <c r="F25" s="47">
        <f t="shared" si="9"/>
        <v>1931222.5000000002</v>
      </c>
      <c r="G25" s="47">
        <f t="shared" si="9"/>
        <v>962882.20000000007</v>
      </c>
      <c r="H25" s="47">
        <f t="shared" si="9"/>
        <v>2914919.6</v>
      </c>
      <c r="I25" s="47">
        <f t="shared" si="9"/>
        <v>1942529.6000000003</v>
      </c>
      <c r="J25" s="47">
        <f t="shared" si="9"/>
        <v>972389.99999999988</v>
      </c>
      <c r="K25" s="146">
        <f t="shared" si="9"/>
        <v>129</v>
      </c>
      <c r="L25" s="47">
        <f t="shared" si="9"/>
        <v>2647.4999999999991</v>
      </c>
      <c r="M25" s="47">
        <f t="shared" si="9"/>
        <v>2917567.1</v>
      </c>
    </row>
    <row r="26" spans="1:13" x14ac:dyDescent="0.2">
      <c r="A26" s="197"/>
      <c r="B26" s="330"/>
      <c r="C26" s="330"/>
      <c r="D26" s="330"/>
      <c r="E26" s="211"/>
      <c r="L26" s="6"/>
    </row>
    <row r="27" spans="1:13" s="8" customFormat="1" ht="19.5" customHeight="1" x14ac:dyDescent="0.2">
      <c r="A27" s="210"/>
      <c r="B27" s="167"/>
      <c r="C27" s="167"/>
      <c r="D27" s="167"/>
      <c r="E27" s="211"/>
      <c r="F27" s="211"/>
      <c r="G27" s="211"/>
      <c r="H27" s="211"/>
      <c r="I27" s="211"/>
      <c r="J27" s="211"/>
      <c r="K27" s="212"/>
      <c r="L27" s="213"/>
      <c r="M27" s="167"/>
    </row>
    <row r="28" spans="1:13" ht="15" x14ac:dyDescent="0.2">
      <c r="B28" s="202">
        <v>2647.5</v>
      </c>
      <c r="C28" s="203" t="s">
        <v>415</v>
      </c>
      <c r="D28" s="223"/>
      <c r="E28" s="203"/>
      <c r="F28" s="203"/>
      <c r="G28" s="203"/>
      <c r="H28" s="203"/>
      <c r="I28" s="203"/>
      <c r="J28" s="203"/>
      <c r="K28" s="204"/>
      <c r="L28" s="209"/>
      <c r="M28" s="205"/>
    </row>
  </sheetData>
  <autoFilter ref="A7:G25"/>
  <mergeCells count="17">
    <mergeCell ref="M5:M6"/>
    <mergeCell ref="H5:H6"/>
    <mergeCell ref="K5:K6"/>
    <mergeCell ref="A1:M1"/>
    <mergeCell ref="H3:L3"/>
    <mergeCell ref="H4:M4"/>
    <mergeCell ref="E3:G3"/>
    <mergeCell ref="C5:C6"/>
    <mergeCell ref="D5:D6"/>
    <mergeCell ref="A4:A6"/>
    <mergeCell ref="E4:G4"/>
    <mergeCell ref="E5:E6"/>
    <mergeCell ref="F5:G5"/>
    <mergeCell ref="B4:D4"/>
    <mergeCell ref="B5:B6"/>
    <mergeCell ref="I5:J5"/>
    <mergeCell ref="L5:L6"/>
  </mergeCells>
  <phoneticPr fontId="0" type="noConversion"/>
  <printOptions horizontalCentered="1"/>
  <pageMargins left="0.19685039370078741" right="0.19685039370078741" top="1.1811023622047245" bottom="0.51181102362204722" header="0.82677165354330717" footer="0.27559055118110237"/>
  <pageSetup paperSize="9" scale="80" orientation="landscape" r:id="rId1"/>
  <headerFooter alignWithMargins="0">
    <oddHeader xml:space="preserve">&amp;R
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1727"/>
  <sheetViews>
    <sheetView zoomScaleNormal="100" workbookViewId="0">
      <pane xSplit="2" ySplit="5" topLeftCell="F6" activePane="bottomRight" state="frozen"/>
      <selection pane="topRight" activeCell="C1" sqref="C1"/>
      <selection pane="bottomLeft" activeCell="A6" sqref="A6"/>
      <selection pane="bottomRight" activeCell="J78" sqref="J78"/>
    </sheetView>
  </sheetViews>
  <sheetFormatPr defaultColWidth="9.140625" defaultRowHeight="12.75" x14ac:dyDescent="0.2"/>
  <cols>
    <col min="1" max="1" width="34.42578125" style="20" customWidth="1"/>
    <col min="2" max="2" width="20.7109375" style="90" customWidth="1"/>
    <col min="3" max="3" width="11.85546875" style="20" customWidth="1"/>
    <col min="4" max="4" width="13.5703125" style="20" customWidth="1"/>
    <col min="5" max="5" width="11.85546875" style="20" customWidth="1"/>
    <col min="6" max="6" width="10.28515625" style="20" bestFit="1" customWidth="1"/>
    <col min="7" max="7" width="11.7109375" style="20" bestFit="1" customWidth="1"/>
    <col min="8" max="8" width="8.7109375" style="20" customWidth="1"/>
    <col min="9" max="9" width="12" style="20" customWidth="1"/>
    <col min="10" max="11" width="13.140625" style="20" customWidth="1"/>
    <col min="12" max="12" width="19.28515625" style="20" customWidth="1"/>
    <col min="13" max="16384" width="9.140625" style="20"/>
  </cols>
  <sheetData>
    <row r="1" spans="1:12 16380:16380" ht="28.15" customHeight="1" x14ac:dyDescent="0.2">
      <c r="B1" s="425" t="s">
        <v>378</v>
      </c>
      <c r="C1" s="425"/>
      <c r="D1" s="425"/>
      <c r="E1" s="425"/>
      <c r="F1" s="425"/>
      <c r="G1" s="425"/>
      <c r="H1" s="425"/>
      <c r="I1" s="425"/>
      <c r="J1" s="425"/>
      <c r="K1" s="425"/>
      <c r="L1" s="425"/>
    </row>
    <row r="2" spans="1:12 16380:16380" x14ac:dyDescent="0.2">
      <c r="I2" s="91"/>
      <c r="J2" s="24"/>
    </row>
    <row r="3" spans="1:12 16380:16380" ht="78.599999999999994" customHeight="1" x14ac:dyDescent="0.2">
      <c r="A3" s="426" t="s">
        <v>213</v>
      </c>
      <c r="B3" s="426" t="s">
        <v>214</v>
      </c>
      <c r="C3" s="225" t="s">
        <v>425</v>
      </c>
      <c r="D3" s="87" t="s">
        <v>230</v>
      </c>
      <c r="E3" s="87" t="s">
        <v>216</v>
      </c>
      <c r="F3" s="87" t="s">
        <v>181</v>
      </c>
      <c r="G3" s="88" t="s">
        <v>381</v>
      </c>
      <c r="H3" s="87" t="s">
        <v>6</v>
      </c>
      <c r="I3" s="87" t="s">
        <v>340</v>
      </c>
      <c r="J3" s="87" t="s">
        <v>284</v>
      </c>
      <c r="K3" s="87" t="s">
        <v>286</v>
      </c>
      <c r="L3" s="423" t="s">
        <v>271</v>
      </c>
    </row>
    <row r="4" spans="1:12 16380:16380" ht="42" customHeight="1" x14ac:dyDescent="0.2">
      <c r="A4" s="427"/>
      <c r="B4" s="427"/>
      <c r="C4" s="88" t="s">
        <v>291</v>
      </c>
      <c r="D4" s="88" t="s">
        <v>294</v>
      </c>
      <c r="E4" s="88" t="s">
        <v>293</v>
      </c>
      <c r="F4" s="88" t="s">
        <v>290</v>
      </c>
      <c r="G4" s="88" t="s">
        <v>295</v>
      </c>
      <c r="H4" s="88" t="s">
        <v>289</v>
      </c>
      <c r="I4" s="88" t="s">
        <v>288</v>
      </c>
      <c r="J4" s="88" t="s">
        <v>285</v>
      </c>
      <c r="K4" s="88" t="s">
        <v>287</v>
      </c>
      <c r="L4" s="424"/>
    </row>
    <row r="5" spans="1:12 16380:16380" s="30" customFormat="1" ht="30.75" customHeight="1" x14ac:dyDescent="0.2">
      <c r="A5" s="75">
        <v>1</v>
      </c>
      <c r="B5" s="22">
        <v>2</v>
      </c>
      <c r="C5" s="4">
        <v>3</v>
      </c>
      <c r="D5" s="4">
        <v>4</v>
      </c>
      <c r="E5" s="4" t="s">
        <v>292</v>
      </c>
      <c r="F5" s="35" t="s">
        <v>226</v>
      </c>
      <c r="G5" s="29">
        <v>7</v>
      </c>
      <c r="H5" s="4" t="s">
        <v>224</v>
      </c>
      <c r="I5" s="4" t="s">
        <v>225</v>
      </c>
      <c r="J5" s="41" t="s">
        <v>305</v>
      </c>
      <c r="K5" s="41">
        <v>11</v>
      </c>
      <c r="L5" s="41" t="s">
        <v>403</v>
      </c>
      <c r="XEZ5" s="30">
        <f>SUM(A5:XEY5)</f>
        <v>28</v>
      </c>
    </row>
    <row r="6" spans="1:12 16380:16380" x14ac:dyDescent="0.2">
      <c r="A6" s="111" t="s">
        <v>9</v>
      </c>
      <c r="B6" s="263" t="s">
        <v>165</v>
      </c>
      <c r="C6" s="321">
        <v>15761.3</v>
      </c>
      <c r="D6" s="63">
        <v>0.96009341334041598</v>
      </c>
      <c r="E6" s="63">
        <v>1.0190339629345295</v>
      </c>
      <c r="F6" s="64">
        <v>0.96262179065888676</v>
      </c>
      <c r="G6" s="21">
        <v>97638</v>
      </c>
      <c r="H6" s="65">
        <v>0.56186268968192288</v>
      </c>
      <c r="I6" s="64">
        <v>0.58367958749130755</v>
      </c>
      <c r="J6" s="93">
        <v>0.40075910097696393</v>
      </c>
      <c r="K6" s="26">
        <v>1.7387089268957225</v>
      </c>
      <c r="L6" s="16">
        <v>41758.699999999997</v>
      </c>
    </row>
    <row r="7" spans="1:12 16380:16380" x14ac:dyDescent="0.2">
      <c r="A7" s="111" t="s">
        <v>12</v>
      </c>
      <c r="B7" s="263" t="s">
        <v>165</v>
      </c>
      <c r="C7" s="319">
        <v>5388.3</v>
      </c>
      <c r="D7" s="63">
        <v>0.96009341334041598</v>
      </c>
      <c r="E7" s="63">
        <v>1.055676187294694</v>
      </c>
      <c r="F7" s="64">
        <v>0.99723555713800505</v>
      </c>
      <c r="G7" s="21">
        <v>17637.5</v>
      </c>
      <c r="H7" s="65">
        <v>0.29688524478908573</v>
      </c>
      <c r="I7" s="64">
        <v>0.29770824221423192</v>
      </c>
      <c r="J7" s="93">
        <v>0.70035031234891942</v>
      </c>
      <c r="K7" s="26">
        <v>3.0384970349189118</v>
      </c>
      <c r="L7" s="16">
        <v>24948.2</v>
      </c>
    </row>
    <row r="8" spans="1:12 16380:16380" x14ac:dyDescent="0.2">
      <c r="A8" s="111" t="s">
        <v>13</v>
      </c>
      <c r="B8" s="263" t="s">
        <v>165</v>
      </c>
      <c r="C8" s="319">
        <v>20053.3</v>
      </c>
      <c r="D8" s="63">
        <v>0.96009341334041598</v>
      </c>
      <c r="E8" s="63">
        <v>1.0149601312502181</v>
      </c>
      <c r="F8" s="64">
        <v>0.95877348010846908</v>
      </c>
      <c r="G8" s="21">
        <v>165744.4</v>
      </c>
      <c r="H8" s="65">
        <v>0.74964624055772067</v>
      </c>
      <c r="I8" s="64">
        <v>0.78188045050318955</v>
      </c>
      <c r="J8" s="93">
        <v>0.20912723955074844</v>
      </c>
      <c r="K8" s="26">
        <v>0.90730665224455453</v>
      </c>
      <c r="L8" s="16">
        <v>27724.799999999999</v>
      </c>
    </row>
    <row r="9" spans="1:12 16380:16380" x14ac:dyDescent="0.2">
      <c r="A9" s="111" t="s">
        <v>17</v>
      </c>
      <c r="B9" s="134" t="s">
        <v>166</v>
      </c>
      <c r="C9" s="319">
        <v>11578</v>
      </c>
      <c r="D9" s="63">
        <v>0.96202965972110577</v>
      </c>
      <c r="E9" s="63">
        <v>1.0259112109172568</v>
      </c>
      <c r="F9" s="64">
        <v>0.97107277180348062</v>
      </c>
      <c r="G9" s="21">
        <v>96843.199999999997</v>
      </c>
      <c r="H9" s="65">
        <v>0.75864559540896614</v>
      </c>
      <c r="I9" s="64">
        <v>0.78124484326751975</v>
      </c>
      <c r="J9" s="93">
        <v>0.21242717639451442</v>
      </c>
      <c r="K9" s="26">
        <v>0.92162355642579674</v>
      </c>
      <c r="L9" s="16">
        <v>16259.8</v>
      </c>
    </row>
    <row r="10" spans="1:12 16380:16380" x14ac:dyDescent="0.2">
      <c r="A10" s="111" t="s">
        <v>23</v>
      </c>
      <c r="B10" s="134" t="s">
        <v>167</v>
      </c>
      <c r="C10" s="319">
        <v>37610.300000000003</v>
      </c>
      <c r="D10" s="63">
        <v>0.98782173454499655</v>
      </c>
      <c r="E10" s="63">
        <v>1.0079765383418904</v>
      </c>
      <c r="F10" s="64">
        <v>0.97967616191477547</v>
      </c>
      <c r="G10" s="21">
        <v>445720.5</v>
      </c>
      <c r="H10" s="65">
        <v>1.0748779798139216</v>
      </c>
      <c r="I10" s="64">
        <v>1.0971768239344257</v>
      </c>
      <c r="J10" s="93">
        <v>0</v>
      </c>
      <c r="K10" s="26">
        <v>0</v>
      </c>
      <c r="L10" s="16">
        <v>0</v>
      </c>
    </row>
    <row r="11" spans="1:12 16380:16380" x14ac:dyDescent="0.2">
      <c r="A11" s="111" t="s">
        <v>28</v>
      </c>
      <c r="B11" s="134" t="s">
        <v>167</v>
      </c>
      <c r="C11" s="319">
        <v>7195</v>
      </c>
      <c r="D11" s="63">
        <v>0.98782173454499655</v>
      </c>
      <c r="E11" s="63">
        <v>1.0416956219596942</v>
      </c>
      <c r="F11" s="64">
        <v>1.0124485342522442</v>
      </c>
      <c r="G11" s="21">
        <v>47143.6</v>
      </c>
      <c r="H11" s="65">
        <v>0.59428572639766053</v>
      </c>
      <c r="I11" s="64">
        <v>0.58697870192145341</v>
      </c>
      <c r="J11" s="93">
        <v>0.41816280785458376</v>
      </c>
      <c r="K11" s="26">
        <v>1.8142155852234481</v>
      </c>
      <c r="L11" s="16">
        <v>19890.599999999999</v>
      </c>
    </row>
    <row r="12" spans="1:12 16380:16380" x14ac:dyDescent="0.2">
      <c r="A12" s="111" t="s">
        <v>34</v>
      </c>
      <c r="B12" s="134" t="s">
        <v>167</v>
      </c>
      <c r="C12" s="319">
        <v>12947.7</v>
      </c>
      <c r="D12" s="63">
        <v>0.98782173454499655</v>
      </c>
      <c r="E12" s="63">
        <v>1.0231701383257259</v>
      </c>
      <c r="F12" s="64">
        <v>0.99444317994707765</v>
      </c>
      <c r="G12" s="21">
        <v>88671.1</v>
      </c>
      <c r="H12" s="65">
        <v>0.62114475507690892</v>
      </c>
      <c r="I12" s="64">
        <v>0.62461563174475698</v>
      </c>
      <c r="J12" s="93">
        <v>0.37329842487016868</v>
      </c>
      <c r="K12" s="26">
        <v>1.6195697169087695</v>
      </c>
      <c r="L12" s="16">
        <v>31953.599999999999</v>
      </c>
    </row>
    <row r="13" spans="1:12 16380:16380" x14ac:dyDescent="0.2">
      <c r="A13" s="111" t="s">
        <v>374</v>
      </c>
      <c r="B13" s="261" t="s">
        <v>168</v>
      </c>
      <c r="C13" s="319">
        <v>35712</v>
      </c>
      <c r="D13" s="63">
        <v>1.0113796171303688</v>
      </c>
      <c r="E13" s="63">
        <v>1.0084005376344085</v>
      </c>
      <c r="F13" s="64">
        <v>1.0034617090063165</v>
      </c>
      <c r="G13" s="21">
        <v>598038.80000000005</v>
      </c>
      <c r="H13" s="65">
        <v>1.5188627911260584</v>
      </c>
      <c r="I13" s="64">
        <v>1.5136230685176026</v>
      </c>
      <c r="J13" s="93">
        <v>0</v>
      </c>
      <c r="K13" s="26">
        <v>0</v>
      </c>
      <c r="L13" s="16">
        <v>0</v>
      </c>
    </row>
    <row r="14" spans="1:12 16380:16380" x14ac:dyDescent="0.2">
      <c r="A14" s="111" t="s">
        <v>38</v>
      </c>
      <c r="B14" s="261" t="s">
        <v>168</v>
      </c>
      <c r="C14" s="319">
        <v>79211</v>
      </c>
      <c r="D14" s="63">
        <v>1.0113796171303688</v>
      </c>
      <c r="E14" s="63">
        <v>1.0037873527666612</v>
      </c>
      <c r="F14" s="64">
        <v>0.99887111806691542</v>
      </c>
      <c r="G14" s="21">
        <v>1380054.4</v>
      </c>
      <c r="H14" s="65">
        <v>1.5802073027114329</v>
      </c>
      <c r="I14" s="64">
        <v>1.5819931862376395</v>
      </c>
      <c r="J14" s="93">
        <v>0</v>
      </c>
      <c r="K14" s="26">
        <v>0</v>
      </c>
      <c r="L14" s="16">
        <v>0</v>
      </c>
    </row>
    <row r="15" spans="1:12 16380:16380" x14ac:dyDescent="0.2">
      <c r="A15" s="111" t="s">
        <v>39</v>
      </c>
      <c r="B15" s="134" t="s">
        <v>168</v>
      </c>
      <c r="C15" s="319">
        <v>8467</v>
      </c>
      <c r="D15" s="63">
        <v>1.0113796171303688</v>
      </c>
      <c r="E15" s="63">
        <v>1.0354316759182709</v>
      </c>
      <c r="F15" s="64">
        <v>1.0303604572778537</v>
      </c>
      <c r="G15" s="21">
        <v>53026.2</v>
      </c>
      <c r="H15" s="65">
        <v>0.56802087989965933</v>
      </c>
      <c r="I15" s="64">
        <v>0.55128365601328888</v>
      </c>
      <c r="J15" s="93">
        <v>0.46233957737819437</v>
      </c>
      <c r="K15" s="26">
        <v>2.0058782158283908</v>
      </c>
      <c r="L15" s="16">
        <v>25879.9</v>
      </c>
    </row>
    <row r="16" spans="1:12 16380:16380" x14ac:dyDescent="0.2">
      <c r="A16" s="111" t="s">
        <v>239</v>
      </c>
      <c r="B16" s="134" t="s">
        <v>168</v>
      </c>
      <c r="C16" s="319">
        <v>91062</v>
      </c>
      <c r="D16" s="63">
        <v>1.0113796171303688</v>
      </c>
      <c r="E16" s="63">
        <v>1.0032944587204322</v>
      </c>
      <c r="F16" s="64">
        <v>0.99838063806067878</v>
      </c>
      <c r="G16" s="21">
        <v>795076.1</v>
      </c>
      <c r="H16" s="65">
        <v>0.79190825242058205</v>
      </c>
      <c r="I16" s="64">
        <v>0.79319271851949924</v>
      </c>
      <c r="J16" s="93">
        <v>0.20647238564009673</v>
      </c>
      <c r="K16" s="26">
        <v>0.89578846542658508</v>
      </c>
      <c r="L16" s="47">
        <v>124299.9</v>
      </c>
    </row>
    <row r="17" spans="1:12" x14ac:dyDescent="0.2">
      <c r="A17" s="111" t="s">
        <v>330</v>
      </c>
      <c r="B17" s="134" t="s">
        <v>168</v>
      </c>
      <c r="C17" s="319">
        <v>29473.7</v>
      </c>
      <c r="D17" s="63">
        <v>1.0113796171303688</v>
      </c>
      <c r="E17" s="63">
        <v>1.0101785659757683</v>
      </c>
      <c r="F17" s="64">
        <v>1.0052310291241617</v>
      </c>
      <c r="G17" s="21">
        <v>416961.7</v>
      </c>
      <c r="H17" s="65">
        <v>1.2831128682015274</v>
      </c>
      <c r="I17" s="64">
        <v>1.2764357953807681</v>
      </c>
      <c r="J17" s="93">
        <v>0</v>
      </c>
      <c r="K17" s="26">
        <v>0</v>
      </c>
      <c r="L17" s="16">
        <v>0</v>
      </c>
    </row>
    <row r="18" spans="1:12" x14ac:dyDescent="0.2">
      <c r="A18" s="111" t="s">
        <v>40</v>
      </c>
      <c r="B18" s="134" t="s">
        <v>168</v>
      </c>
      <c r="C18" s="319">
        <v>13514.3</v>
      </c>
      <c r="D18" s="63">
        <v>1.0113796171303688</v>
      </c>
      <c r="E18" s="63">
        <v>1.0221987080351924</v>
      </c>
      <c r="F18" s="64">
        <v>1.0171923003088679</v>
      </c>
      <c r="G18" s="21">
        <v>263521</v>
      </c>
      <c r="H18" s="65">
        <v>1.7685813007576441</v>
      </c>
      <c r="I18" s="64">
        <v>1.7386892333147024</v>
      </c>
      <c r="J18" s="93">
        <v>0</v>
      </c>
      <c r="K18" s="26">
        <v>0</v>
      </c>
      <c r="L18" s="16">
        <v>0</v>
      </c>
    </row>
    <row r="19" spans="1:12" x14ac:dyDescent="0.2">
      <c r="A19" s="111" t="s">
        <v>43</v>
      </c>
      <c r="B19" s="134" t="s">
        <v>168</v>
      </c>
      <c r="C19" s="319">
        <v>10648.3</v>
      </c>
      <c r="D19" s="63">
        <v>1.0113796171303688</v>
      </c>
      <c r="E19" s="63">
        <v>1.028173511264709</v>
      </c>
      <c r="F19" s="64">
        <v>1.0231378408316167</v>
      </c>
      <c r="G19" s="21">
        <v>143704.5</v>
      </c>
      <c r="H19" s="65">
        <v>1.2240338952627512</v>
      </c>
      <c r="I19" s="64">
        <v>1.1963528729108917</v>
      </c>
      <c r="J19" s="93">
        <v>0</v>
      </c>
      <c r="K19" s="26">
        <v>0</v>
      </c>
      <c r="L19" s="16">
        <v>0</v>
      </c>
    </row>
    <row r="20" spans="1:12" x14ac:dyDescent="0.2">
      <c r="A20" s="111" t="s">
        <v>257</v>
      </c>
      <c r="B20" s="134" t="s">
        <v>168</v>
      </c>
      <c r="C20" s="319">
        <v>111436</v>
      </c>
      <c r="D20" s="63">
        <v>1.0113796171303688</v>
      </c>
      <c r="E20" s="63">
        <v>1.0026921282170933</v>
      </c>
      <c r="F20" s="64">
        <v>0.99778125758267444</v>
      </c>
      <c r="G20" s="21">
        <v>562874.5</v>
      </c>
      <c r="H20" s="65">
        <v>0.45813071957700319</v>
      </c>
      <c r="I20" s="64">
        <v>0.45914945394636586</v>
      </c>
      <c r="J20" s="93">
        <v>0.5396505380056712</v>
      </c>
      <c r="K20" s="26">
        <v>2.3412948216202181</v>
      </c>
      <c r="L20" s="16">
        <v>397566</v>
      </c>
    </row>
    <row r="21" spans="1:12" x14ac:dyDescent="0.2">
      <c r="A21" s="111" t="s">
        <v>45</v>
      </c>
      <c r="B21" s="134" t="s">
        <v>168</v>
      </c>
      <c r="C21" s="319">
        <v>8825</v>
      </c>
      <c r="D21" s="63">
        <v>1.0113796171303688</v>
      </c>
      <c r="E21" s="63">
        <v>1.0339943342776203</v>
      </c>
      <c r="F21" s="64">
        <v>1.028930155284425</v>
      </c>
      <c r="G21" s="21">
        <v>71315.100000000006</v>
      </c>
      <c r="H21" s="65">
        <v>0.73294288947525421</v>
      </c>
      <c r="I21" s="64">
        <v>0.71233492935450837</v>
      </c>
      <c r="J21" s="93">
        <v>0.29598726580917079</v>
      </c>
      <c r="K21" s="26">
        <v>1.2841522502054024</v>
      </c>
      <c r="L21" s="16">
        <v>17268.7</v>
      </c>
    </row>
    <row r="22" spans="1:12" x14ac:dyDescent="0.2">
      <c r="A22" s="111" t="s">
        <v>47</v>
      </c>
      <c r="B22" s="134" t="s">
        <v>168</v>
      </c>
      <c r="C22" s="319">
        <v>14581.3</v>
      </c>
      <c r="D22" s="63">
        <v>1.0113796171303688</v>
      </c>
      <c r="E22" s="63">
        <v>1.0205742972162977</v>
      </c>
      <c r="F22" s="64">
        <v>1.0155758453431849</v>
      </c>
      <c r="G22" s="21">
        <v>918611.4</v>
      </c>
      <c r="H22" s="65">
        <v>5.7139829462127762</v>
      </c>
      <c r="I22" s="64">
        <v>5.626347822679751</v>
      </c>
      <c r="J22" s="93">
        <v>0</v>
      </c>
      <c r="K22" s="26">
        <v>0</v>
      </c>
      <c r="L22" s="16">
        <v>0</v>
      </c>
    </row>
    <row r="23" spans="1:12" x14ac:dyDescent="0.2">
      <c r="A23" s="111" t="s">
        <v>48</v>
      </c>
      <c r="B23" s="134" t="s">
        <v>168</v>
      </c>
      <c r="C23" s="319">
        <v>72077.7</v>
      </c>
      <c r="D23" s="63">
        <v>1.0113796171303688</v>
      </c>
      <c r="E23" s="63">
        <v>1.0041621749861607</v>
      </c>
      <c r="F23" s="64">
        <v>0.99924410452508883</v>
      </c>
      <c r="G23" s="21">
        <v>281787.7</v>
      </c>
      <c r="H23" s="65">
        <v>0.35458835340986711</v>
      </c>
      <c r="I23" s="64">
        <v>0.35485658789890229</v>
      </c>
      <c r="J23" s="93">
        <v>0.64465575111522178</v>
      </c>
      <c r="K23" s="26">
        <v>2.7968640175763144</v>
      </c>
      <c r="L23" s="47">
        <v>307185.2</v>
      </c>
    </row>
    <row r="24" spans="1:12" x14ac:dyDescent="0.2">
      <c r="A24" s="111" t="s">
        <v>49</v>
      </c>
      <c r="B24" s="134" t="s">
        <v>168</v>
      </c>
      <c r="C24" s="319">
        <v>7731.3</v>
      </c>
      <c r="D24" s="63">
        <v>1.0113796171303688</v>
      </c>
      <c r="E24" s="63">
        <v>1.0388033060416748</v>
      </c>
      <c r="F24" s="64">
        <v>1.0337155742175026</v>
      </c>
      <c r="G24" s="21">
        <v>174335</v>
      </c>
      <c r="H24" s="65">
        <v>2.0451982616638826</v>
      </c>
      <c r="I24" s="64">
        <v>1.9784922590646346</v>
      </c>
      <c r="J24" s="93">
        <v>0</v>
      </c>
      <c r="K24" s="26">
        <v>0</v>
      </c>
      <c r="L24" s="16">
        <v>0</v>
      </c>
    </row>
    <row r="25" spans="1:12" x14ac:dyDescent="0.2">
      <c r="A25" s="111" t="s">
        <v>51</v>
      </c>
      <c r="B25" s="134" t="s">
        <v>261</v>
      </c>
      <c r="C25" s="319">
        <v>71164.7</v>
      </c>
      <c r="D25" s="63">
        <v>1.015631040056491</v>
      </c>
      <c r="E25" s="63">
        <v>1.0042155731704061</v>
      </c>
      <c r="F25" s="64">
        <v>1.0034978747809331</v>
      </c>
      <c r="G25" s="21">
        <v>826705</v>
      </c>
      <c r="H25" s="65">
        <v>1.0536328339109517</v>
      </c>
      <c r="I25" s="64">
        <v>1.0499602045903318</v>
      </c>
      <c r="J25" s="93">
        <v>0</v>
      </c>
      <c r="K25" s="26">
        <v>0</v>
      </c>
      <c r="L25" s="16">
        <v>0</v>
      </c>
    </row>
    <row r="26" spans="1:12" x14ac:dyDescent="0.2">
      <c r="A26" s="111" t="s">
        <v>52</v>
      </c>
      <c r="B26" s="134" t="s">
        <v>261</v>
      </c>
      <c r="C26" s="319">
        <v>1121.7</v>
      </c>
      <c r="D26" s="63">
        <v>1.015631040056491</v>
      </c>
      <c r="E26" s="63">
        <v>1.2674511901577961</v>
      </c>
      <c r="F26" s="64">
        <v>1.2665453610686894</v>
      </c>
      <c r="G26" s="21">
        <v>128861.2</v>
      </c>
      <c r="H26" s="65">
        <v>10.419546231238931</v>
      </c>
      <c r="I26" s="64">
        <v>8.2267454064551586</v>
      </c>
      <c r="J26" s="93">
        <v>0</v>
      </c>
      <c r="K26" s="26">
        <v>0</v>
      </c>
      <c r="L26" s="16">
        <v>0</v>
      </c>
    </row>
    <row r="27" spans="1:12" x14ac:dyDescent="0.2">
      <c r="A27" s="111" t="s">
        <v>54</v>
      </c>
      <c r="B27" s="134" t="s">
        <v>261</v>
      </c>
      <c r="C27" s="319">
        <v>13752.7</v>
      </c>
      <c r="D27" s="63">
        <v>1.015631040056491</v>
      </c>
      <c r="E27" s="63">
        <v>1.0218138983617762</v>
      </c>
      <c r="F27" s="64">
        <v>1.0210836227030549</v>
      </c>
      <c r="G27" s="21">
        <v>74924</v>
      </c>
      <c r="H27" s="65">
        <v>0.49412444579359072</v>
      </c>
      <c r="I27" s="64">
        <v>0.48392162483766415</v>
      </c>
      <c r="J27" s="93">
        <v>0.52695917690946414</v>
      </c>
      <c r="K27" s="26">
        <v>2.2862328585141061</v>
      </c>
      <c r="L27" s="16">
        <v>47911.1</v>
      </c>
    </row>
    <row r="28" spans="1:12" x14ac:dyDescent="0.2">
      <c r="A28" s="111" t="s">
        <v>57</v>
      </c>
      <c r="B28" s="134" t="s">
        <v>261</v>
      </c>
      <c r="C28" s="319">
        <v>13632</v>
      </c>
      <c r="D28" s="63">
        <v>1.015631040056491</v>
      </c>
      <c r="E28" s="63">
        <v>1.022007042253521</v>
      </c>
      <c r="F28" s="64">
        <v>1.0212766285576453</v>
      </c>
      <c r="G28" s="21">
        <v>173872.2</v>
      </c>
      <c r="H28" s="65">
        <v>1.1568416769729317</v>
      </c>
      <c r="I28" s="64">
        <v>1.1327407723084251</v>
      </c>
      <c r="J28" s="93">
        <v>0</v>
      </c>
      <c r="K28" s="26">
        <v>0</v>
      </c>
      <c r="L28" s="16">
        <v>0</v>
      </c>
    </row>
    <row r="29" spans="1:12" x14ac:dyDescent="0.2">
      <c r="A29" s="111" t="s">
        <v>58</v>
      </c>
      <c r="B29" s="134" t="s">
        <v>261</v>
      </c>
      <c r="C29" s="319">
        <v>22341.3</v>
      </c>
      <c r="D29" s="63">
        <v>1.015631040056491</v>
      </c>
      <c r="E29" s="63">
        <v>1.0134280458164924</v>
      </c>
      <c r="F29" s="64">
        <v>1.0127037634056619</v>
      </c>
      <c r="G29" s="21">
        <v>202523.4</v>
      </c>
      <c r="H29" s="65">
        <v>0.82218608807679006</v>
      </c>
      <c r="I29" s="64">
        <v>0.81187225503322669</v>
      </c>
      <c r="J29" s="93">
        <v>0.1905176753288719</v>
      </c>
      <c r="K29" s="26">
        <v>0.82656833498778459</v>
      </c>
      <c r="L29" s="16">
        <v>28139.4</v>
      </c>
    </row>
    <row r="30" spans="1:12" x14ac:dyDescent="0.2">
      <c r="A30" s="111" t="s">
        <v>59</v>
      </c>
      <c r="B30" s="134" t="s">
        <v>261</v>
      </c>
      <c r="C30" s="319">
        <v>17313.3</v>
      </c>
      <c r="D30" s="63">
        <v>1.015631040056491</v>
      </c>
      <c r="E30" s="63">
        <v>1.017327719152328</v>
      </c>
      <c r="F30" s="64">
        <v>1.0166006497011972</v>
      </c>
      <c r="G30" s="21">
        <v>160545.20000000001</v>
      </c>
      <c r="H30" s="65">
        <v>0.84104808360204497</v>
      </c>
      <c r="I30" s="64">
        <v>0.82731413151196465</v>
      </c>
      <c r="J30" s="93">
        <v>0.17555256609915224</v>
      </c>
      <c r="K30" s="26">
        <v>0.76164162728170359</v>
      </c>
      <c r="L30" s="16">
        <v>20093.599999999999</v>
      </c>
    </row>
    <row r="31" spans="1:12" x14ac:dyDescent="0.2">
      <c r="A31" s="111" t="s">
        <v>61</v>
      </c>
      <c r="B31" s="134" t="s">
        <v>261</v>
      </c>
      <c r="C31" s="319">
        <v>9664.7000000000007</v>
      </c>
      <c r="D31" s="63">
        <v>1.015631040056491</v>
      </c>
      <c r="E31" s="63">
        <v>1.0310407979554461</v>
      </c>
      <c r="F31" s="64">
        <v>1.0303039279646358</v>
      </c>
      <c r="G31" s="21">
        <v>50517.8</v>
      </c>
      <c r="H31" s="65">
        <v>0.47408848388820507</v>
      </c>
      <c r="I31" s="64">
        <v>0.46014430404508533</v>
      </c>
      <c r="J31" s="93">
        <v>0.55621544407643075</v>
      </c>
      <c r="K31" s="26">
        <v>2.4131623100645401</v>
      </c>
      <c r="L31" s="16">
        <v>35538.800000000003</v>
      </c>
    </row>
    <row r="32" spans="1:12" x14ac:dyDescent="0.2">
      <c r="A32" s="111" t="s">
        <v>63</v>
      </c>
      <c r="B32" s="134" t="s">
        <v>170</v>
      </c>
      <c r="C32" s="319">
        <v>9545</v>
      </c>
      <c r="D32" s="63">
        <v>1.0412600968193653</v>
      </c>
      <c r="E32" s="63">
        <v>1.0314300680984809</v>
      </c>
      <c r="F32" s="64">
        <v>1.056702057381395</v>
      </c>
      <c r="G32" s="21">
        <v>63058</v>
      </c>
      <c r="H32" s="65">
        <v>0.59919421802965478</v>
      </c>
      <c r="I32" s="64">
        <v>0.56704178234923974</v>
      </c>
      <c r="J32" s="93">
        <v>0.45750783935174016</v>
      </c>
      <c r="K32" s="26">
        <v>1.984915532713927</v>
      </c>
      <c r="L32" s="16">
        <v>28869.9</v>
      </c>
    </row>
    <row r="33" spans="1:12" x14ac:dyDescent="0.2">
      <c r="A33" s="111" t="s">
        <v>64</v>
      </c>
      <c r="B33" s="134" t="s">
        <v>170</v>
      </c>
      <c r="C33" s="319">
        <v>48903.3</v>
      </c>
      <c r="D33" s="63">
        <v>1.0412600968193653</v>
      </c>
      <c r="E33" s="63">
        <v>1.0061345553367564</v>
      </c>
      <c r="F33" s="64">
        <v>1.0307867566697237</v>
      </c>
      <c r="G33" s="21">
        <v>508469.9</v>
      </c>
      <c r="H33" s="65">
        <v>0.94304070131747131</v>
      </c>
      <c r="I33" s="64">
        <v>0.9148746772458124</v>
      </c>
      <c r="J33" s="93">
        <v>8.7746055352252481E-2</v>
      </c>
      <c r="K33" s="26">
        <v>0.38068966960183187</v>
      </c>
      <c r="L33" s="16">
        <v>28368.6</v>
      </c>
    </row>
    <row r="34" spans="1:12" x14ac:dyDescent="0.2">
      <c r="A34" s="111" t="s">
        <v>72</v>
      </c>
      <c r="B34" s="134" t="s">
        <v>171</v>
      </c>
      <c r="C34" s="319">
        <v>2905</v>
      </c>
      <c r="D34" s="63">
        <v>0.96093374245593155</v>
      </c>
      <c r="E34" s="63">
        <v>1.1032702237521514</v>
      </c>
      <c r="F34" s="64">
        <v>1.0431070490682408</v>
      </c>
      <c r="G34" s="21">
        <v>17938.099999999999</v>
      </c>
      <c r="H34" s="65">
        <v>0.56005884255326899</v>
      </c>
      <c r="I34" s="64">
        <v>0.53691406174806655</v>
      </c>
      <c r="J34" s="93">
        <v>0.48304820651497188</v>
      </c>
      <c r="K34" s="26">
        <v>2.0957234077556914</v>
      </c>
      <c r="L34" s="16">
        <v>9277</v>
      </c>
    </row>
    <row r="35" spans="1:12" x14ac:dyDescent="0.2">
      <c r="A35" s="111" t="s">
        <v>74</v>
      </c>
      <c r="B35" s="134" t="s">
        <v>171</v>
      </c>
      <c r="C35" s="319">
        <v>49737.3</v>
      </c>
      <c r="D35" s="63">
        <v>0.96093374245593155</v>
      </c>
      <c r="E35" s="63">
        <v>1.0060316905018969</v>
      </c>
      <c r="F35" s="64">
        <v>0.95117109603450511</v>
      </c>
      <c r="G35" s="21">
        <v>763910.6</v>
      </c>
      <c r="H35" s="65">
        <v>1.3930403143684433</v>
      </c>
      <c r="I35" s="64">
        <v>1.4645528235415479</v>
      </c>
      <c r="J35" s="93">
        <v>0</v>
      </c>
      <c r="K35" s="26">
        <v>0</v>
      </c>
      <c r="L35" s="16">
        <v>0</v>
      </c>
    </row>
    <row r="36" spans="1:12" x14ac:dyDescent="0.2">
      <c r="A36" s="111" t="s">
        <v>78</v>
      </c>
      <c r="B36" s="134" t="s">
        <v>172</v>
      </c>
      <c r="C36" s="319">
        <v>28105</v>
      </c>
      <c r="D36" s="63">
        <v>1.0026625850272408</v>
      </c>
      <c r="E36" s="63">
        <v>1.0106742572495997</v>
      </c>
      <c r="F36" s="64">
        <v>0.99705600352358958</v>
      </c>
      <c r="G36" s="21">
        <v>274944.59999999998</v>
      </c>
      <c r="H36" s="65">
        <v>0.88728871769223261</v>
      </c>
      <c r="I36" s="64">
        <v>0.88990860549112583</v>
      </c>
      <c r="J36" s="93">
        <v>0.10976728583135693</v>
      </c>
      <c r="K36" s="26">
        <v>0.47622963344022745</v>
      </c>
      <c r="L36" s="16">
        <v>20395.2</v>
      </c>
    </row>
    <row r="37" spans="1:12" x14ac:dyDescent="0.2">
      <c r="A37" s="111" t="s">
        <v>79</v>
      </c>
      <c r="B37" s="134" t="s">
        <v>172</v>
      </c>
      <c r="C37" s="319">
        <v>13124.7</v>
      </c>
      <c r="D37" s="63">
        <v>1.0026625850272408</v>
      </c>
      <c r="E37" s="63">
        <v>1.0228576653180643</v>
      </c>
      <c r="F37" s="64">
        <v>1.0090752471828652</v>
      </c>
      <c r="G37" s="21">
        <v>100643.1</v>
      </c>
      <c r="H37" s="65">
        <v>0.69550134576980893</v>
      </c>
      <c r="I37" s="64">
        <v>0.68924626554016521</v>
      </c>
      <c r="J37" s="93">
        <v>0.31357390141305624</v>
      </c>
      <c r="K37" s="26">
        <v>1.3604525519178154</v>
      </c>
      <c r="L37" s="16">
        <v>27208.3</v>
      </c>
    </row>
    <row r="38" spans="1:12" x14ac:dyDescent="0.2">
      <c r="A38" s="111" t="s">
        <v>80</v>
      </c>
      <c r="B38" s="134" t="s">
        <v>172</v>
      </c>
      <c r="C38" s="319">
        <v>6674</v>
      </c>
      <c r="D38" s="63">
        <v>1.0026625850272408</v>
      </c>
      <c r="E38" s="63">
        <v>1.0449505543901707</v>
      </c>
      <c r="F38" s="64">
        <v>1.0308704472945909</v>
      </c>
      <c r="G38" s="21">
        <v>28728.9</v>
      </c>
      <c r="H38" s="65">
        <v>0.39042367923894983</v>
      </c>
      <c r="I38" s="64">
        <v>0.37873205140721122</v>
      </c>
      <c r="J38" s="93">
        <v>0.64044676805564105</v>
      </c>
      <c r="K38" s="26">
        <v>2.7786031810762681</v>
      </c>
      <c r="L38" s="16">
        <v>28258</v>
      </c>
    </row>
    <row r="39" spans="1:12" x14ac:dyDescent="0.2">
      <c r="A39" s="111" t="s">
        <v>81</v>
      </c>
      <c r="B39" s="134" t="s">
        <v>172</v>
      </c>
      <c r="C39" s="319">
        <v>25316.7</v>
      </c>
      <c r="D39" s="63">
        <v>1.0026625850272408</v>
      </c>
      <c r="E39" s="63">
        <v>1.0118498856486036</v>
      </c>
      <c r="F39" s="64">
        <v>0.99821579100677871</v>
      </c>
      <c r="G39" s="21">
        <v>245259.7</v>
      </c>
      <c r="H39" s="65">
        <v>0.87866322864562618</v>
      </c>
      <c r="I39" s="64">
        <v>0.88023374961783118</v>
      </c>
      <c r="J39" s="93">
        <v>0.11955256236115255</v>
      </c>
      <c r="K39" s="26">
        <v>0.51868343576941478</v>
      </c>
      <c r="L39" s="16">
        <v>20009.599999999999</v>
      </c>
    </row>
    <row r="40" spans="1:12" x14ac:dyDescent="0.2">
      <c r="A40" s="111" t="s">
        <v>82</v>
      </c>
      <c r="B40" s="134" t="s">
        <v>172</v>
      </c>
      <c r="C40" s="319">
        <v>3736.3</v>
      </c>
      <c r="D40" s="63">
        <v>1.0026625850272408</v>
      </c>
      <c r="E40" s="63">
        <v>1.0802933383293634</v>
      </c>
      <c r="F40" s="64">
        <v>1.0657370075686259</v>
      </c>
      <c r="G40" s="21">
        <v>34494.800000000003</v>
      </c>
      <c r="H40" s="65">
        <v>0.83736585118019047</v>
      </c>
      <c r="I40" s="64">
        <v>0.78571527987993794</v>
      </c>
      <c r="J40" s="93">
        <v>0.22837115638843544</v>
      </c>
      <c r="K40" s="26">
        <v>0.99079713296616023</v>
      </c>
      <c r="L40" s="16">
        <v>5641</v>
      </c>
    </row>
    <row r="41" spans="1:12" x14ac:dyDescent="0.2">
      <c r="A41" s="111" t="s">
        <v>83</v>
      </c>
      <c r="B41" s="134" t="s">
        <v>172</v>
      </c>
      <c r="C41" s="319">
        <v>5883.3</v>
      </c>
      <c r="D41" s="63">
        <v>1.0026625850272408</v>
      </c>
      <c r="E41" s="63">
        <v>1.0509917903217583</v>
      </c>
      <c r="F41" s="64">
        <v>1.0368302810502101</v>
      </c>
      <c r="G41" s="21">
        <v>41200.9</v>
      </c>
      <c r="H41" s="65">
        <v>0.6351686625042835</v>
      </c>
      <c r="I41" s="64">
        <v>0.61260620384362063</v>
      </c>
      <c r="J41" s="93">
        <v>0.40166161854592664</v>
      </c>
      <c r="K41" s="26">
        <v>1.7426245344265565</v>
      </c>
      <c r="L41" s="16">
        <v>15622.6</v>
      </c>
    </row>
    <row r="42" spans="1:12" x14ac:dyDescent="0.2">
      <c r="A42" s="111" t="s">
        <v>211</v>
      </c>
      <c r="B42" s="134" t="s">
        <v>172</v>
      </c>
      <c r="C42" s="319">
        <v>4377.3</v>
      </c>
      <c r="D42" s="63">
        <v>1.0026625850272408</v>
      </c>
      <c r="E42" s="63">
        <v>1.0685353985333426</v>
      </c>
      <c r="F42" s="64">
        <v>1.054137499241784</v>
      </c>
      <c r="G42" s="21">
        <v>111631.6</v>
      </c>
      <c r="H42" s="65">
        <v>2.313045584739331</v>
      </c>
      <c r="I42" s="64">
        <v>2.1942541522363541</v>
      </c>
      <c r="J42" s="93">
        <v>0</v>
      </c>
      <c r="K42" s="26">
        <v>0</v>
      </c>
      <c r="L42" s="16">
        <v>0</v>
      </c>
    </row>
    <row r="43" spans="1:12" x14ac:dyDescent="0.2">
      <c r="A43" s="111" t="s">
        <v>86</v>
      </c>
      <c r="B43" s="134" t="s">
        <v>172</v>
      </c>
      <c r="C43" s="319">
        <v>13880</v>
      </c>
      <c r="D43" s="63">
        <v>1.0026625850272408</v>
      </c>
      <c r="E43" s="63">
        <v>1.021613832853026</v>
      </c>
      <c r="F43" s="64">
        <v>1.0078481746441632</v>
      </c>
      <c r="G43" s="21">
        <v>127360.8</v>
      </c>
      <c r="H43" s="65">
        <v>0.83224207203489031</v>
      </c>
      <c r="I43" s="64">
        <v>0.82576135272430951</v>
      </c>
      <c r="J43" s="93">
        <v>0.17560610260927287</v>
      </c>
      <c r="K43" s="26">
        <v>0.76187389751046364</v>
      </c>
      <c r="L43" s="16">
        <v>16113.9</v>
      </c>
    </row>
    <row r="44" spans="1:12" x14ac:dyDescent="0.2">
      <c r="A44" s="111" t="s">
        <v>89</v>
      </c>
      <c r="B44" s="134" t="s">
        <v>173</v>
      </c>
      <c r="C44" s="319">
        <v>19030.7</v>
      </c>
      <c r="D44" s="63">
        <v>0.98491461323593577</v>
      </c>
      <c r="E44" s="63">
        <v>1.0157640023751098</v>
      </c>
      <c r="F44" s="64">
        <v>0.98433955785983496</v>
      </c>
      <c r="G44" s="21">
        <v>131963</v>
      </c>
      <c r="H44" s="65">
        <v>0.62892777039747794</v>
      </c>
      <c r="I44" s="64">
        <v>0.63893375550699361</v>
      </c>
      <c r="J44" s="93">
        <v>0.35541178746235697</v>
      </c>
      <c r="K44" s="26">
        <v>1.5419678457165871</v>
      </c>
      <c r="L44" s="16">
        <v>44715.5</v>
      </c>
    </row>
    <row r="45" spans="1:12" x14ac:dyDescent="0.2">
      <c r="A45" s="111" t="s">
        <v>90</v>
      </c>
      <c r="B45" s="134" t="s">
        <v>173</v>
      </c>
      <c r="C45" s="319">
        <v>914.3</v>
      </c>
      <c r="D45" s="63">
        <v>0.98491461323593577</v>
      </c>
      <c r="E45" s="63">
        <v>1.3281198731269823</v>
      </c>
      <c r="F45" s="64">
        <v>1.2870321508163622</v>
      </c>
      <c r="G45" s="21">
        <v>5361.7</v>
      </c>
      <c r="H45" s="65">
        <v>0.53188426828089941</v>
      </c>
      <c r="I45" s="64">
        <v>0.41326416589012649</v>
      </c>
      <c r="J45" s="93">
        <v>0.75514788253546283</v>
      </c>
      <c r="K45" s="26">
        <v>3.2762384217602167</v>
      </c>
      <c r="L45" s="16">
        <v>4564.5</v>
      </c>
    </row>
    <row r="46" spans="1:12" x14ac:dyDescent="0.2">
      <c r="A46" s="111" t="s">
        <v>252</v>
      </c>
      <c r="B46" s="134" t="s">
        <v>174</v>
      </c>
      <c r="C46" s="319">
        <v>18639</v>
      </c>
      <c r="D46" s="63">
        <v>1.0206459765449414</v>
      </c>
      <c r="E46" s="63">
        <v>1.0160952840817641</v>
      </c>
      <c r="F46" s="64">
        <v>1.0203827385044844</v>
      </c>
      <c r="G46" s="21">
        <v>427210.2</v>
      </c>
      <c r="H46" s="65">
        <v>2.0788461975707091</v>
      </c>
      <c r="I46" s="64">
        <v>2.0373200360264354</v>
      </c>
      <c r="J46" s="93">
        <v>0</v>
      </c>
      <c r="K46" s="26">
        <v>0</v>
      </c>
      <c r="L46" s="16">
        <v>0</v>
      </c>
    </row>
    <row r="47" spans="1:12" x14ac:dyDescent="0.2">
      <c r="A47" s="111" t="s">
        <v>92</v>
      </c>
      <c r="B47" s="134" t="s">
        <v>174</v>
      </c>
      <c r="C47" s="319">
        <v>2508</v>
      </c>
      <c r="D47" s="63">
        <v>1.0206459765449414</v>
      </c>
      <c r="E47" s="63">
        <v>1.1196172248803828</v>
      </c>
      <c r="F47" s="64">
        <v>1.1243414942454406</v>
      </c>
      <c r="G47" s="21">
        <v>23902.6</v>
      </c>
      <c r="H47" s="65">
        <v>0.86441235607370037</v>
      </c>
      <c r="I47" s="64">
        <v>0.76881655662261061</v>
      </c>
      <c r="J47" s="93">
        <v>0.25992913817174018</v>
      </c>
      <c r="K47" s="26">
        <v>1.1277126627886471</v>
      </c>
      <c r="L47" s="16">
        <v>4309.8</v>
      </c>
    </row>
    <row r="48" spans="1:12" x14ac:dyDescent="0.2">
      <c r="A48" s="111" t="s">
        <v>253</v>
      </c>
      <c r="B48" s="134" t="s">
        <v>174</v>
      </c>
      <c r="C48" s="319">
        <v>12486.3</v>
      </c>
      <c r="D48" s="63">
        <v>1.0206459765449414</v>
      </c>
      <c r="E48" s="63">
        <v>1.0240263328608155</v>
      </c>
      <c r="F48" s="64">
        <v>1.0283472526589756</v>
      </c>
      <c r="G48" s="21">
        <v>792871</v>
      </c>
      <c r="H48" s="65">
        <v>5.7593321098283479</v>
      </c>
      <c r="I48" s="64">
        <v>5.6005713001484327</v>
      </c>
      <c r="J48" s="93">
        <v>0</v>
      </c>
      <c r="K48" s="26">
        <v>0</v>
      </c>
      <c r="L48" s="16">
        <v>0</v>
      </c>
    </row>
    <row r="49" spans="1:12" x14ac:dyDescent="0.2">
      <c r="A49" s="111" t="s">
        <v>98</v>
      </c>
      <c r="B49" s="134" t="s">
        <v>174</v>
      </c>
      <c r="C49" s="319">
        <v>6316</v>
      </c>
      <c r="D49" s="63">
        <v>1.0206459765449414</v>
      </c>
      <c r="E49" s="63">
        <v>1.0474984167194428</v>
      </c>
      <c r="F49" s="64">
        <v>1.0519183779080381</v>
      </c>
      <c r="G49" s="21">
        <v>30805.7</v>
      </c>
      <c r="H49" s="65">
        <v>0.4423767716253339</v>
      </c>
      <c r="I49" s="64">
        <v>0.42054286807413094</v>
      </c>
      <c r="J49" s="93">
        <v>0.60954160628270415</v>
      </c>
      <c r="K49" s="26">
        <v>2.6445199362272622</v>
      </c>
      <c r="L49" s="16">
        <v>25451.7</v>
      </c>
    </row>
    <row r="50" spans="1:12" x14ac:dyDescent="0.2">
      <c r="A50" s="111" t="s">
        <v>109</v>
      </c>
      <c r="B50" s="134" t="s">
        <v>175</v>
      </c>
      <c r="C50" s="319">
        <v>37585.300000000003</v>
      </c>
      <c r="D50" s="63">
        <v>1.0111369010532743</v>
      </c>
      <c r="E50" s="63">
        <v>1.007981843965593</v>
      </c>
      <c r="F50" s="64">
        <v>1.0028043500587029</v>
      </c>
      <c r="G50" s="21">
        <v>292464.2</v>
      </c>
      <c r="H50" s="65">
        <v>0.70576163399167569</v>
      </c>
      <c r="I50" s="64">
        <v>0.70378796616743955</v>
      </c>
      <c r="J50" s="93">
        <v>0.29704271606702731</v>
      </c>
      <c r="K50" s="26">
        <v>1.2887313621476038</v>
      </c>
      <c r="L50" s="16">
        <v>73808.800000000003</v>
      </c>
    </row>
    <row r="51" spans="1:12" x14ac:dyDescent="0.2">
      <c r="A51" s="111" t="s">
        <v>116</v>
      </c>
      <c r="B51" s="134" t="s">
        <v>175</v>
      </c>
      <c r="C51" s="319">
        <v>5333</v>
      </c>
      <c r="D51" s="63">
        <v>1.0111369010532743</v>
      </c>
      <c r="E51" s="63">
        <v>1.0562535158447404</v>
      </c>
      <c r="F51" s="64">
        <v>1.0508280747267709</v>
      </c>
      <c r="G51" s="21">
        <v>39078.6</v>
      </c>
      <c r="H51" s="65">
        <v>0.66461596196048933</v>
      </c>
      <c r="I51" s="64">
        <v>0.63246879098971376</v>
      </c>
      <c r="J51" s="93">
        <v>0.38621211276628153</v>
      </c>
      <c r="K51" s="26">
        <v>1.6755962534724578</v>
      </c>
      <c r="L51" s="16">
        <v>13616.6</v>
      </c>
    </row>
    <row r="52" spans="1:12" x14ac:dyDescent="0.2">
      <c r="A52" s="111" t="s">
        <v>119</v>
      </c>
      <c r="B52" s="134" t="s">
        <v>176</v>
      </c>
      <c r="C52" s="319">
        <v>2640.3</v>
      </c>
      <c r="D52" s="63">
        <v>0.96959778936660512</v>
      </c>
      <c r="E52" s="63">
        <v>1.1136234518804682</v>
      </c>
      <c r="F52" s="64">
        <v>1.0623888998919431</v>
      </c>
      <c r="G52" s="21">
        <v>13528</v>
      </c>
      <c r="H52" s="65">
        <v>0.46471177123373258</v>
      </c>
      <c r="I52" s="64">
        <v>0.4374215235880185</v>
      </c>
      <c r="J52" s="93">
        <v>0.59767712865821043</v>
      </c>
      <c r="K52" s="26">
        <v>2.5930454391830948</v>
      </c>
      <c r="L52" s="16">
        <v>10432.6</v>
      </c>
    </row>
    <row r="53" spans="1:12" x14ac:dyDescent="0.2">
      <c r="A53" s="111" t="s">
        <v>121</v>
      </c>
      <c r="B53" s="134" t="s">
        <v>176</v>
      </c>
      <c r="C53" s="319">
        <v>2629.3</v>
      </c>
      <c r="D53" s="63">
        <v>0.96959778936660512</v>
      </c>
      <c r="E53" s="63">
        <v>1.1140988095690869</v>
      </c>
      <c r="F53" s="64">
        <v>1.0628423877661559</v>
      </c>
      <c r="G53" s="21">
        <v>14785.7</v>
      </c>
      <c r="H53" s="65">
        <v>0.5100410172486779</v>
      </c>
      <c r="I53" s="64">
        <v>0.47988396315343035</v>
      </c>
      <c r="J53" s="93">
        <v>0.55280137051747791</v>
      </c>
      <c r="K53" s="26">
        <v>2.3983502193108701</v>
      </c>
      <c r="L53" s="16">
        <v>9609.1</v>
      </c>
    </row>
    <row r="54" spans="1:12" x14ac:dyDescent="0.2">
      <c r="A54" s="111" t="s">
        <v>122</v>
      </c>
      <c r="B54" s="134" t="s">
        <v>176</v>
      </c>
      <c r="C54" s="319">
        <v>2474.6999999999998</v>
      </c>
      <c r="D54" s="63">
        <v>0.96959778936660512</v>
      </c>
      <c r="E54" s="63">
        <v>1.1212268153715601</v>
      </c>
      <c r="F54" s="64">
        <v>1.0696424549074555</v>
      </c>
      <c r="G54" s="21">
        <v>9418.1</v>
      </c>
      <c r="H54" s="65">
        <v>0.34517878329023066</v>
      </c>
      <c r="I54" s="64">
        <v>0.32270482693218755</v>
      </c>
      <c r="J54" s="93">
        <v>0.72446367161722491</v>
      </c>
      <c r="K54" s="26">
        <v>3.1431137807770591</v>
      </c>
      <c r="L54" s="16">
        <v>11852.5</v>
      </c>
    </row>
    <row r="55" spans="1:12" x14ac:dyDescent="0.2">
      <c r="A55" s="111" t="s">
        <v>123</v>
      </c>
      <c r="B55" s="134" t="s">
        <v>176</v>
      </c>
      <c r="C55" s="319">
        <v>15883</v>
      </c>
      <c r="D55" s="63">
        <v>0.96959778936660512</v>
      </c>
      <c r="E55" s="63">
        <v>1.0188881193729145</v>
      </c>
      <c r="F55" s="64">
        <v>0.97201206244868821</v>
      </c>
      <c r="G55" s="21">
        <v>104265.2</v>
      </c>
      <c r="H55" s="65">
        <v>0.59540187672545353</v>
      </c>
      <c r="I55" s="64">
        <v>0.61254576946866268</v>
      </c>
      <c r="J55" s="93">
        <v>0.37661018572323468</v>
      </c>
      <c r="K55" s="26">
        <v>1.6339379200136581</v>
      </c>
      <c r="L55" s="16">
        <v>39545.4</v>
      </c>
    </row>
    <row r="56" spans="1:12" x14ac:dyDescent="0.2">
      <c r="A56" s="111" t="s">
        <v>127</v>
      </c>
      <c r="B56" s="134" t="s">
        <v>177</v>
      </c>
      <c r="C56" s="319">
        <v>3870</v>
      </c>
      <c r="D56" s="63">
        <v>1.0031095404733301</v>
      </c>
      <c r="E56" s="63">
        <v>1.0775193798449612</v>
      </c>
      <c r="F56" s="64">
        <v>1.0634742787359017</v>
      </c>
      <c r="G56" s="21">
        <v>36344.6</v>
      </c>
      <c r="H56" s="65">
        <v>0.85178950143210375</v>
      </c>
      <c r="I56" s="64">
        <v>0.80094979113607057</v>
      </c>
      <c r="J56" s="93">
        <v>0.21168477730379795</v>
      </c>
      <c r="K56" s="26">
        <v>0.91840262913256443</v>
      </c>
      <c r="L56" s="16">
        <v>5415.9</v>
      </c>
    </row>
    <row r="57" spans="1:12" x14ac:dyDescent="0.2">
      <c r="A57" s="111" t="s">
        <v>133</v>
      </c>
      <c r="B57" s="134" t="s">
        <v>177</v>
      </c>
      <c r="C57" s="319">
        <v>18522.3</v>
      </c>
      <c r="D57" s="63">
        <v>1.0031095404733301</v>
      </c>
      <c r="E57" s="63">
        <v>1.0161966926353638</v>
      </c>
      <c r="F57" s="64">
        <v>1.0029509120380726</v>
      </c>
      <c r="G57" s="21">
        <v>160806.1</v>
      </c>
      <c r="H57" s="65">
        <v>0.78742819204703052</v>
      </c>
      <c r="I57" s="64">
        <v>0.78511139737329361</v>
      </c>
      <c r="J57" s="93">
        <v>0.21552271999104214</v>
      </c>
      <c r="K57" s="26">
        <v>0.93505369256433213</v>
      </c>
      <c r="L57" s="16">
        <v>26391.200000000001</v>
      </c>
    </row>
    <row r="58" spans="1:12" x14ac:dyDescent="0.2">
      <c r="A58" s="111" t="s">
        <v>142</v>
      </c>
      <c r="B58" s="134" t="s">
        <v>178</v>
      </c>
      <c r="C58" s="319">
        <v>34677.699999999997</v>
      </c>
      <c r="D58" s="63">
        <v>0.98304863947144161</v>
      </c>
      <c r="E58" s="63">
        <v>1.0086510927772026</v>
      </c>
      <c r="F58" s="64">
        <v>0.97559487322238503</v>
      </c>
      <c r="G58" s="21">
        <v>166106.70000000001</v>
      </c>
      <c r="H58" s="65">
        <v>0.4344504182290857</v>
      </c>
      <c r="I58" s="64">
        <v>0.4453184719945259</v>
      </c>
      <c r="J58" s="93">
        <v>0.54114445499329933</v>
      </c>
      <c r="K58" s="26">
        <v>2.3477762385015772</v>
      </c>
      <c r="L58" s="47">
        <v>124060.9</v>
      </c>
    </row>
    <row r="59" spans="1:12" x14ac:dyDescent="0.2">
      <c r="A59" s="111" t="s">
        <v>150</v>
      </c>
      <c r="B59" s="134" t="s">
        <v>179</v>
      </c>
      <c r="C59" s="319">
        <v>56226.7</v>
      </c>
      <c r="D59" s="63">
        <v>1.0135497117241843</v>
      </c>
      <c r="E59" s="63">
        <v>1.0053355434339912</v>
      </c>
      <c r="F59" s="64">
        <v>1.0025582872192051</v>
      </c>
      <c r="G59" s="21">
        <v>498769.8</v>
      </c>
      <c r="H59" s="65">
        <v>0.80456457920052493</v>
      </c>
      <c r="I59" s="64">
        <v>0.80251152422483574</v>
      </c>
      <c r="J59" s="93">
        <v>0.19799370801868016</v>
      </c>
      <c r="K59" s="26">
        <v>0.85900339321564756</v>
      </c>
      <c r="L59" s="47">
        <v>73597.899999999994</v>
      </c>
    </row>
    <row r="60" spans="1:12" x14ac:dyDescent="0.2">
      <c r="A60" s="111" t="s">
        <v>153</v>
      </c>
      <c r="B60" s="134" t="s">
        <v>260</v>
      </c>
      <c r="C60" s="319">
        <v>4419.3</v>
      </c>
      <c r="D60" s="63">
        <v>0.97206003939234986</v>
      </c>
      <c r="E60" s="63">
        <v>1.0678840540357071</v>
      </c>
      <c r="F60" s="64">
        <v>1.0213409173229737</v>
      </c>
      <c r="G60" s="21">
        <v>65185.1</v>
      </c>
      <c r="H60" s="65">
        <v>1.3378216084282633</v>
      </c>
      <c r="I60" s="64">
        <v>1.309867827419285</v>
      </c>
      <c r="J60" s="93">
        <v>0</v>
      </c>
      <c r="K60" s="26">
        <v>0</v>
      </c>
      <c r="L60" s="16">
        <v>0</v>
      </c>
    </row>
    <row r="61" spans="1:12" x14ac:dyDescent="0.2">
      <c r="A61" s="111" t="s">
        <v>155</v>
      </c>
      <c r="B61" s="134" t="s">
        <v>260</v>
      </c>
      <c r="C61" s="319">
        <v>8682.2999999999993</v>
      </c>
      <c r="D61" s="63">
        <v>0.97206003939234986</v>
      </c>
      <c r="E61" s="63">
        <v>1.0345530562178225</v>
      </c>
      <c r="F61" s="64">
        <v>0.98946263263658207</v>
      </c>
      <c r="G61" s="21">
        <v>44264.4</v>
      </c>
      <c r="H61" s="65">
        <v>0.46240566740258149</v>
      </c>
      <c r="I61" s="64">
        <v>0.46733009630735356</v>
      </c>
      <c r="J61" s="93">
        <v>0.52705696523400059</v>
      </c>
      <c r="K61" s="26">
        <v>2.2866571169586511</v>
      </c>
      <c r="L61" s="16">
        <v>30252.7</v>
      </c>
    </row>
    <row r="62" spans="1:12" x14ac:dyDescent="0.2">
      <c r="A62" s="111" t="s">
        <v>122</v>
      </c>
      <c r="B62" s="134" t="s">
        <v>260</v>
      </c>
      <c r="C62" s="319">
        <v>22562</v>
      </c>
      <c r="D62" s="63">
        <v>0.97206003939234986</v>
      </c>
      <c r="E62" s="63">
        <v>1.0132966935555359</v>
      </c>
      <c r="F62" s="64">
        <v>0.96913271680124025</v>
      </c>
      <c r="G62" s="21">
        <v>143910.29999999999</v>
      </c>
      <c r="H62" s="65">
        <v>0.57851901506536929</v>
      </c>
      <c r="I62" s="64">
        <v>0.59694508815557601</v>
      </c>
      <c r="J62" s="93">
        <v>0.39061370173587101</v>
      </c>
      <c r="K62" s="26">
        <v>1.6946927181947669</v>
      </c>
      <c r="L62" s="16">
        <v>58263.5</v>
      </c>
    </row>
    <row r="63" spans="1:12" x14ac:dyDescent="0.2">
      <c r="A63" s="111" t="s">
        <v>157</v>
      </c>
      <c r="B63" s="134" t="s">
        <v>260</v>
      </c>
      <c r="C63" s="319">
        <v>3010.3</v>
      </c>
      <c r="D63" s="63">
        <v>0.97206003939234986</v>
      </c>
      <c r="E63" s="63">
        <v>1.0996578414111551</v>
      </c>
      <c r="F63" s="64">
        <v>1.0517298617240296</v>
      </c>
      <c r="G63" s="21">
        <v>28361.4</v>
      </c>
      <c r="H63" s="65">
        <v>0.85451805038196804</v>
      </c>
      <c r="I63" s="64">
        <v>0.81248815069414726</v>
      </c>
      <c r="J63" s="93">
        <v>0.19721181134206159</v>
      </c>
      <c r="K63" s="26">
        <v>0.85561110411171293</v>
      </c>
      <c r="L63" s="16">
        <v>3924.8</v>
      </c>
    </row>
    <row r="64" spans="1:12" x14ac:dyDescent="0.2">
      <c r="A64" s="111" t="s">
        <v>375</v>
      </c>
      <c r="B64" s="134" t="s">
        <v>260</v>
      </c>
      <c r="C64" s="319">
        <v>26862.7</v>
      </c>
      <c r="D64" s="63">
        <v>0.97206003939234986</v>
      </c>
      <c r="E64" s="63">
        <v>1.0111679019607114</v>
      </c>
      <c r="F64" s="64">
        <v>0.96709670741236431</v>
      </c>
      <c r="G64" s="21">
        <v>221603.4</v>
      </c>
      <c r="H64" s="65">
        <v>0.7482213768286935</v>
      </c>
      <c r="I64" s="64">
        <v>0.77367792806439195</v>
      </c>
      <c r="J64" s="93">
        <v>0.21887533058367081</v>
      </c>
      <c r="K64" s="26">
        <v>0.94959912385110323</v>
      </c>
      <c r="L64" s="16">
        <v>38870.300000000003</v>
      </c>
    </row>
    <row r="65" spans="1:12" x14ac:dyDescent="0.2">
      <c r="A65" s="111" t="s">
        <v>158</v>
      </c>
      <c r="B65" s="134" t="s">
        <v>260</v>
      </c>
      <c r="C65" s="319">
        <v>35915.699999999997</v>
      </c>
      <c r="D65" s="63">
        <v>0.97206003939234986</v>
      </c>
      <c r="E65" s="63">
        <v>1.0083528930244989</v>
      </c>
      <c r="F65" s="64">
        <v>0.96440438908593351</v>
      </c>
      <c r="G65" s="21">
        <v>374619.2</v>
      </c>
      <c r="H65" s="65">
        <v>0.94603902385264971</v>
      </c>
      <c r="I65" s="64">
        <v>0.98095677970660156</v>
      </c>
      <c r="J65" s="93">
        <v>1.8365365233283779E-2</v>
      </c>
      <c r="K65" s="26">
        <v>7.9678850458960226E-2</v>
      </c>
      <c r="L65" s="16">
        <v>4360.7</v>
      </c>
    </row>
    <row r="66" spans="1:12" x14ac:dyDescent="0.2">
      <c r="A66" s="111" t="s">
        <v>160</v>
      </c>
      <c r="B66" s="134" t="s">
        <v>260</v>
      </c>
      <c r="C66" s="319">
        <v>11316</v>
      </c>
      <c r="D66" s="63">
        <v>0.97206003939234986</v>
      </c>
      <c r="E66" s="63">
        <v>1.0265111346765641</v>
      </c>
      <c r="F66" s="64">
        <v>0.98177121380422117</v>
      </c>
      <c r="G66" s="21">
        <v>67769.8</v>
      </c>
      <c r="H66" s="65">
        <v>0.54318356321479977</v>
      </c>
      <c r="I66" s="64">
        <v>0.55326898525578294</v>
      </c>
      <c r="J66" s="93">
        <v>0.4385876505894214</v>
      </c>
      <c r="K66" s="26">
        <v>1.9028295588223778</v>
      </c>
      <c r="L66" s="16">
        <v>32811.1</v>
      </c>
    </row>
    <row r="67" spans="1:12" x14ac:dyDescent="0.2">
      <c r="A67" s="111" t="s">
        <v>251</v>
      </c>
      <c r="B67" s="134" t="s">
        <v>260</v>
      </c>
      <c r="C67" s="319">
        <v>6178.3</v>
      </c>
      <c r="D67" s="63">
        <v>0.97206003939234986</v>
      </c>
      <c r="E67" s="63">
        <v>1.048557046436722</v>
      </c>
      <c r="F67" s="64">
        <v>1.0028562666760643</v>
      </c>
      <c r="G67" s="21">
        <v>240141</v>
      </c>
      <c r="H67" s="65">
        <v>3.5253373055031352</v>
      </c>
      <c r="I67" s="64">
        <v>3.5152966807374653</v>
      </c>
      <c r="J67" s="93">
        <v>0</v>
      </c>
      <c r="K67" s="26">
        <v>0</v>
      </c>
      <c r="L67" s="16">
        <v>0</v>
      </c>
    </row>
    <row r="68" spans="1:12" x14ac:dyDescent="0.2">
      <c r="A68" s="111" t="s">
        <v>161</v>
      </c>
      <c r="B68" s="134" t="s">
        <v>260</v>
      </c>
      <c r="C68" s="319">
        <v>4925.7</v>
      </c>
      <c r="D68" s="63">
        <v>0.97206003939234986</v>
      </c>
      <c r="E68" s="63">
        <v>1.0609050490285645</v>
      </c>
      <c r="F68" s="64">
        <v>1.0146660883946281</v>
      </c>
      <c r="G68" s="21">
        <v>44392.800000000003</v>
      </c>
      <c r="H68" s="65">
        <v>0.81742503616456397</v>
      </c>
      <c r="I68" s="64">
        <v>0.80560989030181096</v>
      </c>
      <c r="J68" s="93">
        <v>0.19724105223006413</v>
      </c>
      <c r="K68" s="26">
        <v>0.85573796684016123</v>
      </c>
      <c r="L68" s="16">
        <v>6423</v>
      </c>
    </row>
    <row r="69" spans="1:12" ht="20.45" customHeight="1" x14ac:dyDescent="0.2">
      <c r="A69" s="45" t="s">
        <v>215</v>
      </c>
      <c r="B69" s="52"/>
      <c r="C69" s="21">
        <v>1318060.7000000002</v>
      </c>
      <c r="D69" s="65">
        <v>1</v>
      </c>
      <c r="E69" s="63">
        <v>1</v>
      </c>
      <c r="F69" s="64">
        <v>1</v>
      </c>
      <c r="G69" s="21">
        <v>14532223.099999996</v>
      </c>
      <c r="H69" s="65">
        <v>1.0000000000000002</v>
      </c>
      <c r="I69" s="64">
        <v>1.0000000000000002</v>
      </c>
      <c r="J69" s="93"/>
      <c r="K69" s="26"/>
      <c r="L69" s="21">
        <v>2008460.9000000001</v>
      </c>
    </row>
    <row r="70" spans="1:12" ht="13.15" customHeight="1" x14ac:dyDescent="0.2">
      <c r="A70" s="66"/>
      <c r="B70" s="67"/>
      <c r="C70" s="138"/>
      <c r="D70" s="68"/>
      <c r="E70" s="68"/>
      <c r="F70" s="69"/>
      <c r="G70" s="18"/>
      <c r="H70" s="37"/>
      <c r="I70" s="39"/>
      <c r="J70" s="39"/>
      <c r="K70" s="39"/>
      <c r="L70" s="37"/>
    </row>
    <row r="71" spans="1:12" x14ac:dyDescent="0.2">
      <c r="A71" s="23"/>
      <c r="B71" s="77"/>
      <c r="C71" s="23"/>
      <c r="D71" s="23"/>
      <c r="E71" s="23"/>
      <c r="G71" s="11"/>
      <c r="H71" s="90"/>
      <c r="L71" s="74"/>
    </row>
    <row r="72" spans="1:12" ht="13.15" customHeight="1" x14ac:dyDescent="0.2">
      <c r="A72" s="46"/>
      <c r="B72" s="440" t="s">
        <v>379</v>
      </c>
      <c r="C72" s="441"/>
      <c r="D72" s="441"/>
      <c r="E72" s="441"/>
      <c r="F72" s="442"/>
      <c r="G72" s="21">
        <v>15093595.600000003</v>
      </c>
      <c r="H72" s="33">
        <v>11451.366086554286</v>
      </c>
      <c r="I72" s="31"/>
      <c r="J72" s="31"/>
      <c r="K72" s="31"/>
      <c r="L72" s="166"/>
    </row>
    <row r="73" spans="1:12" x14ac:dyDescent="0.2">
      <c r="A73" s="23"/>
      <c r="B73" s="443"/>
      <c r="C73" s="444"/>
      <c r="D73" s="444"/>
      <c r="E73" s="444"/>
      <c r="F73" s="445"/>
      <c r="G73" s="58" t="s">
        <v>3</v>
      </c>
      <c r="H73" s="58" t="s">
        <v>207</v>
      </c>
      <c r="I73" s="31"/>
      <c r="J73" s="31"/>
      <c r="K73" s="31"/>
    </row>
    <row r="74" spans="1:12" ht="29.45" customHeight="1" x14ac:dyDescent="0.2">
      <c r="A74" s="23"/>
      <c r="B74" s="418" t="s">
        <v>380</v>
      </c>
      <c r="C74" s="418"/>
      <c r="D74" s="418"/>
      <c r="E74" s="418"/>
      <c r="F74" s="418"/>
      <c r="G74" s="439">
        <v>1523.8</v>
      </c>
      <c r="H74" s="439"/>
    </row>
    <row r="75" spans="1:12" x14ac:dyDescent="0.2">
      <c r="A75" s="23"/>
      <c r="B75" s="77"/>
      <c r="C75" s="46"/>
      <c r="D75" s="56"/>
      <c r="E75" s="23"/>
      <c r="G75" s="18"/>
      <c r="H75" s="40"/>
      <c r="L75" s="34"/>
    </row>
    <row r="76" spans="1:12" x14ac:dyDescent="0.2">
      <c r="A76" s="23"/>
      <c r="B76" s="77"/>
      <c r="C76" s="46"/>
      <c r="D76" s="57"/>
      <c r="E76" s="23"/>
      <c r="G76" s="11"/>
      <c r="H76" s="34"/>
      <c r="L76" s="31"/>
    </row>
    <row r="77" spans="1:12" x14ac:dyDescent="0.2">
      <c r="A77" s="23"/>
      <c r="B77" s="77"/>
      <c r="C77" s="23"/>
      <c r="D77" s="23"/>
      <c r="E77" s="23"/>
      <c r="G77" s="11"/>
      <c r="H77" s="34"/>
      <c r="L77" s="31"/>
    </row>
    <row r="78" spans="1:12" x14ac:dyDescent="0.2">
      <c r="A78" s="23"/>
      <c r="B78" s="77"/>
      <c r="C78" s="23"/>
      <c r="D78" s="23"/>
      <c r="E78" s="23"/>
      <c r="G78" s="11"/>
      <c r="H78" s="34"/>
      <c r="L78" s="31"/>
    </row>
    <row r="79" spans="1:12" x14ac:dyDescent="0.2">
      <c r="A79" s="23"/>
      <c r="B79" s="77"/>
      <c r="C79" s="23"/>
      <c r="D79" s="23"/>
      <c r="E79" s="23"/>
      <c r="G79" s="11"/>
      <c r="H79" s="34"/>
      <c r="L79" s="31"/>
    </row>
    <row r="80" spans="1:12" x14ac:dyDescent="0.2">
      <c r="A80" s="23"/>
      <c r="B80" s="77"/>
      <c r="C80" s="23"/>
      <c r="D80" s="23"/>
      <c r="E80" s="23"/>
      <c r="G80" s="11"/>
      <c r="H80" s="34"/>
      <c r="L80" s="31"/>
    </row>
    <row r="81" spans="1:12" x14ac:dyDescent="0.2">
      <c r="A81" s="23"/>
      <c r="B81" s="77"/>
      <c r="C81" s="23"/>
      <c r="D81" s="23"/>
      <c r="E81" s="23"/>
      <c r="G81" s="11"/>
      <c r="H81" s="34"/>
      <c r="L81" s="31"/>
    </row>
    <row r="82" spans="1:12" x14ac:dyDescent="0.2">
      <c r="A82" s="23"/>
      <c r="B82" s="77"/>
      <c r="C82" s="23"/>
      <c r="D82" s="23"/>
      <c r="E82" s="23"/>
      <c r="G82" s="34"/>
      <c r="H82" s="34"/>
      <c r="L82" s="31"/>
    </row>
    <row r="83" spans="1:12" x14ac:dyDescent="0.2">
      <c r="A83" s="23"/>
      <c r="B83" s="77"/>
      <c r="C83" s="23"/>
      <c r="D83" s="23"/>
      <c r="E83" s="23"/>
    </row>
    <row r="84" spans="1:12" x14ac:dyDescent="0.2">
      <c r="A84" s="23"/>
      <c r="B84" s="77"/>
      <c r="C84" s="23"/>
      <c r="D84" s="23"/>
      <c r="E84" s="23"/>
    </row>
    <row r="85" spans="1:12" x14ac:dyDescent="0.2">
      <c r="A85" s="23"/>
      <c r="B85" s="77"/>
      <c r="C85" s="23"/>
      <c r="D85" s="23"/>
      <c r="E85" s="23"/>
    </row>
    <row r="86" spans="1:12" x14ac:dyDescent="0.2">
      <c r="A86" s="23"/>
      <c r="B86" s="77"/>
      <c r="C86" s="23"/>
      <c r="D86" s="23"/>
      <c r="E86" s="23"/>
    </row>
    <row r="87" spans="1:12" x14ac:dyDescent="0.2">
      <c r="A87" s="23"/>
      <c r="B87" s="77"/>
      <c r="C87" s="23"/>
      <c r="D87" s="23"/>
      <c r="E87" s="23"/>
    </row>
    <row r="88" spans="1:12" x14ac:dyDescent="0.2">
      <c r="A88" s="23"/>
      <c r="B88" s="77"/>
      <c r="C88" s="23"/>
      <c r="D88" s="23"/>
      <c r="E88" s="23"/>
    </row>
    <row r="89" spans="1:12" x14ac:dyDescent="0.2">
      <c r="A89" s="23"/>
      <c r="B89" s="77"/>
      <c r="C89" s="23"/>
      <c r="D89" s="23"/>
      <c r="E89" s="23"/>
    </row>
    <row r="90" spans="1:12" x14ac:dyDescent="0.2">
      <c r="A90" s="23"/>
      <c r="B90" s="77"/>
      <c r="C90" s="23"/>
      <c r="D90" s="23"/>
      <c r="E90" s="23"/>
    </row>
    <row r="91" spans="1:12" x14ac:dyDescent="0.2">
      <c r="A91" s="23"/>
      <c r="B91" s="77"/>
      <c r="C91" s="23"/>
      <c r="D91" s="23"/>
      <c r="E91" s="23"/>
    </row>
    <row r="92" spans="1:12" x14ac:dyDescent="0.2">
      <c r="A92" s="23"/>
      <c r="B92" s="77"/>
      <c r="C92" s="23"/>
      <c r="D92" s="23"/>
      <c r="E92" s="23"/>
    </row>
    <row r="93" spans="1:12" x14ac:dyDescent="0.2">
      <c r="A93" s="23"/>
      <c r="B93" s="77"/>
      <c r="C93" s="23"/>
      <c r="D93" s="23"/>
      <c r="E93" s="23"/>
    </row>
    <row r="94" spans="1:12" x14ac:dyDescent="0.2">
      <c r="A94" s="23"/>
      <c r="B94" s="77"/>
      <c r="C94" s="23"/>
      <c r="D94" s="23"/>
      <c r="E94" s="23"/>
    </row>
    <row r="95" spans="1:12" x14ac:dyDescent="0.2">
      <c r="A95" s="23"/>
      <c r="B95" s="77"/>
      <c r="C95" s="23"/>
      <c r="D95" s="23"/>
      <c r="E95" s="23"/>
    </row>
    <row r="96" spans="1:12" x14ac:dyDescent="0.2">
      <c r="A96" s="23"/>
      <c r="B96" s="77"/>
      <c r="C96" s="23"/>
      <c r="D96" s="23"/>
      <c r="E96" s="23"/>
    </row>
    <row r="97" spans="1:5" x14ac:dyDescent="0.2">
      <c r="A97" s="23"/>
      <c r="B97" s="77"/>
      <c r="C97" s="23"/>
      <c r="D97" s="23"/>
      <c r="E97" s="23"/>
    </row>
    <row r="98" spans="1:5" x14ac:dyDescent="0.2">
      <c r="A98" s="23"/>
      <c r="B98" s="77"/>
      <c r="C98" s="23"/>
      <c r="D98" s="23"/>
      <c r="E98" s="23"/>
    </row>
    <row r="99" spans="1:5" x14ac:dyDescent="0.2">
      <c r="A99" s="23"/>
      <c r="B99" s="77"/>
      <c r="C99" s="23"/>
      <c r="D99" s="23"/>
      <c r="E99" s="23"/>
    </row>
    <row r="100" spans="1:5" x14ac:dyDescent="0.2">
      <c r="A100" s="23"/>
      <c r="B100" s="77"/>
      <c r="C100" s="23"/>
      <c r="D100" s="23"/>
      <c r="E100" s="23"/>
    </row>
    <row r="101" spans="1:5" x14ac:dyDescent="0.2">
      <c r="A101" s="23"/>
      <c r="B101" s="77"/>
      <c r="C101" s="23"/>
      <c r="D101" s="23"/>
      <c r="E101" s="23"/>
    </row>
    <row r="102" spans="1:5" x14ac:dyDescent="0.2">
      <c r="A102" s="23"/>
      <c r="B102" s="77"/>
      <c r="C102" s="23"/>
      <c r="D102" s="23"/>
      <c r="E102" s="23"/>
    </row>
    <row r="103" spans="1:5" x14ac:dyDescent="0.2">
      <c r="A103" s="23"/>
      <c r="B103" s="77"/>
      <c r="C103" s="23"/>
      <c r="D103" s="23"/>
      <c r="E103" s="23"/>
    </row>
    <row r="104" spans="1:5" x14ac:dyDescent="0.2">
      <c r="A104" s="23"/>
      <c r="B104" s="77"/>
      <c r="C104" s="23"/>
      <c r="D104" s="23"/>
      <c r="E104" s="23"/>
    </row>
    <row r="105" spans="1:5" x14ac:dyDescent="0.2">
      <c r="A105" s="23"/>
      <c r="B105" s="77"/>
      <c r="C105" s="23"/>
      <c r="D105" s="23"/>
      <c r="E105" s="23"/>
    </row>
    <row r="106" spans="1:5" x14ac:dyDescent="0.2">
      <c r="A106" s="23"/>
      <c r="B106" s="77"/>
      <c r="C106" s="23"/>
      <c r="D106" s="23"/>
      <c r="E106" s="23"/>
    </row>
    <row r="107" spans="1:5" x14ac:dyDescent="0.2">
      <c r="A107" s="23"/>
      <c r="B107" s="77"/>
      <c r="C107" s="23"/>
      <c r="D107" s="23"/>
      <c r="E107" s="23"/>
    </row>
    <row r="108" spans="1:5" x14ac:dyDescent="0.2">
      <c r="A108" s="23"/>
      <c r="B108" s="77"/>
      <c r="C108" s="23"/>
      <c r="D108" s="23"/>
      <c r="E108" s="23"/>
    </row>
    <row r="109" spans="1:5" x14ac:dyDescent="0.2">
      <c r="A109" s="23"/>
      <c r="B109" s="77"/>
      <c r="C109" s="23"/>
      <c r="D109" s="23"/>
      <c r="E109" s="23"/>
    </row>
    <row r="110" spans="1:5" x14ac:dyDescent="0.2">
      <c r="A110" s="23"/>
      <c r="B110" s="77"/>
      <c r="C110" s="23"/>
      <c r="D110" s="23"/>
      <c r="E110" s="23"/>
    </row>
    <row r="111" spans="1:5" x14ac:dyDescent="0.2">
      <c r="A111" s="23"/>
      <c r="B111" s="77"/>
      <c r="C111" s="23"/>
      <c r="D111" s="23"/>
      <c r="E111" s="23"/>
    </row>
    <row r="112" spans="1:5" x14ac:dyDescent="0.2">
      <c r="A112" s="23"/>
      <c r="B112" s="77"/>
      <c r="C112" s="23"/>
      <c r="D112" s="23"/>
      <c r="E112" s="23"/>
    </row>
    <row r="113" spans="1:5" x14ac:dyDescent="0.2">
      <c r="A113" s="23"/>
      <c r="B113" s="77"/>
      <c r="C113" s="23"/>
      <c r="D113" s="23"/>
      <c r="E113" s="23"/>
    </row>
    <row r="114" spans="1:5" x14ac:dyDescent="0.2">
      <c r="A114" s="23"/>
      <c r="B114" s="77"/>
      <c r="C114" s="23"/>
      <c r="D114" s="23"/>
      <c r="E114" s="23"/>
    </row>
    <row r="115" spans="1:5" x14ac:dyDescent="0.2">
      <c r="A115" s="23"/>
      <c r="B115" s="77"/>
      <c r="C115" s="23"/>
      <c r="D115" s="23"/>
      <c r="E115" s="23"/>
    </row>
    <row r="116" spans="1:5" x14ac:dyDescent="0.2">
      <c r="A116" s="23"/>
      <c r="B116" s="77"/>
      <c r="C116" s="23"/>
      <c r="D116" s="23"/>
      <c r="E116" s="23"/>
    </row>
    <row r="117" spans="1:5" x14ac:dyDescent="0.2">
      <c r="A117" s="23"/>
      <c r="B117" s="77"/>
      <c r="C117" s="23"/>
      <c r="D117" s="23"/>
      <c r="E117" s="23"/>
    </row>
    <row r="118" spans="1:5" x14ac:dyDescent="0.2">
      <c r="A118" s="23"/>
      <c r="B118" s="77"/>
      <c r="C118" s="23"/>
      <c r="D118" s="23"/>
      <c r="E118" s="23"/>
    </row>
    <row r="119" spans="1:5" x14ac:dyDescent="0.2">
      <c r="A119" s="23"/>
      <c r="B119" s="77"/>
      <c r="C119" s="23"/>
      <c r="D119" s="23"/>
      <c r="E119" s="23"/>
    </row>
    <row r="120" spans="1:5" x14ac:dyDescent="0.2">
      <c r="A120" s="23"/>
      <c r="B120" s="77"/>
      <c r="C120" s="23"/>
      <c r="D120" s="23"/>
      <c r="E120" s="23"/>
    </row>
    <row r="121" spans="1:5" x14ac:dyDescent="0.2">
      <c r="A121" s="23"/>
      <c r="B121" s="77"/>
      <c r="C121" s="23"/>
      <c r="D121" s="23"/>
      <c r="E121" s="23"/>
    </row>
    <row r="122" spans="1:5" x14ac:dyDescent="0.2">
      <c r="A122" s="23"/>
      <c r="B122" s="77"/>
      <c r="C122" s="23"/>
      <c r="D122" s="23"/>
      <c r="E122" s="23"/>
    </row>
    <row r="123" spans="1:5" x14ac:dyDescent="0.2">
      <c r="A123" s="23"/>
      <c r="B123" s="77"/>
      <c r="C123" s="23"/>
      <c r="D123" s="23"/>
      <c r="E123" s="23"/>
    </row>
    <row r="124" spans="1:5" x14ac:dyDescent="0.2">
      <c r="A124" s="23"/>
      <c r="B124" s="77"/>
      <c r="C124" s="23"/>
      <c r="D124" s="23"/>
      <c r="E124" s="23"/>
    </row>
    <row r="125" spans="1:5" x14ac:dyDescent="0.2">
      <c r="A125" s="23"/>
      <c r="B125" s="77"/>
      <c r="C125" s="23"/>
      <c r="D125" s="23"/>
      <c r="E125" s="23"/>
    </row>
    <row r="126" spans="1:5" x14ac:dyDescent="0.2">
      <c r="A126" s="23"/>
      <c r="B126" s="77"/>
      <c r="C126" s="23"/>
      <c r="D126" s="23"/>
      <c r="E126" s="23"/>
    </row>
    <row r="127" spans="1:5" x14ac:dyDescent="0.2">
      <c r="A127" s="23"/>
      <c r="B127" s="77"/>
      <c r="C127" s="23"/>
      <c r="D127" s="23"/>
      <c r="E127" s="23"/>
    </row>
    <row r="128" spans="1:5" x14ac:dyDescent="0.2">
      <c r="A128" s="23"/>
      <c r="B128" s="77"/>
      <c r="C128" s="23"/>
      <c r="D128" s="23"/>
      <c r="E128" s="23"/>
    </row>
    <row r="129" spans="1:5" x14ac:dyDescent="0.2">
      <c r="A129" s="23"/>
      <c r="B129" s="77"/>
      <c r="C129" s="23"/>
      <c r="D129" s="23"/>
      <c r="E129" s="23"/>
    </row>
    <row r="130" spans="1:5" x14ac:dyDescent="0.2">
      <c r="A130" s="23"/>
      <c r="B130" s="77"/>
      <c r="C130" s="23"/>
      <c r="D130" s="23"/>
      <c r="E130" s="23"/>
    </row>
    <row r="131" spans="1:5" x14ac:dyDescent="0.2">
      <c r="A131" s="23"/>
      <c r="B131" s="77"/>
      <c r="C131" s="23"/>
      <c r="D131" s="23"/>
      <c r="E131" s="23"/>
    </row>
    <row r="132" spans="1:5" x14ac:dyDescent="0.2">
      <c r="A132" s="23"/>
      <c r="B132" s="77"/>
      <c r="C132" s="23"/>
      <c r="D132" s="23"/>
      <c r="E132" s="23"/>
    </row>
    <row r="133" spans="1:5" x14ac:dyDescent="0.2">
      <c r="A133" s="23"/>
      <c r="B133" s="77"/>
      <c r="C133" s="23"/>
      <c r="D133" s="23"/>
      <c r="E133" s="23"/>
    </row>
    <row r="134" spans="1:5" x14ac:dyDescent="0.2">
      <c r="A134" s="23"/>
      <c r="B134" s="77"/>
      <c r="C134" s="23"/>
      <c r="D134" s="23"/>
      <c r="E134" s="23"/>
    </row>
    <row r="135" spans="1:5" x14ac:dyDescent="0.2">
      <c r="A135" s="23"/>
      <c r="B135" s="77"/>
      <c r="C135" s="23"/>
      <c r="D135" s="23"/>
      <c r="E135" s="23"/>
    </row>
    <row r="136" spans="1:5" x14ac:dyDescent="0.2">
      <c r="A136" s="23"/>
      <c r="B136" s="77"/>
      <c r="C136" s="23"/>
      <c r="D136" s="23"/>
      <c r="E136" s="23"/>
    </row>
    <row r="137" spans="1:5" x14ac:dyDescent="0.2">
      <c r="A137" s="23"/>
      <c r="B137" s="77"/>
      <c r="C137" s="23"/>
      <c r="D137" s="23"/>
      <c r="E137" s="23"/>
    </row>
    <row r="138" spans="1:5" x14ac:dyDescent="0.2">
      <c r="A138" s="23"/>
      <c r="B138" s="77"/>
      <c r="C138" s="23"/>
      <c r="D138" s="23"/>
      <c r="E138" s="23"/>
    </row>
    <row r="139" spans="1:5" x14ac:dyDescent="0.2">
      <c r="A139" s="23"/>
      <c r="B139" s="77"/>
      <c r="C139" s="23"/>
      <c r="D139" s="23"/>
      <c r="E139" s="23"/>
    </row>
    <row r="140" spans="1:5" x14ac:dyDescent="0.2">
      <c r="A140" s="23"/>
      <c r="B140" s="77"/>
      <c r="C140" s="23"/>
      <c r="D140" s="23"/>
      <c r="E140" s="23"/>
    </row>
    <row r="141" spans="1:5" x14ac:dyDescent="0.2">
      <c r="A141" s="23"/>
      <c r="B141" s="77"/>
      <c r="C141" s="23"/>
      <c r="D141" s="23"/>
      <c r="E141" s="23"/>
    </row>
    <row r="142" spans="1:5" x14ac:dyDescent="0.2">
      <c r="A142" s="23"/>
      <c r="B142" s="77"/>
      <c r="C142" s="23"/>
      <c r="D142" s="23"/>
      <c r="E142" s="23"/>
    </row>
    <row r="143" spans="1:5" x14ac:dyDescent="0.2">
      <c r="A143" s="23"/>
      <c r="B143" s="77"/>
      <c r="C143" s="23"/>
      <c r="D143" s="23"/>
      <c r="E143" s="23"/>
    </row>
    <row r="144" spans="1:5" x14ac:dyDescent="0.2">
      <c r="A144" s="23"/>
      <c r="B144" s="77"/>
      <c r="C144" s="23"/>
      <c r="D144" s="23"/>
      <c r="E144" s="23"/>
    </row>
    <row r="145" spans="1:5" x14ac:dyDescent="0.2">
      <c r="A145" s="23"/>
      <c r="B145" s="77"/>
      <c r="C145" s="23"/>
      <c r="D145" s="23"/>
      <c r="E145" s="23"/>
    </row>
    <row r="146" spans="1:5" x14ac:dyDescent="0.2">
      <c r="A146" s="23"/>
      <c r="B146" s="77"/>
      <c r="C146" s="23"/>
      <c r="D146" s="23"/>
      <c r="E146" s="23"/>
    </row>
    <row r="147" spans="1:5" x14ac:dyDescent="0.2">
      <c r="A147" s="23"/>
      <c r="B147" s="77"/>
      <c r="C147" s="23"/>
      <c r="D147" s="23"/>
      <c r="E147" s="23"/>
    </row>
    <row r="148" spans="1:5" x14ac:dyDescent="0.2">
      <c r="A148" s="23"/>
      <c r="B148" s="77"/>
      <c r="C148" s="23"/>
      <c r="D148" s="23"/>
      <c r="E148" s="23"/>
    </row>
    <row r="149" spans="1:5" x14ac:dyDescent="0.2">
      <c r="A149" s="23"/>
      <c r="B149" s="77"/>
      <c r="C149" s="23"/>
      <c r="D149" s="23"/>
      <c r="E149" s="23"/>
    </row>
    <row r="150" spans="1:5" x14ac:dyDescent="0.2">
      <c r="A150" s="23"/>
      <c r="B150" s="77"/>
      <c r="C150" s="23"/>
      <c r="D150" s="23"/>
      <c r="E150" s="23"/>
    </row>
    <row r="151" spans="1:5" x14ac:dyDescent="0.2">
      <c r="A151" s="23"/>
      <c r="B151" s="77"/>
      <c r="C151" s="23"/>
      <c r="D151" s="23"/>
      <c r="E151" s="23"/>
    </row>
    <row r="152" spans="1:5" x14ac:dyDescent="0.2">
      <c r="A152" s="23"/>
      <c r="B152" s="77"/>
      <c r="C152" s="23"/>
      <c r="D152" s="23"/>
      <c r="E152" s="23"/>
    </row>
    <row r="153" spans="1:5" x14ac:dyDescent="0.2">
      <c r="A153" s="23"/>
      <c r="B153" s="77"/>
      <c r="C153" s="23"/>
      <c r="D153" s="23"/>
      <c r="E153" s="23"/>
    </row>
    <row r="154" spans="1:5" x14ac:dyDescent="0.2">
      <c r="A154" s="23"/>
      <c r="B154" s="77"/>
      <c r="C154" s="23"/>
      <c r="D154" s="23"/>
      <c r="E154" s="23"/>
    </row>
    <row r="155" spans="1:5" x14ac:dyDescent="0.2">
      <c r="A155" s="23"/>
      <c r="B155" s="77"/>
      <c r="C155" s="23"/>
      <c r="D155" s="23"/>
      <c r="E155" s="23"/>
    </row>
    <row r="156" spans="1:5" x14ac:dyDescent="0.2">
      <c r="A156" s="23"/>
      <c r="B156" s="77"/>
      <c r="C156" s="23"/>
      <c r="D156" s="23"/>
      <c r="E156" s="23"/>
    </row>
    <row r="157" spans="1:5" x14ac:dyDescent="0.2">
      <c r="A157" s="23"/>
      <c r="B157" s="77"/>
      <c r="C157" s="23"/>
      <c r="D157" s="23"/>
      <c r="E157" s="23"/>
    </row>
    <row r="158" spans="1:5" x14ac:dyDescent="0.2">
      <c r="A158" s="23"/>
      <c r="B158" s="77"/>
      <c r="C158" s="23"/>
      <c r="D158" s="23"/>
      <c r="E158" s="23"/>
    </row>
    <row r="159" spans="1:5" x14ac:dyDescent="0.2">
      <c r="A159" s="23"/>
      <c r="B159" s="77"/>
      <c r="C159" s="23"/>
      <c r="D159" s="23"/>
      <c r="E159" s="23"/>
    </row>
    <row r="160" spans="1:5" x14ac:dyDescent="0.2">
      <c r="A160" s="23"/>
      <c r="B160" s="77"/>
      <c r="C160" s="23"/>
      <c r="D160" s="23"/>
      <c r="E160" s="23"/>
    </row>
    <row r="161" spans="1:5" x14ac:dyDescent="0.2">
      <c r="A161" s="23"/>
      <c r="B161" s="77"/>
      <c r="C161" s="23"/>
      <c r="D161" s="23"/>
      <c r="E161" s="23"/>
    </row>
    <row r="162" spans="1:5" x14ac:dyDescent="0.2">
      <c r="A162" s="23"/>
      <c r="B162" s="77"/>
      <c r="C162" s="23"/>
      <c r="D162" s="23"/>
      <c r="E162" s="23"/>
    </row>
    <row r="163" spans="1:5" x14ac:dyDescent="0.2">
      <c r="A163" s="23"/>
      <c r="B163" s="77"/>
      <c r="C163" s="23"/>
      <c r="D163" s="23"/>
      <c r="E163" s="23"/>
    </row>
    <row r="164" spans="1:5" x14ac:dyDescent="0.2">
      <c r="A164" s="23"/>
      <c r="B164" s="77"/>
      <c r="C164" s="23"/>
      <c r="D164" s="23"/>
      <c r="E164" s="23"/>
    </row>
    <row r="165" spans="1:5" x14ac:dyDescent="0.2">
      <c r="A165" s="23"/>
      <c r="B165" s="77"/>
      <c r="C165" s="23"/>
      <c r="D165" s="23"/>
      <c r="E165" s="23"/>
    </row>
    <row r="166" spans="1:5" x14ac:dyDescent="0.2">
      <c r="A166" s="23"/>
      <c r="B166" s="77"/>
      <c r="C166" s="23"/>
      <c r="D166" s="23"/>
      <c r="E166" s="23"/>
    </row>
    <row r="167" spans="1:5" x14ac:dyDescent="0.2">
      <c r="A167" s="23"/>
      <c r="B167" s="77"/>
      <c r="C167" s="23"/>
      <c r="D167" s="23"/>
      <c r="E167" s="23"/>
    </row>
    <row r="168" spans="1:5" x14ac:dyDescent="0.2">
      <c r="A168" s="23"/>
      <c r="B168" s="77"/>
      <c r="C168" s="23"/>
      <c r="D168" s="23"/>
      <c r="E168" s="23"/>
    </row>
    <row r="169" spans="1:5" x14ac:dyDescent="0.2">
      <c r="A169" s="23"/>
      <c r="B169" s="77"/>
      <c r="C169" s="23"/>
      <c r="D169" s="23"/>
      <c r="E169" s="23"/>
    </row>
    <row r="170" spans="1:5" x14ac:dyDescent="0.2">
      <c r="A170" s="23"/>
      <c r="B170" s="77"/>
      <c r="C170" s="23"/>
      <c r="D170" s="23"/>
      <c r="E170" s="23"/>
    </row>
    <row r="171" spans="1:5" x14ac:dyDescent="0.2">
      <c r="A171" s="23"/>
      <c r="B171" s="77"/>
      <c r="C171" s="23"/>
      <c r="D171" s="23"/>
      <c r="E171" s="23"/>
    </row>
    <row r="172" spans="1:5" x14ac:dyDescent="0.2">
      <c r="A172" s="23"/>
      <c r="B172" s="77"/>
      <c r="C172" s="23"/>
      <c r="D172" s="23"/>
      <c r="E172" s="23"/>
    </row>
    <row r="173" spans="1:5" x14ac:dyDescent="0.2">
      <c r="A173" s="23"/>
      <c r="B173" s="77"/>
      <c r="C173" s="23"/>
      <c r="D173" s="23"/>
      <c r="E173" s="23"/>
    </row>
    <row r="174" spans="1:5" x14ac:dyDescent="0.2">
      <c r="A174" s="23"/>
      <c r="B174" s="77"/>
      <c r="C174" s="23"/>
      <c r="D174" s="23"/>
      <c r="E174" s="23"/>
    </row>
    <row r="175" spans="1:5" x14ac:dyDescent="0.2">
      <c r="A175" s="23"/>
      <c r="B175" s="77"/>
      <c r="C175" s="23"/>
      <c r="D175" s="23"/>
      <c r="E175" s="23"/>
    </row>
    <row r="176" spans="1:5" x14ac:dyDescent="0.2">
      <c r="A176" s="23"/>
      <c r="B176" s="77"/>
      <c r="C176" s="23"/>
      <c r="D176" s="23"/>
      <c r="E176" s="23"/>
    </row>
    <row r="177" spans="1:5" x14ac:dyDescent="0.2">
      <c r="A177" s="23"/>
      <c r="B177" s="77"/>
      <c r="C177" s="23"/>
      <c r="D177" s="23"/>
      <c r="E177" s="23"/>
    </row>
    <row r="178" spans="1:5" x14ac:dyDescent="0.2">
      <c r="A178" s="23"/>
      <c r="B178" s="77"/>
      <c r="C178" s="23"/>
      <c r="D178" s="23"/>
      <c r="E178" s="23"/>
    </row>
    <row r="179" spans="1:5" x14ac:dyDescent="0.2">
      <c r="A179" s="23"/>
      <c r="B179" s="77"/>
      <c r="C179" s="23"/>
      <c r="D179" s="23"/>
      <c r="E179" s="23"/>
    </row>
    <row r="180" spans="1:5" x14ac:dyDescent="0.2">
      <c r="A180" s="23"/>
      <c r="B180" s="77"/>
      <c r="C180" s="23"/>
      <c r="D180" s="23"/>
      <c r="E180" s="23"/>
    </row>
    <row r="181" spans="1:5" x14ac:dyDescent="0.2">
      <c r="A181" s="23"/>
      <c r="B181" s="77"/>
      <c r="C181" s="23"/>
      <c r="D181" s="23"/>
      <c r="E181" s="23"/>
    </row>
    <row r="182" spans="1:5" x14ac:dyDescent="0.2">
      <c r="A182" s="23"/>
      <c r="B182" s="77"/>
      <c r="C182" s="23"/>
      <c r="D182" s="23"/>
      <c r="E182" s="23"/>
    </row>
    <row r="183" spans="1:5" x14ac:dyDescent="0.2">
      <c r="A183" s="23"/>
      <c r="B183" s="77"/>
      <c r="C183" s="23"/>
      <c r="D183" s="23"/>
      <c r="E183" s="23"/>
    </row>
    <row r="184" spans="1:5" x14ac:dyDescent="0.2">
      <c r="A184" s="23"/>
      <c r="B184" s="77"/>
      <c r="C184" s="23"/>
      <c r="D184" s="23"/>
      <c r="E184" s="23"/>
    </row>
    <row r="185" spans="1:5" x14ac:dyDescent="0.2">
      <c r="A185" s="23"/>
      <c r="B185" s="77"/>
      <c r="C185" s="23"/>
      <c r="D185" s="23"/>
      <c r="E185" s="23"/>
    </row>
    <row r="186" spans="1:5" x14ac:dyDescent="0.2">
      <c r="A186" s="23"/>
      <c r="B186" s="77"/>
      <c r="C186" s="23"/>
      <c r="D186" s="23"/>
      <c r="E186" s="23"/>
    </row>
    <row r="187" spans="1:5" x14ac:dyDescent="0.2">
      <c r="A187" s="23"/>
      <c r="B187" s="77"/>
      <c r="C187" s="23"/>
      <c r="D187" s="23"/>
      <c r="E187" s="23"/>
    </row>
    <row r="188" spans="1:5" x14ac:dyDescent="0.2">
      <c r="A188" s="23"/>
      <c r="B188" s="77"/>
      <c r="C188" s="23"/>
      <c r="D188" s="23"/>
      <c r="E188" s="23"/>
    </row>
    <row r="189" spans="1:5" x14ac:dyDescent="0.2">
      <c r="A189" s="23"/>
      <c r="B189" s="77"/>
      <c r="C189" s="23"/>
      <c r="D189" s="23"/>
      <c r="E189" s="23"/>
    </row>
    <row r="190" spans="1:5" x14ac:dyDescent="0.2">
      <c r="A190" s="23"/>
      <c r="B190" s="77"/>
      <c r="C190" s="23"/>
      <c r="D190" s="23"/>
      <c r="E190" s="23"/>
    </row>
    <row r="191" spans="1:5" x14ac:dyDescent="0.2">
      <c r="A191" s="23"/>
      <c r="B191" s="77"/>
      <c r="C191" s="23"/>
      <c r="D191" s="23"/>
      <c r="E191" s="23"/>
    </row>
    <row r="192" spans="1:5" x14ac:dyDescent="0.2">
      <c r="A192" s="23"/>
      <c r="B192" s="77"/>
      <c r="C192" s="23"/>
      <c r="D192" s="23"/>
      <c r="E192" s="23"/>
    </row>
    <row r="193" spans="1:5" x14ac:dyDescent="0.2">
      <c r="A193" s="23"/>
      <c r="B193" s="77"/>
      <c r="C193" s="23"/>
      <c r="D193" s="23"/>
      <c r="E193" s="23"/>
    </row>
    <row r="194" spans="1:5" x14ac:dyDescent="0.2">
      <c r="A194" s="23"/>
      <c r="B194" s="77"/>
      <c r="C194" s="23"/>
      <c r="D194" s="23"/>
      <c r="E194" s="23"/>
    </row>
    <row r="195" spans="1:5" x14ac:dyDescent="0.2">
      <c r="A195" s="23"/>
      <c r="B195" s="77"/>
      <c r="C195" s="23"/>
      <c r="D195" s="23"/>
      <c r="E195" s="23"/>
    </row>
    <row r="196" spans="1:5" x14ac:dyDescent="0.2">
      <c r="A196" s="23"/>
      <c r="B196" s="77"/>
      <c r="C196" s="23"/>
      <c r="D196" s="23"/>
      <c r="E196" s="23"/>
    </row>
    <row r="197" spans="1:5" x14ac:dyDescent="0.2">
      <c r="A197" s="23"/>
      <c r="B197" s="77"/>
      <c r="C197" s="23"/>
      <c r="D197" s="23"/>
      <c r="E197" s="23"/>
    </row>
    <row r="198" spans="1:5" x14ac:dyDescent="0.2">
      <c r="A198" s="23"/>
      <c r="B198" s="77"/>
      <c r="C198" s="23"/>
      <c r="D198" s="23"/>
      <c r="E198" s="23"/>
    </row>
    <row r="199" spans="1:5" x14ac:dyDescent="0.2">
      <c r="A199" s="23"/>
      <c r="B199" s="77"/>
      <c r="C199" s="23"/>
      <c r="D199" s="23"/>
      <c r="E199" s="23"/>
    </row>
    <row r="200" spans="1:5" x14ac:dyDescent="0.2">
      <c r="A200" s="23"/>
      <c r="B200" s="77"/>
      <c r="C200" s="23"/>
      <c r="D200" s="23"/>
      <c r="E200" s="23"/>
    </row>
    <row r="201" spans="1:5" x14ac:dyDescent="0.2">
      <c r="A201" s="23"/>
      <c r="B201" s="77"/>
      <c r="C201" s="23"/>
      <c r="D201" s="23"/>
      <c r="E201" s="23"/>
    </row>
    <row r="202" spans="1:5" x14ac:dyDescent="0.2">
      <c r="A202" s="23"/>
      <c r="B202" s="77"/>
      <c r="C202" s="23"/>
      <c r="D202" s="23"/>
      <c r="E202" s="23"/>
    </row>
    <row r="203" spans="1:5" x14ac:dyDescent="0.2">
      <c r="A203" s="23"/>
      <c r="B203" s="77"/>
      <c r="C203" s="23"/>
      <c r="D203" s="23"/>
      <c r="E203" s="23"/>
    </row>
    <row r="204" spans="1:5" x14ac:dyDescent="0.2">
      <c r="A204" s="23"/>
      <c r="B204" s="77"/>
      <c r="C204" s="23"/>
      <c r="D204" s="23"/>
      <c r="E204" s="23"/>
    </row>
    <row r="205" spans="1:5" x14ac:dyDescent="0.2">
      <c r="A205" s="23"/>
      <c r="B205" s="77"/>
      <c r="C205" s="23"/>
      <c r="D205" s="23"/>
      <c r="E205" s="23"/>
    </row>
    <row r="206" spans="1:5" x14ac:dyDescent="0.2">
      <c r="A206" s="23"/>
      <c r="B206" s="77"/>
      <c r="C206" s="23"/>
      <c r="D206" s="23"/>
      <c r="E206" s="23"/>
    </row>
    <row r="207" spans="1:5" x14ac:dyDescent="0.2">
      <c r="A207" s="23"/>
      <c r="B207" s="77"/>
      <c r="C207" s="23"/>
      <c r="D207" s="23"/>
      <c r="E207" s="23"/>
    </row>
    <row r="208" spans="1:5" x14ac:dyDescent="0.2">
      <c r="A208" s="23"/>
      <c r="B208" s="77"/>
      <c r="C208" s="23"/>
      <c r="D208" s="23"/>
      <c r="E208" s="23"/>
    </row>
    <row r="209" spans="1:5" x14ac:dyDescent="0.2">
      <c r="A209" s="23"/>
      <c r="B209" s="77"/>
      <c r="C209" s="23"/>
      <c r="D209" s="23"/>
      <c r="E209" s="23"/>
    </row>
    <row r="210" spans="1:5" x14ac:dyDescent="0.2">
      <c r="A210" s="23"/>
      <c r="B210" s="77"/>
      <c r="C210" s="23"/>
      <c r="D210" s="23"/>
      <c r="E210" s="23"/>
    </row>
    <row r="211" spans="1:5" x14ac:dyDescent="0.2">
      <c r="A211" s="23"/>
      <c r="B211" s="77"/>
      <c r="C211" s="23"/>
      <c r="D211" s="23"/>
      <c r="E211" s="23"/>
    </row>
    <row r="212" spans="1:5" x14ac:dyDescent="0.2">
      <c r="A212" s="23"/>
      <c r="B212" s="77"/>
      <c r="C212" s="23"/>
      <c r="D212" s="23"/>
      <c r="E212" s="23"/>
    </row>
    <row r="213" spans="1:5" x14ac:dyDescent="0.2">
      <c r="A213" s="23"/>
      <c r="B213" s="77"/>
      <c r="C213" s="23"/>
      <c r="D213" s="23"/>
      <c r="E213" s="23"/>
    </row>
    <row r="214" spans="1:5" x14ac:dyDescent="0.2">
      <c r="A214" s="23"/>
      <c r="B214" s="77"/>
      <c r="C214" s="23"/>
      <c r="D214" s="23"/>
      <c r="E214" s="23"/>
    </row>
    <row r="215" spans="1:5" x14ac:dyDescent="0.2">
      <c r="A215" s="23"/>
      <c r="B215" s="77"/>
      <c r="C215" s="23"/>
      <c r="D215" s="23"/>
      <c r="E215" s="23"/>
    </row>
    <row r="216" spans="1:5" x14ac:dyDescent="0.2">
      <c r="A216" s="23"/>
      <c r="B216" s="77"/>
      <c r="C216" s="23"/>
      <c r="D216" s="23"/>
      <c r="E216" s="23"/>
    </row>
    <row r="217" spans="1:5" x14ac:dyDescent="0.2">
      <c r="A217" s="23"/>
      <c r="B217" s="77"/>
      <c r="C217" s="23"/>
      <c r="D217" s="23"/>
      <c r="E217" s="23"/>
    </row>
    <row r="218" spans="1:5" x14ac:dyDescent="0.2">
      <c r="A218" s="23"/>
      <c r="B218" s="77"/>
      <c r="C218" s="23"/>
      <c r="D218" s="23"/>
      <c r="E218" s="23"/>
    </row>
    <row r="219" spans="1:5" x14ac:dyDescent="0.2">
      <c r="A219" s="23"/>
      <c r="B219" s="77"/>
      <c r="C219" s="23"/>
      <c r="D219" s="23"/>
      <c r="E219" s="23"/>
    </row>
    <row r="220" spans="1:5" x14ac:dyDescent="0.2">
      <c r="A220" s="23"/>
      <c r="B220" s="77"/>
      <c r="C220" s="23"/>
      <c r="D220" s="23"/>
      <c r="E220" s="23"/>
    </row>
    <row r="221" spans="1:5" x14ac:dyDescent="0.2">
      <c r="A221" s="23"/>
      <c r="B221" s="77"/>
      <c r="C221" s="23"/>
      <c r="D221" s="23"/>
      <c r="E221" s="23"/>
    </row>
    <row r="222" spans="1:5" x14ac:dyDescent="0.2">
      <c r="A222" s="23"/>
      <c r="B222" s="77"/>
      <c r="C222" s="23"/>
      <c r="D222" s="23"/>
      <c r="E222" s="23"/>
    </row>
    <row r="223" spans="1:5" x14ac:dyDescent="0.2">
      <c r="A223" s="23"/>
      <c r="B223" s="77"/>
      <c r="C223" s="23"/>
      <c r="D223" s="23"/>
      <c r="E223" s="23"/>
    </row>
    <row r="224" spans="1:5" x14ac:dyDescent="0.2">
      <c r="A224" s="23"/>
      <c r="B224" s="77"/>
      <c r="C224" s="23"/>
      <c r="D224" s="23"/>
      <c r="E224" s="23"/>
    </row>
    <row r="225" spans="1:5" x14ac:dyDescent="0.2">
      <c r="A225" s="23"/>
      <c r="B225" s="77"/>
      <c r="C225" s="23"/>
      <c r="D225" s="23"/>
      <c r="E225" s="23"/>
    </row>
    <row r="226" spans="1:5" x14ac:dyDescent="0.2">
      <c r="A226" s="23"/>
      <c r="B226" s="77"/>
      <c r="C226" s="23"/>
      <c r="D226" s="23"/>
      <c r="E226" s="23"/>
    </row>
    <row r="227" spans="1:5" x14ac:dyDescent="0.2">
      <c r="A227" s="23"/>
      <c r="B227" s="77"/>
      <c r="C227" s="23"/>
      <c r="D227" s="23"/>
      <c r="E227" s="23"/>
    </row>
    <row r="228" spans="1:5" x14ac:dyDescent="0.2">
      <c r="A228" s="23"/>
      <c r="B228" s="77"/>
      <c r="C228" s="23"/>
      <c r="D228" s="23"/>
      <c r="E228" s="23"/>
    </row>
    <row r="229" spans="1:5" x14ac:dyDescent="0.2">
      <c r="A229" s="23"/>
      <c r="B229" s="77"/>
      <c r="C229" s="23"/>
      <c r="D229" s="23"/>
      <c r="E229" s="23"/>
    </row>
    <row r="230" spans="1:5" x14ac:dyDescent="0.2">
      <c r="A230" s="23"/>
      <c r="B230" s="77"/>
      <c r="C230" s="23"/>
      <c r="D230" s="23"/>
      <c r="E230" s="23"/>
    </row>
    <row r="231" spans="1:5" x14ac:dyDescent="0.2">
      <c r="A231" s="23"/>
      <c r="B231" s="77"/>
      <c r="C231" s="23"/>
      <c r="D231" s="23"/>
      <c r="E231" s="23"/>
    </row>
    <row r="232" spans="1:5" x14ac:dyDescent="0.2">
      <c r="A232" s="23"/>
      <c r="B232" s="77"/>
      <c r="C232" s="23"/>
      <c r="D232" s="23"/>
      <c r="E232" s="23"/>
    </row>
    <row r="233" spans="1:5" x14ac:dyDescent="0.2">
      <c r="A233" s="23"/>
      <c r="B233" s="77"/>
      <c r="C233" s="23"/>
      <c r="D233" s="23"/>
      <c r="E233" s="23"/>
    </row>
    <row r="234" spans="1:5" x14ac:dyDescent="0.2">
      <c r="A234" s="23"/>
      <c r="B234" s="77"/>
      <c r="C234" s="23"/>
      <c r="D234" s="23"/>
      <c r="E234" s="23"/>
    </row>
    <row r="235" spans="1:5" x14ac:dyDescent="0.2">
      <c r="A235" s="23"/>
      <c r="B235" s="77"/>
      <c r="C235" s="23"/>
      <c r="D235" s="23"/>
      <c r="E235" s="23"/>
    </row>
    <row r="236" spans="1:5" x14ac:dyDescent="0.2">
      <c r="A236" s="23"/>
      <c r="B236" s="77"/>
      <c r="C236" s="23"/>
      <c r="D236" s="23"/>
      <c r="E236" s="23"/>
    </row>
    <row r="237" spans="1:5" x14ac:dyDescent="0.2">
      <c r="A237" s="23"/>
      <c r="B237" s="77"/>
      <c r="C237" s="23"/>
      <c r="D237" s="23"/>
      <c r="E237" s="23"/>
    </row>
    <row r="238" spans="1:5" x14ac:dyDescent="0.2">
      <c r="A238" s="23"/>
      <c r="B238" s="77"/>
      <c r="C238" s="23"/>
      <c r="D238" s="23"/>
      <c r="E238" s="23"/>
    </row>
    <row r="239" spans="1:5" x14ac:dyDescent="0.2">
      <c r="A239" s="23"/>
      <c r="B239" s="77"/>
      <c r="C239" s="23"/>
      <c r="D239" s="23"/>
      <c r="E239" s="23"/>
    </row>
    <row r="240" spans="1:5" x14ac:dyDescent="0.2">
      <c r="A240" s="23"/>
      <c r="B240" s="77"/>
      <c r="C240" s="23"/>
      <c r="D240" s="23"/>
      <c r="E240" s="23"/>
    </row>
    <row r="241" spans="1:5" x14ac:dyDescent="0.2">
      <c r="A241" s="23"/>
      <c r="B241" s="77"/>
      <c r="C241" s="23"/>
      <c r="D241" s="23"/>
      <c r="E241" s="23"/>
    </row>
    <row r="242" spans="1:5" x14ac:dyDescent="0.2">
      <c r="A242" s="23"/>
      <c r="B242" s="77"/>
      <c r="C242" s="23"/>
      <c r="D242" s="23"/>
      <c r="E242" s="23"/>
    </row>
    <row r="243" spans="1:5" x14ac:dyDescent="0.2">
      <c r="A243" s="23"/>
      <c r="B243" s="77"/>
      <c r="C243" s="23"/>
      <c r="D243" s="23"/>
      <c r="E243" s="23"/>
    </row>
    <row r="244" spans="1:5" x14ac:dyDescent="0.2">
      <c r="A244" s="23"/>
      <c r="B244" s="77"/>
      <c r="C244" s="23"/>
      <c r="D244" s="23"/>
      <c r="E244" s="23"/>
    </row>
    <row r="245" spans="1:5" x14ac:dyDescent="0.2">
      <c r="A245" s="23"/>
      <c r="B245" s="77"/>
      <c r="C245" s="23"/>
      <c r="D245" s="23"/>
      <c r="E245" s="23"/>
    </row>
    <row r="246" spans="1:5" x14ac:dyDescent="0.2">
      <c r="A246" s="23"/>
      <c r="B246" s="77"/>
      <c r="C246" s="23"/>
      <c r="D246" s="23"/>
      <c r="E246" s="23"/>
    </row>
    <row r="247" spans="1:5" x14ac:dyDescent="0.2">
      <c r="A247" s="23"/>
      <c r="B247" s="77"/>
      <c r="C247" s="23"/>
      <c r="D247" s="23"/>
      <c r="E247" s="23"/>
    </row>
    <row r="248" spans="1:5" x14ac:dyDescent="0.2">
      <c r="A248" s="23"/>
      <c r="B248" s="77"/>
      <c r="C248" s="23"/>
      <c r="D248" s="23"/>
      <c r="E248" s="23"/>
    </row>
    <row r="249" spans="1:5" x14ac:dyDescent="0.2">
      <c r="A249" s="23"/>
      <c r="B249" s="77"/>
      <c r="C249" s="23"/>
      <c r="D249" s="23"/>
      <c r="E249" s="23"/>
    </row>
    <row r="250" spans="1:5" x14ac:dyDescent="0.2">
      <c r="A250" s="23"/>
      <c r="B250" s="77"/>
      <c r="C250" s="23"/>
      <c r="D250" s="23"/>
      <c r="E250" s="23"/>
    </row>
    <row r="251" spans="1:5" x14ac:dyDescent="0.2">
      <c r="A251" s="23"/>
      <c r="B251" s="77"/>
      <c r="C251" s="23"/>
      <c r="D251" s="23"/>
      <c r="E251" s="23"/>
    </row>
    <row r="252" spans="1:5" x14ac:dyDescent="0.2">
      <c r="A252" s="23"/>
      <c r="B252" s="77"/>
      <c r="C252" s="23"/>
      <c r="D252" s="23"/>
      <c r="E252" s="23"/>
    </row>
    <row r="253" spans="1:5" x14ac:dyDescent="0.2">
      <c r="A253" s="23"/>
      <c r="B253" s="77"/>
      <c r="C253" s="23"/>
      <c r="D253" s="23"/>
      <c r="E253" s="23"/>
    </row>
    <row r="254" spans="1:5" x14ac:dyDescent="0.2">
      <c r="A254" s="23"/>
      <c r="B254" s="77"/>
      <c r="C254" s="23"/>
      <c r="D254" s="23"/>
      <c r="E254" s="23"/>
    </row>
    <row r="255" spans="1:5" x14ac:dyDescent="0.2">
      <c r="A255" s="23"/>
      <c r="B255" s="77"/>
      <c r="C255" s="23"/>
      <c r="D255" s="23"/>
      <c r="E255" s="23"/>
    </row>
    <row r="256" spans="1:5" x14ac:dyDescent="0.2">
      <c r="A256" s="23"/>
      <c r="B256" s="77"/>
      <c r="C256" s="23"/>
      <c r="D256" s="23"/>
      <c r="E256" s="23"/>
    </row>
    <row r="257" spans="1:5" x14ac:dyDescent="0.2">
      <c r="A257" s="23"/>
      <c r="B257" s="77"/>
      <c r="C257" s="23"/>
      <c r="D257" s="23"/>
      <c r="E257" s="23"/>
    </row>
    <row r="258" spans="1:5" x14ac:dyDescent="0.2">
      <c r="A258" s="23"/>
      <c r="B258" s="77"/>
      <c r="C258" s="23"/>
      <c r="D258" s="23"/>
      <c r="E258" s="23"/>
    </row>
    <row r="259" spans="1:5" x14ac:dyDescent="0.2">
      <c r="A259" s="23"/>
      <c r="B259" s="77"/>
      <c r="C259" s="23"/>
      <c r="D259" s="23"/>
      <c r="E259" s="23"/>
    </row>
    <row r="260" spans="1:5" x14ac:dyDescent="0.2">
      <c r="A260" s="23"/>
      <c r="B260" s="77"/>
      <c r="C260" s="23"/>
      <c r="D260" s="23"/>
      <c r="E260" s="23"/>
    </row>
    <row r="261" spans="1:5" x14ac:dyDescent="0.2">
      <c r="A261" s="23"/>
      <c r="B261" s="77"/>
      <c r="C261" s="23"/>
      <c r="D261" s="23"/>
      <c r="E261" s="23"/>
    </row>
    <row r="262" spans="1:5" x14ac:dyDescent="0.2">
      <c r="A262" s="23"/>
      <c r="B262" s="77"/>
      <c r="C262" s="23"/>
      <c r="D262" s="23"/>
      <c r="E262" s="23"/>
    </row>
    <row r="263" spans="1:5" x14ac:dyDescent="0.2">
      <c r="A263" s="23"/>
      <c r="B263" s="77"/>
      <c r="C263" s="23"/>
      <c r="D263" s="23"/>
      <c r="E263" s="23"/>
    </row>
    <row r="264" spans="1:5" x14ac:dyDescent="0.2">
      <c r="A264" s="23"/>
      <c r="B264" s="77"/>
      <c r="C264" s="23"/>
      <c r="D264" s="23"/>
      <c r="E264" s="23"/>
    </row>
    <row r="265" spans="1:5" x14ac:dyDescent="0.2">
      <c r="A265" s="23"/>
      <c r="B265" s="77"/>
      <c r="C265" s="23"/>
      <c r="D265" s="23"/>
      <c r="E265" s="23"/>
    </row>
    <row r="266" spans="1:5" x14ac:dyDescent="0.2">
      <c r="A266" s="23"/>
      <c r="B266" s="77"/>
      <c r="C266" s="23"/>
      <c r="D266" s="23"/>
      <c r="E266" s="23"/>
    </row>
    <row r="267" spans="1:5" x14ac:dyDescent="0.2">
      <c r="A267" s="23"/>
      <c r="B267" s="77"/>
      <c r="C267" s="23"/>
      <c r="D267" s="23"/>
      <c r="E267" s="23"/>
    </row>
    <row r="268" spans="1:5" x14ac:dyDescent="0.2">
      <c r="A268" s="23"/>
      <c r="B268" s="77"/>
      <c r="C268" s="23"/>
      <c r="D268" s="23"/>
      <c r="E268" s="23"/>
    </row>
    <row r="269" spans="1:5" x14ac:dyDescent="0.2">
      <c r="A269" s="23"/>
      <c r="B269" s="77"/>
      <c r="C269" s="23"/>
      <c r="D269" s="23"/>
      <c r="E269" s="23"/>
    </row>
    <row r="270" spans="1:5" x14ac:dyDescent="0.2">
      <c r="A270" s="23"/>
      <c r="B270" s="77"/>
      <c r="C270" s="23"/>
      <c r="D270" s="23"/>
      <c r="E270" s="23"/>
    </row>
    <row r="271" spans="1:5" x14ac:dyDescent="0.2">
      <c r="A271" s="23"/>
      <c r="B271" s="77"/>
      <c r="C271" s="23"/>
      <c r="D271" s="23"/>
      <c r="E271" s="23"/>
    </row>
    <row r="272" spans="1:5" x14ac:dyDescent="0.2">
      <c r="A272" s="23"/>
      <c r="B272" s="77"/>
      <c r="C272" s="23"/>
      <c r="D272" s="23"/>
      <c r="E272" s="23"/>
    </row>
    <row r="273" spans="1:5" x14ac:dyDescent="0.2">
      <c r="A273" s="23"/>
      <c r="B273" s="77"/>
      <c r="C273" s="23"/>
      <c r="D273" s="23"/>
      <c r="E273" s="23"/>
    </row>
    <row r="274" spans="1:5" x14ac:dyDescent="0.2">
      <c r="A274" s="23"/>
      <c r="B274" s="77"/>
      <c r="C274" s="23"/>
      <c r="D274" s="23"/>
      <c r="E274" s="23"/>
    </row>
    <row r="275" spans="1:5" x14ac:dyDescent="0.2">
      <c r="A275" s="23"/>
      <c r="B275" s="77"/>
      <c r="C275" s="23"/>
      <c r="D275" s="23"/>
      <c r="E275" s="23"/>
    </row>
    <row r="276" spans="1:5" x14ac:dyDescent="0.2">
      <c r="A276" s="23"/>
      <c r="B276" s="77"/>
      <c r="C276" s="23"/>
      <c r="D276" s="23"/>
      <c r="E276" s="23"/>
    </row>
    <row r="277" spans="1:5" x14ac:dyDescent="0.2">
      <c r="A277" s="23"/>
      <c r="B277" s="77"/>
      <c r="C277" s="23"/>
      <c r="D277" s="23"/>
      <c r="E277" s="23"/>
    </row>
    <row r="278" spans="1:5" x14ac:dyDescent="0.2">
      <c r="A278" s="23"/>
      <c r="B278" s="77"/>
      <c r="C278" s="23"/>
      <c r="D278" s="23"/>
      <c r="E278" s="23"/>
    </row>
    <row r="279" spans="1:5" x14ac:dyDescent="0.2">
      <c r="A279" s="23"/>
      <c r="B279" s="77"/>
      <c r="C279" s="23"/>
      <c r="D279" s="23"/>
      <c r="E279" s="23"/>
    </row>
    <row r="280" spans="1:5" x14ac:dyDescent="0.2">
      <c r="A280" s="23"/>
      <c r="B280" s="77"/>
      <c r="C280" s="23"/>
      <c r="D280" s="23"/>
      <c r="E280" s="23"/>
    </row>
    <row r="281" spans="1:5" x14ac:dyDescent="0.2">
      <c r="A281" s="23"/>
      <c r="B281" s="77"/>
      <c r="C281" s="23"/>
      <c r="D281" s="23"/>
      <c r="E281" s="23"/>
    </row>
    <row r="282" spans="1:5" x14ac:dyDescent="0.2">
      <c r="A282" s="23"/>
      <c r="B282" s="77"/>
      <c r="C282" s="23"/>
      <c r="D282" s="23"/>
      <c r="E282" s="23"/>
    </row>
    <row r="283" spans="1:5" x14ac:dyDescent="0.2">
      <c r="A283" s="23"/>
      <c r="B283" s="77"/>
      <c r="C283" s="23"/>
      <c r="D283" s="23"/>
      <c r="E283" s="23"/>
    </row>
    <row r="284" spans="1:5" x14ac:dyDescent="0.2">
      <c r="A284" s="23"/>
      <c r="B284" s="77"/>
      <c r="C284" s="23"/>
      <c r="D284" s="23"/>
      <c r="E284" s="23"/>
    </row>
    <row r="285" spans="1:5" x14ac:dyDescent="0.2">
      <c r="A285" s="23"/>
      <c r="B285" s="77"/>
      <c r="C285" s="23"/>
      <c r="D285" s="23"/>
      <c r="E285" s="23"/>
    </row>
    <row r="286" spans="1:5" x14ac:dyDescent="0.2">
      <c r="A286" s="23"/>
      <c r="B286" s="77"/>
      <c r="C286" s="23"/>
      <c r="D286" s="23"/>
      <c r="E286" s="23"/>
    </row>
    <row r="287" spans="1:5" x14ac:dyDescent="0.2">
      <c r="A287" s="23"/>
      <c r="B287" s="77"/>
      <c r="C287" s="23"/>
      <c r="D287" s="23"/>
      <c r="E287" s="23"/>
    </row>
    <row r="288" spans="1:5" x14ac:dyDescent="0.2">
      <c r="A288" s="23"/>
      <c r="B288" s="77"/>
      <c r="C288" s="23"/>
      <c r="D288" s="23"/>
      <c r="E288" s="23"/>
    </row>
    <row r="289" spans="1:5" x14ac:dyDescent="0.2">
      <c r="A289" s="23"/>
      <c r="B289" s="77"/>
      <c r="C289" s="23"/>
      <c r="D289" s="23"/>
      <c r="E289" s="23"/>
    </row>
    <row r="290" spans="1:5" x14ac:dyDescent="0.2">
      <c r="A290" s="23"/>
      <c r="B290" s="77"/>
      <c r="C290" s="23"/>
      <c r="D290" s="23"/>
      <c r="E290" s="23"/>
    </row>
    <row r="291" spans="1:5" x14ac:dyDescent="0.2">
      <c r="A291" s="23"/>
      <c r="B291" s="77"/>
      <c r="C291" s="23"/>
      <c r="D291" s="23"/>
      <c r="E291" s="23"/>
    </row>
    <row r="292" spans="1:5" x14ac:dyDescent="0.2">
      <c r="A292" s="23"/>
      <c r="B292" s="77"/>
      <c r="C292" s="23"/>
      <c r="D292" s="23"/>
      <c r="E292" s="23"/>
    </row>
    <row r="293" spans="1:5" x14ac:dyDescent="0.2">
      <c r="A293" s="23"/>
      <c r="B293" s="77"/>
      <c r="C293" s="23"/>
      <c r="D293" s="23"/>
      <c r="E293" s="23"/>
    </row>
    <row r="294" spans="1:5" x14ac:dyDescent="0.2">
      <c r="A294" s="23"/>
      <c r="B294" s="77"/>
      <c r="C294" s="23"/>
      <c r="D294" s="23"/>
      <c r="E294" s="23"/>
    </row>
    <row r="295" spans="1:5" x14ac:dyDescent="0.2">
      <c r="A295" s="23"/>
      <c r="B295" s="77"/>
      <c r="C295" s="23"/>
      <c r="D295" s="23"/>
      <c r="E295" s="23"/>
    </row>
    <row r="296" spans="1:5" x14ac:dyDescent="0.2">
      <c r="A296" s="23"/>
      <c r="B296" s="77"/>
      <c r="C296" s="23"/>
      <c r="D296" s="23"/>
      <c r="E296" s="23"/>
    </row>
    <row r="297" spans="1:5" x14ac:dyDescent="0.2">
      <c r="A297" s="23"/>
      <c r="B297" s="77"/>
      <c r="C297" s="23"/>
      <c r="D297" s="23"/>
      <c r="E297" s="23"/>
    </row>
    <row r="298" spans="1:5" x14ac:dyDescent="0.2">
      <c r="A298" s="23"/>
      <c r="B298" s="77"/>
      <c r="C298" s="23"/>
      <c r="D298" s="23"/>
      <c r="E298" s="23"/>
    </row>
    <row r="299" spans="1:5" x14ac:dyDescent="0.2">
      <c r="A299" s="23"/>
      <c r="B299" s="77"/>
      <c r="C299" s="23"/>
      <c r="D299" s="23"/>
      <c r="E299" s="23"/>
    </row>
    <row r="300" spans="1:5" x14ac:dyDescent="0.2">
      <c r="A300" s="23"/>
      <c r="B300" s="77"/>
      <c r="C300" s="23"/>
      <c r="D300" s="23"/>
      <c r="E300" s="23"/>
    </row>
    <row r="301" spans="1:5" x14ac:dyDescent="0.2">
      <c r="A301" s="23"/>
      <c r="B301" s="77"/>
      <c r="C301" s="23"/>
      <c r="D301" s="23"/>
      <c r="E301" s="23"/>
    </row>
    <row r="302" spans="1:5" x14ac:dyDescent="0.2">
      <c r="A302" s="23"/>
      <c r="B302" s="77"/>
      <c r="C302" s="23"/>
      <c r="D302" s="23"/>
      <c r="E302" s="23"/>
    </row>
    <row r="303" spans="1:5" x14ac:dyDescent="0.2">
      <c r="A303" s="23"/>
      <c r="B303" s="77"/>
      <c r="C303" s="23"/>
      <c r="D303" s="23"/>
      <c r="E303" s="23"/>
    </row>
    <row r="304" spans="1:5" x14ac:dyDescent="0.2">
      <c r="A304" s="23"/>
      <c r="B304" s="77"/>
      <c r="C304" s="23"/>
      <c r="D304" s="23"/>
      <c r="E304" s="23"/>
    </row>
    <row r="305" spans="1:5" x14ac:dyDescent="0.2">
      <c r="A305" s="23"/>
      <c r="B305" s="77"/>
      <c r="C305" s="23"/>
      <c r="D305" s="23"/>
      <c r="E305" s="23"/>
    </row>
    <row r="306" spans="1:5" x14ac:dyDescent="0.2">
      <c r="A306" s="23"/>
      <c r="B306" s="77"/>
      <c r="C306" s="23"/>
      <c r="D306" s="23"/>
      <c r="E306" s="23"/>
    </row>
    <row r="307" spans="1:5" x14ac:dyDescent="0.2">
      <c r="A307" s="23"/>
      <c r="B307" s="77"/>
      <c r="C307" s="23"/>
      <c r="D307" s="23"/>
      <c r="E307" s="23"/>
    </row>
    <row r="308" spans="1:5" x14ac:dyDescent="0.2">
      <c r="A308" s="23"/>
      <c r="B308" s="77"/>
      <c r="C308" s="23"/>
      <c r="D308" s="23"/>
      <c r="E308" s="23"/>
    </row>
    <row r="309" spans="1:5" x14ac:dyDescent="0.2">
      <c r="A309" s="23"/>
      <c r="B309" s="77"/>
      <c r="C309" s="23"/>
      <c r="D309" s="23"/>
      <c r="E309" s="23"/>
    </row>
    <row r="310" spans="1:5" x14ac:dyDescent="0.2">
      <c r="A310" s="23"/>
      <c r="B310" s="77"/>
      <c r="C310" s="23"/>
      <c r="D310" s="23"/>
      <c r="E310" s="23"/>
    </row>
    <row r="311" spans="1:5" x14ac:dyDescent="0.2">
      <c r="A311" s="23"/>
      <c r="B311" s="77"/>
      <c r="C311" s="23"/>
      <c r="D311" s="23"/>
      <c r="E311" s="23"/>
    </row>
    <row r="312" spans="1:5" x14ac:dyDescent="0.2">
      <c r="A312" s="23"/>
      <c r="B312" s="77"/>
      <c r="C312" s="23"/>
      <c r="D312" s="23"/>
      <c r="E312" s="23"/>
    </row>
    <row r="313" spans="1:5" x14ac:dyDescent="0.2">
      <c r="A313" s="23"/>
      <c r="B313" s="77"/>
      <c r="C313" s="23"/>
      <c r="D313" s="23"/>
      <c r="E313" s="23"/>
    </row>
    <row r="314" spans="1:5" x14ac:dyDescent="0.2">
      <c r="A314" s="23"/>
      <c r="B314" s="77"/>
      <c r="C314" s="23"/>
      <c r="D314" s="23"/>
      <c r="E314" s="23"/>
    </row>
    <row r="315" spans="1:5" x14ac:dyDescent="0.2">
      <c r="A315" s="23"/>
      <c r="B315" s="77"/>
      <c r="C315" s="23"/>
      <c r="D315" s="23"/>
      <c r="E315" s="23"/>
    </row>
    <row r="316" spans="1:5" x14ac:dyDescent="0.2">
      <c r="A316" s="23"/>
      <c r="B316" s="77"/>
      <c r="C316" s="23"/>
      <c r="D316" s="23"/>
      <c r="E316" s="23"/>
    </row>
    <row r="317" spans="1:5" x14ac:dyDescent="0.2">
      <c r="A317" s="23"/>
      <c r="B317" s="77"/>
      <c r="C317" s="23"/>
      <c r="D317" s="23"/>
      <c r="E317" s="23"/>
    </row>
    <row r="318" spans="1:5" x14ac:dyDescent="0.2">
      <c r="A318" s="23"/>
      <c r="B318" s="77"/>
      <c r="C318" s="23"/>
      <c r="D318" s="23"/>
      <c r="E318" s="23"/>
    </row>
    <row r="319" spans="1:5" x14ac:dyDescent="0.2">
      <c r="A319" s="23"/>
      <c r="B319" s="77"/>
      <c r="C319" s="23"/>
      <c r="D319" s="23"/>
      <c r="E319" s="23"/>
    </row>
    <row r="320" spans="1:5" x14ac:dyDescent="0.2">
      <c r="A320" s="23"/>
      <c r="B320" s="77"/>
      <c r="C320" s="23"/>
      <c r="D320" s="23"/>
      <c r="E320" s="23"/>
    </row>
    <row r="321" spans="1:5" x14ac:dyDescent="0.2">
      <c r="A321" s="23"/>
      <c r="B321" s="77"/>
      <c r="C321" s="23"/>
      <c r="D321" s="23"/>
      <c r="E321" s="23"/>
    </row>
    <row r="322" spans="1:5" x14ac:dyDescent="0.2">
      <c r="A322" s="23"/>
      <c r="B322" s="77"/>
      <c r="C322" s="23"/>
      <c r="D322" s="23"/>
      <c r="E322" s="23"/>
    </row>
    <row r="323" spans="1:5" x14ac:dyDescent="0.2">
      <c r="A323" s="23"/>
      <c r="B323" s="77"/>
      <c r="C323" s="23"/>
      <c r="D323" s="23"/>
      <c r="E323" s="23"/>
    </row>
    <row r="324" spans="1:5" x14ac:dyDescent="0.2">
      <c r="A324" s="23"/>
      <c r="B324" s="77"/>
      <c r="C324" s="23"/>
      <c r="D324" s="23"/>
      <c r="E324" s="23"/>
    </row>
    <row r="325" spans="1:5" x14ac:dyDescent="0.2">
      <c r="A325" s="23"/>
      <c r="B325" s="77"/>
      <c r="C325" s="23"/>
      <c r="D325" s="23"/>
      <c r="E325" s="23"/>
    </row>
    <row r="326" spans="1:5" x14ac:dyDescent="0.2">
      <c r="A326" s="23"/>
      <c r="B326" s="77"/>
      <c r="C326" s="23"/>
      <c r="D326" s="23"/>
      <c r="E326" s="23"/>
    </row>
    <row r="327" spans="1:5" x14ac:dyDescent="0.2">
      <c r="A327" s="23"/>
      <c r="B327" s="77"/>
      <c r="C327" s="23"/>
      <c r="D327" s="23"/>
      <c r="E327" s="23"/>
    </row>
    <row r="328" spans="1:5" x14ac:dyDescent="0.2">
      <c r="A328" s="23"/>
      <c r="B328" s="77"/>
      <c r="C328" s="23"/>
      <c r="D328" s="23"/>
      <c r="E328" s="23"/>
    </row>
    <row r="329" spans="1:5" x14ac:dyDescent="0.2">
      <c r="A329" s="23"/>
      <c r="B329" s="77"/>
      <c r="C329" s="23"/>
      <c r="D329" s="23"/>
      <c r="E329" s="23"/>
    </row>
    <row r="330" spans="1:5" x14ac:dyDescent="0.2">
      <c r="A330" s="23"/>
      <c r="B330" s="77"/>
      <c r="C330" s="23"/>
      <c r="D330" s="23"/>
      <c r="E330" s="23"/>
    </row>
    <row r="331" spans="1:5" x14ac:dyDescent="0.2">
      <c r="A331" s="23"/>
      <c r="B331" s="77"/>
      <c r="C331" s="23"/>
      <c r="D331" s="23"/>
      <c r="E331" s="23"/>
    </row>
    <row r="332" spans="1:5" x14ac:dyDescent="0.2">
      <c r="A332" s="23"/>
      <c r="B332" s="77"/>
      <c r="C332" s="23"/>
      <c r="D332" s="23"/>
      <c r="E332" s="23"/>
    </row>
    <row r="333" spans="1:5" x14ac:dyDescent="0.2">
      <c r="A333" s="23"/>
      <c r="B333" s="77"/>
      <c r="C333" s="23"/>
      <c r="D333" s="23"/>
      <c r="E333" s="23"/>
    </row>
    <row r="334" spans="1:5" x14ac:dyDescent="0.2">
      <c r="A334" s="23"/>
      <c r="B334" s="77"/>
      <c r="C334" s="23"/>
      <c r="D334" s="23"/>
      <c r="E334" s="23"/>
    </row>
    <row r="335" spans="1:5" x14ac:dyDescent="0.2">
      <c r="A335" s="23"/>
      <c r="B335" s="77"/>
      <c r="C335" s="23"/>
      <c r="D335" s="23"/>
      <c r="E335" s="23"/>
    </row>
    <row r="336" spans="1:5" x14ac:dyDescent="0.2">
      <c r="A336" s="23"/>
      <c r="B336" s="77"/>
      <c r="C336" s="23"/>
      <c r="D336" s="23"/>
      <c r="E336" s="23"/>
    </row>
    <row r="337" spans="1:5" x14ac:dyDescent="0.2">
      <c r="A337" s="23"/>
      <c r="B337" s="77"/>
      <c r="C337" s="23"/>
      <c r="D337" s="23"/>
      <c r="E337" s="23"/>
    </row>
    <row r="338" spans="1:5" x14ac:dyDescent="0.2">
      <c r="A338" s="23"/>
      <c r="B338" s="77"/>
      <c r="C338" s="23"/>
      <c r="D338" s="23"/>
      <c r="E338" s="23"/>
    </row>
    <row r="339" spans="1:5" x14ac:dyDescent="0.2">
      <c r="A339" s="23"/>
      <c r="B339" s="77"/>
      <c r="C339" s="23"/>
      <c r="D339" s="23"/>
      <c r="E339" s="23"/>
    </row>
    <row r="340" spans="1:5" x14ac:dyDescent="0.2">
      <c r="A340" s="23"/>
      <c r="B340" s="77"/>
      <c r="C340" s="23"/>
      <c r="D340" s="23"/>
      <c r="E340" s="23"/>
    </row>
    <row r="341" spans="1:5" x14ac:dyDescent="0.2">
      <c r="A341" s="23"/>
      <c r="B341" s="77"/>
      <c r="C341" s="23"/>
      <c r="D341" s="23"/>
      <c r="E341" s="23"/>
    </row>
    <row r="342" spans="1:5" x14ac:dyDescent="0.2">
      <c r="A342" s="23"/>
      <c r="B342" s="77"/>
      <c r="C342" s="23"/>
      <c r="D342" s="23"/>
      <c r="E342" s="23"/>
    </row>
    <row r="343" spans="1:5" x14ac:dyDescent="0.2">
      <c r="A343" s="23"/>
      <c r="B343" s="77"/>
      <c r="C343" s="23"/>
      <c r="D343" s="23"/>
      <c r="E343" s="23"/>
    </row>
    <row r="344" spans="1:5" x14ac:dyDescent="0.2">
      <c r="A344" s="23"/>
      <c r="B344" s="77"/>
      <c r="C344" s="23"/>
      <c r="D344" s="23"/>
      <c r="E344" s="23"/>
    </row>
    <row r="345" spans="1:5" x14ac:dyDescent="0.2">
      <c r="A345" s="23"/>
      <c r="B345" s="77"/>
      <c r="C345" s="23"/>
      <c r="D345" s="23"/>
      <c r="E345" s="23"/>
    </row>
    <row r="346" spans="1:5" x14ac:dyDescent="0.2">
      <c r="A346" s="23"/>
      <c r="B346" s="77"/>
      <c r="C346" s="23"/>
      <c r="D346" s="23"/>
      <c r="E346" s="23"/>
    </row>
    <row r="347" spans="1:5" x14ac:dyDescent="0.2">
      <c r="A347" s="23"/>
      <c r="B347" s="77"/>
      <c r="C347" s="23"/>
      <c r="D347" s="23"/>
      <c r="E347" s="23"/>
    </row>
    <row r="348" spans="1:5" x14ac:dyDescent="0.2">
      <c r="A348" s="23"/>
      <c r="B348" s="77"/>
      <c r="C348" s="23"/>
      <c r="D348" s="23"/>
      <c r="E348" s="23"/>
    </row>
    <row r="349" spans="1:5" x14ac:dyDescent="0.2">
      <c r="A349" s="23"/>
      <c r="B349" s="77"/>
      <c r="C349" s="23"/>
      <c r="D349" s="23"/>
      <c r="E349" s="23"/>
    </row>
    <row r="350" spans="1:5" x14ac:dyDescent="0.2">
      <c r="A350" s="23"/>
      <c r="B350" s="77"/>
      <c r="C350" s="23"/>
      <c r="D350" s="23"/>
      <c r="E350" s="23"/>
    </row>
    <row r="351" spans="1:5" x14ac:dyDescent="0.2">
      <c r="A351" s="23"/>
      <c r="B351" s="77"/>
      <c r="C351" s="23"/>
      <c r="D351" s="23"/>
      <c r="E351" s="23"/>
    </row>
    <row r="352" spans="1:5" x14ac:dyDescent="0.2">
      <c r="A352" s="23"/>
      <c r="B352" s="77"/>
      <c r="C352" s="23"/>
      <c r="D352" s="23"/>
      <c r="E352" s="23"/>
    </row>
    <row r="353" spans="1:5" x14ac:dyDescent="0.2">
      <c r="A353" s="23"/>
      <c r="B353" s="77"/>
      <c r="C353" s="23"/>
      <c r="D353" s="23"/>
      <c r="E353" s="23"/>
    </row>
    <row r="354" spans="1:5" x14ac:dyDescent="0.2">
      <c r="A354" s="23"/>
      <c r="B354" s="77"/>
      <c r="C354" s="23"/>
      <c r="D354" s="23"/>
      <c r="E354" s="23"/>
    </row>
    <row r="355" spans="1:5" x14ac:dyDescent="0.2">
      <c r="A355" s="23"/>
      <c r="B355" s="77"/>
      <c r="C355" s="23"/>
      <c r="D355" s="23"/>
      <c r="E355" s="23"/>
    </row>
    <row r="356" spans="1:5" x14ac:dyDescent="0.2">
      <c r="A356" s="23"/>
      <c r="B356" s="77"/>
      <c r="C356" s="23"/>
      <c r="D356" s="23"/>
      <c r="E356" s="23"/>
    </row>
    <row r="357" spans="1:5" x14ac:dyDescent="0.2">
      <c r="A357" s="23"/>
      <c r="B357" s="77"/>
      <c r="C357" s="23"/>
      <c r="D357" s="23"/>
      <c r="E357" s="23"/>
    </row>
    <row r="358" spans="1:5" x14ac:dyDescent="0.2">
      <c r="A358" s="23"/>
      <c r="B358" s="77"/>
      <c r="C358" s="23"/>
      <c r="D358" s="23"/>
      <c r="E358" s="23"/>
    </row>
    <row r="359" spans="1:5" x14ac:dyDescent="0.2">
      <c r="A359" s="23"/>
      <c r="B359" s="77"/>
      <c r="C359" s="23"/>
      <c r="D359" s="23"/>
      <c r="E359" s="23"/>
    </row>
    <row r="360" spans="1:5" x14ac:dyDescent="0.2">
      <c r="A360" s="23"/>
      <c r="B360" s="77"/>
      <c r="C360" s="23"/>
      <c r="D360" s="23"/>
      <c r="E360" s="23"/>
    </row>
    <row r="361" spans="1:5" x14ac:dyDescent="0.2">
      <c r="A361" s="23"/>
      <c r="B361" s="77"/>
      <c r="C361" s="23"/>
      <c r="D361" s="23"/>
      <c r="E361" s="23"/>
    </row>
    <row r="362" spans="1:5" x14ac:dyDescent="0.2">
      <c r="A362" s="23"/>
      <c r="B362" s="77"/>
      <c r="C362" s="23"/>
      <c r="D362" s="23"/>
      <c r="E362" s="23"/>
    </row>
    <row r="363" spans="1:5" x14ac:dyDescent="0.2">
      <c r="A363" s="23"/>
      <c r="B363" s="77"/>
      <c r="C363" s="23"/>
      <c r="D363" s="23"/>
      <c r="E363" s="23"/>
    </row>
    <row r="364" spans="1:5" x14ac:dyDescent="0.2">
      <c r="A364" s="23"/>
      <c r="B364" s="77"/>
      <c r="C364" s="23"/>
      <c r="D364" s="23"/>
      <c r="E364" s="23"/>
    </row>
    <row r="365" spans="1:5" x14ac:dyDescent="0.2">
      <c r="A365" s="23"/>
      <c r="B365" s="77"/>
      <c r="C365" s="23"/>
      <c r="D365" s="23"/>
      <c r="E365" s="23"/>
    </row>
    <row r="366" spans="1:5" x14ac:dyDescent="0.2">
      <c r="A366" s="23"/>
      <c r="B366" s="77"/>
      <c r="C366" s="23"/>
      <c r="D366" s="23"/>
      <c r="E366" s="23"/>
    </row>
    <row r="367" spans="1:5" x14ac:dyDescent="0.2">
      <c r="A367" s="23"/>
      <c r="B367" s="77"/>
      <c r="C367" s="23"/>
      <c r="D367" s="23"/>
      <c r="E367" s="23"/>
    </row>
    <row r="368" spans="1:5" x14ac:dyDescent="0.2">
      <c r="A368" s="23"/>
      <c r="B368" s="77"/>
      <c r="C368" s="23"/>
      <c r="D368" s="23"/>
      <c r="E368" s="23"/>
    </row>
    <row r="369" spans="1:5" x14ac:dyDescent="0.2">
      <c r="A369" s="23"/>
      <c r="B369" s="77"/>
      <c r="C369" s="23"/>
      <c r="D369" s="23"/>
      <c r="E369" s="23"/>
    </row>
    <row r="370" spans="1:5" x14ac:dyDescent="0.2">
      <c r="A370" s="23"/>
      <c r="B370" s="77"/>
      <c r="C370" s="23"/>
      <c r="D370" s="23"/>
      <c r="E370" s="23"/>
    </row>
    <row r="371" spans="1:5" x14ac:dyDescent="0.2">
      <c r="A371" s="23"/>
      <c r="B371" s="77"/>
      <c r="C371" s="23"/>
      <c r="D371" s="23"/>
      <c r="E371" s="23"/>
    </row>
    <row r="372" spans="1:5" x14ac:dyDescent="0.2">
      <c r="A372" s="23"/>
      <c r="B372" s="77"/>
      <c r="C372" s="23"/>
      <c r="D372" s="23"/>
      <c r="E372" s="23"/>
    </row>
    <row r="373" spans="1:5" x14ac:dyDescent="0.2">
      <c r="A373" s="23"/>
      <c r="B373" s="77"/>
      <c r="C373" s="23"/>
      <c r="D373" s="23"/>
      <c r="E373" s="23"/>
    </row>
    <row r="374" spans="1:5" x14ac:dyDescent="0.2">
      <c r="A374" s="23"/>
      <c r="B374" s="77"/>
      <c r="C374" s="23"/>
      <c r="D374" s="23"/>
      <c r="E374" s="23"/>
    </row>
    <row r="375" spans="1:5" x14ac:dyDescent="0.2">
      <c r="A375" s="23"/>
      <c r="B375" s="77"/>
      <c r="C375" s="23"/>
      <c r="D375" s="23"/>
      <c r="E375" s="23"/>
    </row>
    <row r="376" spans="1:5" x14ac:dyDescent="0.2">
      <c r="A376" s="23"/>
      <c r="B376" s="77"/>
      <c r="C376" s="23"/>
      <c r="D376" s="23"/>
      <c r="E376" s="23"/>
    </row>
    <row r="377" spans="1:5" x14ac:dyDescent="0.2">
      <c r="A377" s="23"/>
      <c r="B377" s="77"/>
      <c r="C377" s="23"/>
      <c r="D377" s="23"/>
      <c r="E377" s="23"/>
    </row>
    <row r="378" spans="1:5" x14ac:dyDescent="0.2">
      <c r="A378" s="23"/>
      <c r="B378" s="77"/>
      <c r="C378" s="23"/>
      <c r="D378" s="23"/>
      <c r="E378" s="23"/>
    </row>
    <row r="379" spans="1:5" x14ac:dyDescent="0.2">
      <c r="A379" s="23"/>
      <c r="B379" s="77"/>
      <c r="C379" s="23"/>
      <c r="D379" s="23"/>
      <c r="E379" s="23"/>
    </row>
    <row r="380" spans="1:5" x14ac:dyDescent="0.2">
      <c r="A380" s="23"/>
      <c r="B380" s="77"/>
      <c r="C380" s="23"/>
      <c r="D380" s="23"/>
      <c r="E380" s="23"/>
    </row>
    <row r="381" spans="1:5" x14ac:dyDescent="0.2">
      <c r="A381" s="23"/>
      <c r="B381" s="77"/>
      <c r="C381" s="23"/>
      <c r="D381" s="23"/>
      <c r="E381" s="23"/>
    </row>
    <row r="382" spans="1:5" x14ac:dyDescent="0.2">
      <c r="A382" s="23"/>
      <c r="B382" s="77"/>
      <c r="C382" s="23"/>
      <c r="D382" s="23"/>
      <c r="E382" s="23"/>
    </row>
    <row r="383" spans="1:5" x14ac:dyDescent="0.2">
      <c r="A383" s="23"/>
      <c r="B383" s="77"/>
      <c r="C383" s="23"/>
      <c r="D383" s="23"/>
      <c r="E383" s="23"/>
    </row>
    <row r="384" spans="1:5" x14ac:dyDescent="0.2">
      <c r="A384" s="23"/>
      <c r="B384" s="77"/>
      <c r="C384" s="23"/>
      <c r="D384" s="23"/>
      <c r="E384" s="23"/>
    </row>
    <row r="385" spans="1:5" x14ac:dyDescent="0.2">
      <c r="A385" s="23"/>
      <c r="B385" s="77"/>
      <c r="C385" s="23"/>
      <c r="D385" s="23"/>
      <c r="E385" s="23"/>
    </row>
    <row r="386" spans="1:5" x14ac:dyDescent="0.2">
      <c r="A386" s="23"/>
      <c r="B386" s="77"/>
      <c r="C386" s="23"/>
      <c r="D386" s="23"/>
      <c r="E386" s="23"/>
    </row>
    <row r="387" spans="1:5" x14ac:dyDescent="0.2">
      <c r="A387" s="23"/>
      <c r="B387" s="77"/>
      <c r="C387" s="23"/>
      <c r="D387" s="23"/>
      <c r="E387" s="23"/>
    </row>
    <row r="388" spans="1:5" x14ac:dyDescent="0.2">
      <c r="A388" s="23"/>
      <c r="B388" s="77"/>
      <c r="C388" s="23"/>
      <c r="D388" s="23"/>
      <c r="E388" s="23"/>
    </row>
    <row r="389" spans="1:5" x14ac:dyDescent="0.2">
      <c r="A389" s="23"/>
      <c r="B389" s="77"/>
      <c r="C389" s="23"/>
      <c r="D389" s="23"/>
      <c r="E389" s="23"/>
    </row>
    <row r="390" spans="1:5" x14ac:dyDescent="0.2">
      <c r="A390" s="23"/>
      <c r="B390" s="77"/>
      <c r="C390" s="23"/>
      <c r="D390" s="23"/>
      <c r="E390" s="23"/>
    </row>
    <row r="391" spans="1:5" x14ac:dyDescent="0.2">
      <c r="A391" s="23"/>
      <c r="B391" s="77"/>
      <c r="C391" s="23"/>
      <c r="D391" s="23"/>
      <c r="E391" s="23"/>
    </row>
    <row r="392" spans="1:5" x14ac:dyDescent="0.2">
      <c r="A392" s="23"/>
      <c r="B392" s="77"/>
      <c r="C392" s="23"/>
      <c r="D392" s="23"/>
      <c r="E392" s="23"/>
    </row>
    <row r="393" spans="1:5" x14ac:dyDescent="0.2">
      <c r="A393" s="23"/>
      <c r="B393" s="77"/>
      <c r="C393" s="23"/>
      <c r="D393" s="23"/>
      <c r="E393" s="23"/>
    </row>
    <row r="394" spans="1:5" x14ac:dyDescent="0.2">
      <c r="A394" s="23"/>
      <c r="B394" s="77"/>
      <c r="C394" s="23"/>
      <c r="D394" s="23"/>
      <c r="E394" s="23"/>
    </row>
    <row r="395" spans="1:5" x14ac:dyDescent="0.2">
      <c r="A395" s="23"/>
      <c r="B395" s="77"/>
      <c r="C395" s="23"/>
      <c r="D395" s="23"/>
      <c r="E395" s="23"/>
    </row>
    <row r="396" spans="1:5" x14ac:dyDescent="0.2">
      <c r="A396" s="23"/>
      <c r="B396" s="77"/>
      <c r="C396" s="23"/>
      <c r="D396" s="23"/>
      <c r="E396" s="23"/>
    </row>
    <row r="397" spans="1:5" x14ac:dyDescent="0.2">
      <c r="A397" s="23"/>
      <c r="B397" s="77"/>
      <c r="C397" s="23"/>
      <c r="D397" s="23"/>
      <c r="E397" s="23"/>
    </row>
    <row r="398" spans="1:5" x14ac:dyDescent="0.2">
      <c r="A398" s="23"/>
      <c r="B398" s="77"/>
      <c r="C398" s="23"/>
      <c r="D398" s="23"/>
      <c r="E398" s="23"/>
    </row>
    <row r="399" spans="1:5" x14ac:dyDescent="0.2">
      <c r="A399" s="23"/>
      <c r="B399" s="77"/>
      <c r="C399" s="23"/>
      <c r="D399" s="23"/>
      <c r="E399" s="23"/>
    </row>
    <row r="400" spans="1:5" x14ac:dyDescent="0.2">
      <c r="A400" s="23"/>
      <c r="B400" s="77"/>
      <c r="C400" s="23"/>
      <c r="D400" s="23"/>
      <c r="E400" s="23"/>
    </row>
    <row r="401" spans="1:5" x14ac:dyDescent="0.2">
      <c r="A401" s="23"/>
      <c r="B401" s="77"/>
      <c r="C401" s="23"/>
      <c r="D401" s="23"/>
      <c r="E401" s="23"/>
    </row>
    <row r="402" spans="1:5" x14ac:dyDescent="0.2">
      <c r="A402" s="23"/>
      <c r="B402" s="77"/>
      <c r="C402" s="23"/>
      <c r="D402" s="23"/>
      <c r="E402" s="23"/>
    </row>
    <row r="403" spans="1:5" x14ac:dyDescent="0.2">
      <c r="A403" s="23"/>
      <c r="B403" s="77"/>
      <c r="C403" s="23"/>
      <c r="D403" s="23"/>
      <c r="E403" s="23"/>
    </row>
    <row r="404" spans="1:5" x14ac:dyDescent="0.2">
      <c r="A404" s="23"/>
      <c r="B404" s="77"/>
      <c r="C404" s="23"/>
      <c r="D404" s="23"/>
      <c r="E404" s="23"/>
    </row>
    <row r="405" spans="1:5" x14ac:dyDescent="0.2">
      <c r="A405" s="23"/>
      <c r="B405" s="77"/>
      <c r="C405" s="23"/>
      <c r="D405" s="23"/>
      <c r="E405" s="23"/>
    </row>
    <row r="406" spans="1:5" x14ac:dyDescent="0.2">
      <c r="A406" s="23"/>
      <c r="B406" s="77"/>
      <c r="C406" s="23"/>
      <c r="D406" s="23"/>
      <c r="E406" s="23"/>
    </row>
    <row r="407" spans="1:5" x14ac:dyDescent="0.2">
      <c r="A407" s="23"/>
      <c r="B407" s="77"/>
      <c r="C407" s="23"/>
      <c r="D407" s="23"/>
      <c r="E407" s="23"/>
    </row>
    <row r="408" spans="1:5" x14ac:dyDescent="0.2">
      <c r="A408" s="23"/>
      <c r="B408" s="77"/>
      <c r="C408" s="23"/>
      <c r="D408" s="23"/>
      <c r="E408" s="23"/>
    </row>
    <row r="409" spans="1:5" x14ac:dyDescent="0.2">
      <c r="A409" s="23"/>
      <c r="B409" s="77"/>
      <c r="C409" s="23"/>
      <c r="D409" s="23"/>
      <c r="E409" s="23"/>
    </row>
    <row r="410" spans="1:5" x14ac:dyDescent="0.2">
      <c r="A410" s="23"/>
      <c r="B410" s="77"/>
      <c r="C410" s="23"/>
      <c r="D410" s="23"/>
      <c r="E410" s="23"/>
    </row>
    <row r="411" spans="1:5" x14ac:dyDescent="0.2">
      <c r="A411" s="23"/>
      <c r="B411" s="77"/>
      <c r="C411" s="23"/>
      <c r="D411" s="23"/>
      <c r="E411" s="23"/>
    </row>
    <row r="412" spans="1:5" x14ac:dyDescent="0.2">
      <c r="A412" s="23"/>
      <c r="B412" s="77"/>
      <c r="C412" s="23"/>
      <c r="D412" s="23"/>
      <c r="E412" s="23"/>
    </row>
    <row r="413" spans="1:5" x14ac:dyDescent="0.2">
      <c r="A413" s="23"/>
      <c r="B413" s="77"/>
      <c r="C413" s="23"/>
      <c r="D413" s="23"/>
      <c r="E413" s="23"/>
    </row>
    <row r="414" spans="1:5" x14ac:dyDescent="0.2">
      <c r="A414" s="23"/>
      <c r="B414" s="77"/>
      <c r="C414" s="23"/>
      <c r="D414" s="23"/>
      <c r="E414" s="23"/>
    </row>
    <row r="415" spans="1:5" x14ac:dyDescent="0.2">
      <c r="A415" s="23"/>
      <c r="B415" s="77"/>
      <c r="C415" s="23"/>
      <c r="D415" s="23"/>
      <c r="E415" s="23"/>
    </row>
    <row r="416" spans="1:5" x14ac:dyDescent="0.2">
      <c r="A416" s="23"/>
      <c r="B416" s="77"/>
      <c r="C416" s="23"/>
      <c r="D416" s="23"/>
      <c r="E416" s="23"/>
    </row>
    <row r="417" spans="1:5" x14ac:dyDescent="0.2">
      <c r="A417" s="23"/>
      <c r="B417" s="77"/>
      <c r="C417" s="23"/>
      <c r="D417" s="23"/>
      <c r="E417" s="23"/>
    </row>
    <row r="418" spans="1:5" x14ac:dyDescent="0.2">
      <c r="A418" s="23"/>
      <c r="B418" s="77"/>
      <c r="C418" s="23"/>
      <c r="D418" s="23"/>
      <c r="E418" s="23"/>
    </row>
    <row r="419" spans="1:5" x14ac:dyDescent="0.2">
      <c r="A419" s="23"/>
      <c r="B419" s="77"/>
      <c r="C419" s="23"/>
      <c r="D419" s="23"/>
      <c r="E419" s="23"/>
    </row>
    <row r="420" spans="1:5" x14ac:dyDescent="0.2">
      <c r="A420" s="23"/>
      <c r="B420" s="77"/>
      <c r="C420" s="23"/>
      <c r="D420" s="23"/>
      <c r="E420" s="23"/>
    </row>
    <row r="421" spans="1:5" x14ac:dyDescent="0.2">
      <c r="A421" s="23"/>
      <c r="B421" s="77"/>
      <c r="C421" s="23"/>
      <c r="D421" s="23"/>
      <c r="E421" s="23"/>
    </row>
    <row r="422" spans="1:5" x14ac:dyDescent="0.2">
      <c r="A422" s="23"/>
      <c r="B422" s="77"/>
      <c r="C422" s="23"/>
      <c r="D422" s="23"/>
      <c r="E422" s="23"/>
    </row>
    <row r="423" spans="1:5" x14ac:dyDescent="0.2">
      <c r="A423" s="23"/>
      <c r="B423" s="77"/>
      <c r="C423" s="23"/>
      <c r="D423" s="23"/>
      <c r="E423" s="23"/>
    </row>
    <row r="424" spans="1:5" x14ac:dyDescent="0.2">
      <c r="A424" s="23"/>
      <c r="B424" s="77"/>
      <c r="C424" s="23"/>
      <c r="D424" s="23"/>
      <c r="E424" s="23"/>
    </row>
    <row r="425" spans="1:5" x14ac:dyDescent="0.2">
      <c r="A425" s="23"/>
      <c r="B425" s="77"/>
      <c r="C425" s="23"/>
      <c r="D425" s="23"/>
      <c r="E425" s="23"/>
    </row>
    <row r="426" spans="1:5" x14ac:dyDescent="0.2">
      <c r="A426" s="23"/>
      <c r="B426" s="77"/>
      <c r="C426" s="23"/>
      <c r="D426" s="23"/>
      <c r="E426" s="23"/>
    </row>
    <row r="427" spans="1:5" x14ac:dyDescent="0.2">
      <c r="A427" s="23"/>
      <c r="B427" s="77"/>
      <c r="C427" s="23"/>
      <c r="D427" s="23"/>
      <c r="E427" s="23"/>
    </row>
    <row r="428" spans="1:5" x14ac:dyDescent="0.2">
      <c r="A428" s="23"/>
      <c r="B428" s="77"/>
      <c r="C428" s="23"/>
      <c r="D428" s="23"/>
      <c r="E428" s="23"/>
    </row>
    <row r="429" spans="1:5" x14ac:dyDescent="0.2">
      <c r="A429" s="23"/>
      <c r="B429" s="77"/>
      <c r="C429" s="23"/>
      <c r="D429" s="23"/>
      <c r="E429" s="23"/>
    </row>
    <row r="430" spans="1:5" x14ac:dyDescent="0.2">
      <c r="A430" s="23"/>
      <c r="B430" s="77"/>
      <c r="C430" s="23"/>
      <c r="D430" s="23"/>
      <c r="E430" s="23"/>
    </row>
    <row r="431" spans="1:5" x14ac:dyDescent="0.2">
      <c r="A431" s="23"/>
      <c r="B431" s="77"/>
      <c r="C431" s="23"/>
      <c r="D431" s="23"/>
      <c r="E431" s="23"/>
    </row>
    <row r="432" spans="1:5" x14ac:dyDescent="0.2">
      <c r="A432" s="23"/>
      <c r="B432" s="77"/>
      <c r="C432" s="23"/>
      <c r="D432" s="23"/>
      <c r="E432" s="23"/>
    </row>
    <row r="433" spans="1:5" x14ac:dyDescent="0.2">
      <c r="A433" s="23"/>
      <c r="B433" s="77"/>
      <c r="C433" s="23"/>
      <c r="D433" s="23"/>
      <c r="E433" s="23"/>
    </row>
    <row r="434" spans="1:5" x14ac:dyDescent="0.2">
      <c r="A434" s="23"/>
      <c r="B434" s="77"/>
      <c r="C434" s="23"/>
      <c r="D434" s="23"/>
      <c r="E434" s="23"/>
    </row>
    <row r="435" spans="1:5" x14ac:dyDescent="0.2">
      <c r="A435" s="23"/>
      <c r="B435" s="77"/>
      <c r="C435" s="23"/>
      <c r="D435" s="23"/>
      <c r="E435" s="23"/>
    </row>
    <row r="436" spans="1:5" x14ac:dyDescent="0.2">
      <c r="A436" s="23"/>
      <c r="B436" s="77"/>
      <c r="C436" s="23"/>
      <c r="D436" s="23"/>
      <c r="E436" s="23"/>
    </row>
    <row r="437" spans="1:5" x14ac:dyDescent="0.2">
      <c r="A437" s="23"/>
      <c r="B437" s="77"/>
      <c r="C437" s="23"/>
      <c r="D437" s="23"/>
      <c r="E437" s="23"/>
    </row>
    <row r="438" spans="1:5" x14ac:dyDescent="0.2">
      <c r="A438" s="23"/>
      <c r="B438" s="77"/>
      <c r="C438" s="23"/>
      <c r="D438" s="23"/>
      <c r="E438" s="23"/>
    </row>
    <row r="439" spans="1:5" x14ac:dyDescent="0.2">
      <c r="A439" s="23"/>
      <c r="B439" s="77"/>
      <c r="C439" s="23"/>
      <c r="D439" s="23"/>
      <c r="E439" s="23"/>
    </row>
    <row r="440" spans="1:5" x14ac:dyDescent="0.2">
      <c r="A440" s="23"/>
      <c r="B440" s="77"/>
      <c r="C440" s="23"/>
      <c r="D440" s="23"/>
      <c r="E440" s="23"/>
    </row>
    <row r="441" spans="1:5" x14ac:dyDescent="0.2">
      <c r="A441" s="23"/>
      <c r="B441" s="77"/>
      <c r="C441" s="23"/>
      <c r="D441" s="23"/>
      <c r="E441" s="23"/>
    </row>
    <row r="442" spans="1:5" x14ac:dyDescent="0.2">
      <c r="A442" s="23"/>
      <c r="B442" s="77"/>
      <c r="C442" s="23"/>
      <c r="D442" s="23"/>
      <c r="E442" s="23"/>
    </row>
    <row r="443" spans="1:5" x14ac:dyDescent="0.2">
      <c r="A443" s="23"/>
      <c r="B443" s="77"/>
      <c r="C443" s="23"/>
      <c r="D443" s="23"/>
      <c r="E443" s="23"/>
    </row>
    <row r="444" spans="1:5" x14ac:dyDescent="0.2">
      <c r="A444" s="23"/>
      <c r="B444" s="77"/>
      <c r="C444" s="23"/>
      <c r="D444" s="23"/>
      <c r="E444" s="23"/>
    </row>
    <row r="445" spans="1:5" x14ac:dyDescent="0.2">
      <c r="A445" s="23"/>
      <c r="B445" s="77"/>
      <c r="C445" s="23"/>
      <c r="D445" s="23"/>
      <c r="E445" s="23"/>
    </row>
    <row r="446" spans="1:5" x14ac:dyDescent="0.2">
      <c r="A446" s="23"/>
      <c r="B446" s="77"/>
      <c r="C446" s="23"/>
      <c r="D446" s="23"/>
      <c r="E446" s="23"/>
    </row>
    <row r="447" spans="1:5" x14ac:dyDescent="0.2">
      <c r="A447" s="23"/>
      <c r="B447" s="77"/>
      <c r="C447" s="23"/>
      <c r="D447" s="23"/>
      <c r="E447" s="23"/>
    </row>
    <row r="448" spans="1:5" x14ac:dyDescent="0.2">
      <c r="A448" s="23"/>
      <c r="B448" s="77"/>
      <c r="C448" s="23"/>
      <c r="D448" s="23"/>
      <c r="E448" s="23"/>
    </row>
    <row r="449" spans="1:5" x14ac:dyDescent="0.2">
      <c r="A449" s="23"/>
      <c r="B449" s="77"/>
      <c r="C449" s="23"/>
      <c r="D449" s="23"/>
      <c r="E449" s="23"/>
    </row>
    <row r="450" spans="1:5" x14ac:dyDescent="0.2">
      <c r="A450" s="23"/>
      <c r="B450" s="77"/>
      <c r="C450" s="23"/>
      <c r="D450" s="23"/>
      <c r="E450" s="23"/>
    </row>
    <row r="451" spans="1:5" x14ac:dyDescent="0.2">
      <c r="A451" s="23"/>
      <c r="B451" s="77"/>
      <c r="C451" s="23"/>
      <c r="D451" s="23"/>
      <c r="E451" s="23"/>
    </row>
    <row r="452" spans="1:5" x14ac:dyDescent="0.2">
      <c r="A452" s="23"/>
      <c r="B452" s="77"/>
      <c r="C452" s="23"/>
      <c r="D452" s="23"/>
      <c r="E452" s="23"/>
    </row>
    <row r="453" spans="1:5" x14ac:dyDescent="0.2">
      <c r="A453" s="23"/>
      <c r="B453" s="77"/>
      <c r="C453" s="23"/>
      <c r="D453" s="23"/>
      <c r="E453" s="23"/>
    </row>
    <row r="454" spans="1:5" x14ac:dyDescent="0.2">
      <c r="A454" s="23"/>
      <c r="B454" s="77"/>
      <c r="C454" s="23"/>
      <c r="D454" s="23"/>
      <c r="E454" s="23"/>
    </row>
    <row r="455" spans="1:5" x14ac:dyDescent="0.2">
      <c r="A455" s="23"/>
      <c r="B455" s="77"/>
      <c r="C455" s="23"/>
      <c r="D455" s="23"/>
      <c r="E455" s="23"/>
    </row>
    <row r="456" spans="1:5" x14ac:dyDescent="0.2">
      <c r="A456" s="23"/>
      <c r="B456" s="77"/>
      <c r="C456" s="23"/>
      <c r="D456" s="23"/>
      <c r="E456" s="23"/>
    </row>
    <row r="457" spans="1:5" x14ac:dyDescent="0.2">
      <c r="A457" s="23"/>
      <c r="B457" s="77"/>
      <c r="C457" s="23"/>
      <c r="D457" s="23"/>
      <c r="E457" s="23"/>
    </row>
    <row r="458" spans="1:5" x14ac:dyDescent="0.2">
      <c r="A458" s="23"/>
      <c r="B458" s="77"/>
      <c r="C458" s="23"/>
      <c r="D458" s="23"/>
      <c r="E458" s="23"/>
    </row>
    <row r="459" spans="1:5" x14ac:dyDescent="0.2">
      <c r="A459" s="23"/>
      <c r="B459" s="77"/>
      <c r="C459" s="23"/>
      <c r="D459" s="23"/>
      <c r="E459" s="23"/>
    </row>
    <row r="460" spans="1:5" x14ac:dyDescent="0.2">
      <c r="A460" s="23"/>
      <c r="B460" s="77"/>
      <c r="C460" s="23"/>
      <c r="D460" s="23"/>
      <c r="E460" s="23"/>
    </row>
    <row r="461" spans="1:5" x14ac:dyDescent="0.2">
      <c r="A461" s="23"/>
      <c r="B461" s="77"/>
      <c r="C461" s="23"/>
      <c r="D461" s="23"/>
      <c r="E461" s="23"/>
    </row>
    <row r="462" spans="1:5" x14ac:dyDescent="0.2">
      <c r="A462" s="23"/>
      <c r="B462" s="77"/>
      <c r="C462" s="23"/>
      <c r="D462" s="23"/>
      <c r="E462" s="23"/>
    </row>
    <row r="463" spans="1:5" x14ac:dyDescent="0.2">
      <c r="A463" s="23"/>
      <c r="B463" s="77"/>
      <c r="C463" s="23"/>
      <c r="D463" s="23"/>
      <c r="E463" s="23"/>
    </row>
    <row r="464" spans="1:5" x14ac:dyDescent="0.2">
      <c r="A464" s="23"/>
      <c r="B464" s="77"/>
      <c r="C464" s="23"/>
      <c r="D464" s="23"/>
      <c r="E464" s="23"/>
    </row>
    <row r="465" spans="1:5" x14ac:dyDescent="0.2">
      <c r="A465" s="23"/>
      <c r="B465" s="77"/>
      <c r="C465" s="23"/>
      <c r="D465" s="23"/>
      <c r="E465" s="23"/>
    </row>
    <row r="466" spans="1:5" x14ac:dyDescent="0.2">
      <c r="A466" s="23"/>
      <c r="B466" s="77"/>
      <c r="C466" s="23"/>
      <c r="D466" s="23"/>
      <c r="E466" s="23"/>
    </row>
    <row r="467" spans="1:5" x14ac:dyDescent="0.2">
      <c r="A467" s="23"/>
      <c r="B467" s="77"/>
      <c r="C467" s="23"/>
      <c r="D467" s="23"/>
      <c r="E467" s="23"/>
    </row>
    <row r="468" spans="1:5" x14ac:dyDescent="0.2">
      <c r="A468" s="23"/>
      <c r="B468" s="77"/>
      <c r="C468" s="23"/>
      <c r="D468" s="23"/>
      <c r="E468" s="23"/>
    </row>
    <row r="469" spans="1:5" x14ac:dyDescent="0.2">
      <c r="A469" s="23"/>
      <c r="B469" s="77"/>
      <c r="C469" s="23"/>
      <c r="D469" s="23"/>
      <c r="E469" s="23"/>
    </row>
    <row r="470" spans="1:5" x14ac:dyDescent="0.2">
      <c r="A470" s="23"/>
      <c r="B470" s="77"/>
      <c r="C470" s="23"/>
      <c r="D470" s="23"/>
      <c r="E470" s="23"/>
    </row>
    <row r="471" spans="1:5" x14ac:dyDescent="0.2">
      <c r="A471" s="23"/>
      <c r="B471" s="77"/>
      <c r="C471" s="23"/>
      <c r="D471" s="23"/>
      <c r="E471" s="23"/>
    </row>
    <row r="472" spans="1:5" x14ac:dyDescent="0.2">
      <c r="A472" s="23"/>
      <c r="B472" s="77"/>
      <c r="C472" s="23"/>
      <c r="D472" s="23"/>
      <c r="E472" s="23"/>
    </row>
    <row r="473" spans="1:5" x14ac:dyDescent="0.2">
      <c r="A473" s="23"/>
      <c r="B473" s="77"/>
      <c r="C473" s="23"/>
      <c r="D473" s="23"/>
      <c r="E473" s="23"/>
    </row>
    <row r="474" spans="1:5" x14ac:dyDescent="0.2">
      <c r="A474" s="23"/>
      <c r="B474" s="77"/>
      <c r="C474" s="23"/>
      <c r="D474" s="23"/>
      <c r="E474" s="23"/>
    </row>
    <row r="475" spans="1:5" x14ac:dyDescent="0.2">
      <c r="A475" s="23"/>
      <c r="B475" s="77"/>
      <c r="C475" s="23"/>
      <c r="D475" s="23"/>
      <c r="E475" s="23"/>
    </row>
    <row r="476" spans="1:5" x14ac:dyDescent="0.2">
      <c r="A476" s="23"/>
      <c r="B476" s="77"/>
      <c r="C476" s="23"/>
      <c r="D476" s="23"/>
      <c r="E476" s="23"/>
    </row>
    <row r="477" spans="1:5" x14ac:dyDescent="0.2">
      <c r="A477" s="23"/>
      <c r="B477" s="77"/>
      <c r="C477" s="23"/>
      <c r="D477" s="23"/>
      <c r="E477" s="23"/>
    </row>
    <row r="478" spans="1:5" x14ac:dyDescent="0.2">
      <c r="A478" s="23"/>
      <c r="B478" s="77"/>
      <c r="C478" s="23"/>
      <c r="D478" s="23"/>
      <c r="E478" s="23"/>
    </row>
    <row r="479" spans="1:5" x14ac:dyDescent="0.2">
      <c r="A479" s="23"/>
      <c r="B479" s="77"/>
      <c r="C479" s="23"/>
      <c r="D479" s="23"/>
      <c r="E479" s="23"/>
    </row>
    <row r="480" spans="1:5" x14ac:dyDescent="0.2">
      <c r="A480" s="23"/>
      <c r="B480" s="77"/>
      <c r="C480" s="23"/>
      <c r="D480" s="23"/>
      <c r="E480" s="23"/>
    </row>
    <row r="481" spans="1:5" x14ac:dyDescent="0.2">
      <c r="A481" s="23"/>
      <c r="B481" s="77"/>
      <c r="C481" s="23"/>
      <c r="D481" s="23"/>
      <c r="E481" s="23"/>
    </row>
    <row r="482" spans="1:5" x14ac:dyDescent="0.2">
      <c r="A482" s="23"/>
      <c r="B482" s="77"/>
      <c r="C482" s="23"/>
      <c r="D482" s="23"/>
      <c r="E482" s="23"/>
    </row>
    <row r="483" spans="1:5" x14ac:dyDescent="0.2">
      <c r="A483" s="23"/>
      <c r="B483" s="77"/>
      <c r="C483" s="23"/>
      <c r="D483" s="23"/>
      <c r="E483" s="23"/>
    </row>
    <row r="484" spans="1:5" x14ac:dyDescent="0.2">
      <c r="A484" s="23"/>
      <c r="B484" s="77"/>
      <c r="C484" s="23"/>
      <c r="D484" s="23"/>
      <c r="E484" s="23"/>
    </row>
    <row r="485" spans="1:5" x14ac:dyDescent="0.2">
      <c r="A485" s="23"/>
      <c r="B485" s="77"/>
      <c r="C485" s="23"/>
      <c r="D485" s="23"/>
      <c r="E485" s="23"/>
    </row>
    <row r="486" spans="1:5" x14ac:dyDescent="0.2">
      <c r="A486" s="23"/>
      <c r="B486" s="77"/>
      <c r="C486" s="23"/>
      <c r="D486" s="23"/>
      <c r="E486" s="23"/>
    </row>
    <row r="487" spans="1:5" x14ac:dyDescent="0.2">
      <c r="A487" s="23"/>
      <c r="B487" s="77"/>
      <c r="C487" s="23"/>
      <c r="D487" s="23"/>
      <c r="E487" s="23"/>
    </row>
    <row r="488" spans="1:5" x14ac:dyDescent="0.2">
      <c r="A488" s="23"/>
      <c r="B488" s="77"/>
      <c r="C488" s="23"/>
      <c r="D488" s="23"/>
      <c r="E488" s="23"/>
    </row>
    <row r="489" spans="1:5" x14ac:dyDescent="0.2">
      <c r="A489" s="23"/>
      <c r="B489" s="77"/>
      <c r="C489" s="23"/>
      <c r="D489" s="23"/>
      <c r="E489" s="23"/>
    </row>
    <row r="490" spans="1:5" x14ac:dyDescent="0.2">
      <c r="A490" s="23"/>
      <c r="B490" s="77"/>
      <c r="C490" s="23"/>
      <c r="D490" s="23"/>
      <c r="E490" s="23"/>
    </row>
    <row r="491" spans="1:5" x14ac:dyDescent="0.2">
      <c r="A491" s="23"/>
      <c r="B491" s="77"/>
      <c r="C491" s="23"/>
      <c r="D491" s="23"/>
      <c r="E491" s="23"/>
    </row>
    <row r="492" spans="1:5" x14ac:dyDescent="0.2">
      <c r="A492" s="23"/>
      <c r="B492" s="77"/>
      <c r="C492" s="23"/>
      <c r="D492" s="23"/>
      <c r="E492" s="23"/>
    </row>
    <row r="493" spans="1:5" x14ac:dyDescent="0.2">
      <c r="A493" s="23"/>
      <c r="B493" s="77"/>
      <c r="C493" s="23"/>
      <c r="D493" s="23"/>
      <c r="E493" s="23"/>
    </row>
    <row r="494" spans="1:5" x14ac:dyDescent="0.2">
      <c r="A494" s="23"/>
      <c r="B494" s="77"/>
      <c r="C494" s="23"/>
      <c r="D494" s="23"/>
      <c r="E494" s="23"/>
    </row>
    <row r="495" spans="1:5" x14ac:dyDescent="0.2">
      <c r="A495" s="23"/>
      <c r="B495" s="77"/>
      <c r="C495" s="23"/>
      <c r="D495" s="23"/>
      <c r="E495" s="23"/>
    </row>
    <row r="496" spans="1:5" x14ac:dyDescent="0.2">
      <c r="A496" s="23"/>
      <c r="B496" s="77"/>
      <c r="C496" s="23"/>
      <c r="D496" s="23"/>
      <c r="E496" s="23"/>
    </row>
    <row r="497" spans="1:5" x14ac:dyDescent="0.2">
      <c r="A497" s="23"/>
      <c r="B497" s="77"/>
      <c r="C497" s="23"/>
      <c r="D497" s="23"/>
      <c r="E497" s="23"/>
    </row>
    <row r="498" spans="1:5" x14ac:dyDescent="0.2">
      <c r="A498" s="23"/>
      <c r="B498" s="77"/>
      <c r="C498" s="23"/>
      <c r="D498" s="23"/>
      <c r="E498" s="23"/>
    </row>
    <row r="499" spans="1:5" x14ac:dyDescent="0.2">
      <c r="A499" s="23"/>
      <c r="B499" s="77"/>
      <c r="C499" s="23"/>
      <c r="D499" s="23"/>
      <c r="E499" s="23"/>
    </row>
    <row r="500" spans="1:5" x14ac:dyDescent="0.2">
      <c r="A500" s="23"/>
      <c r="B500" s="77"/>
      <c r="C500" s="23"/>
      <c r="D500" s="23"/>
      <c r="E500" s="23"/>
    </row>
    <row r="501" spans="1:5" x14ac:dyDescent="0.2">
      <c r="A501" s="23"/>
      <c r="B501" s="77"/>
      <c r="C501" s="23"/>
      <c r="D501" s="23"/>
      <c r="E501" s="23"/>
    </row>
    <row r="502" spans="1:5" x14ac:dyDescent="0.2">
      <c r="A502" s="23"/>
      <c r="B502" s="77"/>
      <c r="C502" s="23"/>
      <c r="D502" s="23"/>
      <c r="E502" s="23"/>
    </row>
    <row r="503" spans="1:5" x14ac:dyDescent="0.2">
      <c r="A503" s="23"/>
      <c r="B503" s="77"/>
      <c r="C503" s="23"/>
      <c r="D503" s="23"/>
      <c r="E503" s="23"/>
    </row>
    <row r="504" spans="1:5" x14ac:dyDescent="0.2">
      <c r="A504" s="23"/>
      <c r="B504" s="77"/>
      <c r="C504" s="23"/>
      <c r="D504" s="23"/>
      <c r="E504" s="23"/>
    </row>
    <row r="505" spans="1:5" x14ac:dyDescent="0.2">
      <c r="A505" s="23"/>
      <c r="B505" s="77"/>
      <c r="C505" s="23"/>
      <c r="D505" s="23"/>
      <c r="E505" s="23"/>
    </row>
    <row r="506" spans="1:5" x14ac:dyDescent="0.2">
      <c r="A506" s="23"/>
      <c r="B506" s="77"/>
      <c r="C506" s="23"/>
      <c r="D506" s="23"/>
      <c r="E506" s="23"/>
    </row>
    <row r="507" spans="1:5" x14ac:dyDescent="0.2">
      <c r="A507" s="23"/>
      <c r="B507" s="77"/>
      <c r="C507" s="23"/>
      <c r="D507" s="23"/>
      <c r="E507" s="23"/>
    </row>
    <row r="508" spans="1:5" x14ac:dyDescent="0.2">
      <c r="A508" s="23"/>
      <c r="B508" s="77"/>
      <c r="C508" s="23"/>
      <c r="D508" s="23"/>
      <c r="E508" s="23"/>
    </row>
    <row r="509" spans="1:5" x14ac:dyDescent="0.2">
      <c r="A509" s="23"/>
      <c r="B509" s="77"/>
      <c r="C509" s="23"/>
      <c r="D509" s="23"/>
      <c r="E509" s="23"/>
    </row>
    <row r="510" spans="1:5" x14ac:dyDescent="0.2">
      <c r="A510" s="23"/>
      <c r="B510" s="77"/>
      <c r="C510" s="23"/>
      <c r="D510" s="23"/>
      <c r="E510" s="23"/>
    </row>
    <row r="511" spans="1:5" x14ac:dyDescent="0.2">
      <c r="A511" s="23"/>
      <c r="B511" s="77"/>
      <c r="C511" s="23"/>
      <c r="D511" s="23"/>
      <c r="E511" s="23"/>
    </row>
    <row r="512" spans="1:5" x14ac:dyDescent="0.2">
      <c r="A512" s="23"/>
      <c r="B512" s="77"/>
      <c r="C512" s="23"/>
      <c r="D512" s="23"/>
      <c r="E512" s="23"/>
    </row>
    <row r="513" spans="1:5" x14ac:dyDescent="0.2">
      <c r="A513" s="23"/>
      <c r="B513" s="77"/>
      <c r="C513" s="23"/>
      <c r="D513" s="23"/>
      <c r="E513" s="23"/>
    </row>
    <row r="514" spans="1:5" x14ac:dyDescent="0.2">
      <c r="A514" s="23"/>
      <c r="B514" s="77"/>
      <c r="C514" s="23"/>
      <c r="D514" s="23"/>
      <c r="E514" s="23"/>
    </row>
    <row r="515" spans="1:5" x14ac:dyDescent="0.2">
      <c r="A515" s="23"/>
      <c r="B515" s="77"/>
      <c r="C515" s="23"/>
      <c r="D515" s="23"/>
      <c r="E515" s="23"/>
    </row>
    <row r="516" spans="1:5" x14ac:dyDescent="0.2">
      <c r="A516" s="23"/>
      <c r="B516" s="77"/>
      <c r="C516" s="23"/>
      <c r="D516" s="23"/>
      <c r="E516" s="23"/>
    </row>
    <row r="517" spans="1:5" x14ac:dyDescent="0.2">
      <c r="A517" s="23"/>
      <c r="B517" s="77"/>
      <c r="C517" s="23"/>
      <c r="D517" s="23"/>
      <c r="E517" s="23"/>
    </row>
    <row r="518" spans="1:5" x14ac:dyDescent="0.2">
      <c r="A518" s="23"/>
      <c r="B518" s="77"/>
      <c r="C518" s="23"/>
      <c r="D518" s="23"/>
      <c r="E518" s="23"/>
    </row>
    <row r="519" spans="1:5" x14ac:dyDescent="0.2">
      <c r="A519" s="23"/>
      <c r="B519" s="77"/>
      <c r="C519" s="23"/>
      <c r="D519" s="23"/>
      <c r="E519" s="23"/>
    </row>
    <row r="520" spans="1:5" x14ac:dyDescent="0.2">
      <c r="A520" s="23"/>
      <c r="B520" s="77"/>
      <c r="C520" s="23"/>
      <c r="D520" s="23"/>
      <c r="E520" s="23"/>
    </row>
    <row r="521" spans="1:5" x14ac:dyDescent="0.2">
      <c r="A521" s="23"/>
      <c r="B521" s="77"/>
      <c r="C521" s="23"/>
      <c r="D521" s="23"/>
      <c r="E521" s="23"/>
    </row>
    <row r="522" spans="1:5" x14ac:dyDescent="0.2">
      <c r="A522" s="23"/>
      <c r="B522" s="77"/>
      <c r="C522" s="23"/>
      <c r="D522" s="23"/>
      <c r="E522" s="23"/>
    </row>
    <row r="523" spans="1:5" x14ac:dyDescent="0.2">
      <c r="A523" s="23"/>
      <c r="B523" s="77"/>
      <c r="C523" s="23"/>
      <c r="D523" s="23"/>
      <c r="E523" s="23"/>
    </row>
    <row r="524" spans="1:5" x14ac:dyDescent="0.2">
      <c r="A524" s="23"/>
      <c r="B524" s="77"/>
      <c r="C524" s="23"/>
      <c r="D524" s="23"/>
      <c r="E524" s="23"/>
    </row>
    <row r="525" spans="1:5" x14ac:dyDescent="0.2">
      <c r="A525" s="23"/>
      <c r="B525" s="77"/>
      <c r="C525" s="23"/>
      <c r="D525" s="23"/>
      <c r="E525" s="23"/>
    </row>
    <row r="526" spans="1:5" x14ac:dyDescent="0.2">
      <c r="A526" s="23"/>
      <c r="B526" s="77"/>
      <c r="C526" s="23"/>
      <c r="D526" s="23"/>
      <c r="E526" s="23"/>
    </row>
    <row r="527" spans="1:5" x14ac:dyDescent="0.2">
      <c r="A527" s="23"/>
      <c r="B527" s="77"/>
      <c r="C527" s="23"/>
      <c r="D527" s="23"/>
      <c r="E527" s="23"/>
    </row>
    <row r="528" spans="1:5" x14ac:dyDescent="0.2">
      <c r="A528" s="23"/>
      <c r="B528" s="77"/>
      <c r="C528" s="23"/>
      <c r="D528" s="23"/>
      <c r="E528" s="23"/>
    </row>
    <row r="529" spans="1:5" x14ac:dyDescent="0.2">
      <c r="A529" s="23"/>
      <c r="B529" s="77"/>
      <c r="C529" s="23"/>
      <c r="D529" s="23"/>
      <c r="E529" s="23"/>
    </row>
    <row r="530" spans="1:5" x14ac:dyDescent="0.2">
      <c r="A530" s="23"/>
      <c r="B530" s="77"/>
      <c r="C530" s="23"/>
      <c r="D530" s="23"/>
      <c r="E530" s="23"/>
    </row>
    <row r="531" spans="1:5" x14ac:dyDescent="0.2">
      <c r="A531" s="23"/>
      <c r="B531" s="77"/>
      <c r="C531" s="23"/>
      <c r="D531" s="23"/>
      <c r="E531" s="23"/>
    </row>
    <row r="532" spans="1:5" x14ac:dyDescent="0.2">
      <c r="A532" s="23"/>
      <c r="B532" s="77"/>
      <c r="C532" s="23"/>
      <c r="D532" s="23"/>
      <c r="E532" s="23"/>
    </row>
    <row r="533" spans="1:5" x14ac:dyDescent="0.2">
      <c r="A533" s="23"/>
      <c r="B533" s="77"/>
      <c r="C533" s="23"/>
      <c r="D533" s="23"/>
      <c r="E533" s="23"/>
    </row>
    <row r="534" spans="1:5" x14ac:dyDescent="0.2">
      <c r="A534" s="23"/>
      <c r="B534" s="77"/>
      <c r="C534" s="23"/>
      <c r="D534" s="23"/>
      <c r="E534" s="23"/>
    </row>
    <row r="535" spans="1:5" x14ac:dyDescent="0.2">
      <c r="A535" s="23"/>
      <c r="B535" s="77"/>
      <c r="C535" s="23"/>
      <c r="D535" s="23"/>
      <c r="E535" s="23"/>
    </row>
    <row r="536" spans="1:5" x14ac:dyDescent="0.2">
      <c r="A536" s="23"/>
      <c r="B536" s="77"/>
      <c r="C536" s="23"/>
      <c r="D536" s="23"/>
      <c r="E536" s="23"/>
    </row>
    <row r="537" spans="1:5" x14ac:dyDescent="0.2">
      <c r="A537" s="23"/>
      <c r="B537" s="77"/>
      <c r="C537" s="23"/>
      <c r="D537" s="23"/>
      <c r="E537" s="23"/>
    </row>
    <row r="538" spans="1:5" x14ac:dyDescent="0.2">
      <c r="A538" s="23"/>
      <c r="B538" s="77"/>
      <c r="C538" s="23"/>
      <c r="D538" s="23"/>
      <c r="E538" s="23"/>
    </row>
    <row r="539" spans="1:5" x14ac:dyDescent="0.2">
      <c r="A539" s="23"/>
      <c r="B539" s="77"/>
      <c r="C539" s="23"/>
      <c r="D539" s="23"/>
      <c r="E539" s="23"/>
    </row>
    <row r="540" spans="1:5" x14ac:dyDescent="0.2">
      <c r="A540" s="23"/>
      <c r="B540" s="77"/>
      <c r="C540" s="23"/>
      <c r="D540" s="23"/>
      <c r="E540" s="23"/>
    </row>
    <row r="541" spans="1:5" x14ac:dyDescent="0.2">
      <c r="A541" s="23"/>
      <c r="B541" s="77"/>
      <c r="C541" s="23"/>
      <c r="D541" s="23"/>
      <c r="E541" s="23"/>
    </row>
    <row r="542" spans="1:5" x14ac:dyDescent="0.2">
      <c r="A542" s="23"/>
      <c r="B542" s="77"/>
      <c r="C542" s="23"/>
      <c r="D542" s="23"/>
      <c r="E542" s="23"/>
    </row>
    <row r="543" spans="1:5" x14ac:dyDescent="0.2">
      <c r="A543" s="23"/>
      <c r="B543" s="77"/>
      <c r="C543" s="23"/>
      <c r="D543" s="23"/>
      <c r="E543" s="23"/>
    </row>
    <row r="544" spans="1:5" x14ac:dyDescent="0.2">
      <c r="A544" s="23"/>
      <c r="B544" s="77"/>
      <c r="C544" s="23"/>
      <c r="D544" s="23"/>
      <c r="E544" s="23"/>
    </row>
    <row r="545" spans="1:5" x14ac:dyDescent="0.2">
      <c r="A545" s="23"/>
      <c r="B545" s="77"/>
      <c r="C545" s="23"/>
      <c r="D545" s="23"/>
      <c r="E545" s="23"/>
    </row>
    <row r="546" spans="1:5" x14ac:dyDescent="0.2">
      <c r="A546" s="23"/>
      <c r="B546" s="77"/>
      <c r="C546" s="23"/>
      <c r="D546" s="23"/>
      <c r="E546" s="23"/>
    </row>
    <row r="547" spans="1:5" x14ac:dyDescent="0.2">
      <c r="A547" s="23"/>
      <c r="B547" s="77"/>
      <c r="C547" s="23"/>
      <c r="D547" s="23"/>
      <c r="E547" s="23"/>
    </row>
    <row r="548" spans="1:5" x14ac:dyDescent="0.2">
      <c r="A548" s="23"/>
      <c r="B548" s="77"/>
      <c r="C548" s="23"/>
      <c r="D548" s="23"/>
      <c r="E548" s="23"/>
    </row>
    <row r="549" spans="1:5" x14ac:dyDescent="0.2">
      <c r="A549" s="23"/>
      <c r="B549" s="77"/>
      <c r="C549" s="23"/>
      <c r="D549" s="23"/>
      <c r="E549" s="23"/>
    </row>
    <row r="550" spans="1:5" x14ac:dyDescent="0.2">
      <c r="A550" s="23"/>
      <c r="B550" s="77"/>
      <c r="C550" s="23"/>
      <c r="D550" s="23"/>
      <c r="E550" s="23"/>
    </row>
    <row r="551" spans="1:5" x14ac:dyDescent="0.2">
      <c r="A551" s="23"/>
      <c r="B551" s="77"/>
      <c r="C551" s="23"/>
      <c r="D551" s="23"/>
      <c r="E551" s="23"/>
    </row>
    <row r="552" spans="1:5" x14ac:dyDescent="0.2">
      <c r="A552" s="23"/>
      <c r="B552" s="77"/>
      <c r="C552" s="23"/>
      <c r="D552" s="23"/>
      <c r="E552" s="23"/>
    </row>
    <row r="553" spans="1:5" x14ac:dyDescent="0.2">
      <c r="A553" s="23"/>
      <c r="B553" s="77"/>
      <c r="C553" s="23"/>
      <c r="D553" s="23"/>
      <c r="E553" s="23"/>
    </row>
    <row r="554" spans="1:5" x14ac:dyDescent="0.2">
      <c r="A554" s="23"/>
      <c r="B554" s="77"/>
      <c r="C554" s="23"/>
      <c r="D554" s="23"/>
      <c r="E554" s="23"/>
    </row>
    <row r="555" spans="1:5" x14ac:dyDescent="0.2">
      <c r="A555" s="23"/>
      <c r="B555" s="77"/>
      <c r="C555" s="23"/>
      <c r="D555" s="23"/>
      <c r="E555" s="23"/>
    </row>
    <row r="556" spans="1:5" x14ac:dyDescent="0.2">
      <c r="A556" s="23"/>
      <c r="B556" s="77"/>
      <c r="C556" s="23"/>
      <c r="D556" s="23"/>
      <c r="E556" s="23"/>
    </row>
    <row r="557" spans="1:5" x14ac:dyDescent="0.2">
      <c r="A557" s="23"/>
      <c r="B557" s="77"/>
      <c r="C557" s="23"/>
      <c r="D557" s="23"/>
      <c r="E557" s="23"/>
    </row>
    <row r="558" spans="1:5" x14ac:dyDescent="0.2">
      <c r="A558" s="23"/>
      <c r="B558" s="77"/>
      <c r="C558" s="23"/>
      <c r="D558" s="23"/>
      <c r="E558" s="23"/>
    </row>
    <row r="559" spans="1:5" x14ac:dyDescent="0.2">
      <c r="A559" s="23"/>
      <c r="B559" s="77"/>
      <c r="C559" s="23"/>
      <c r="D559" s="23"/>
      <c r="E559" s="23"/>
    </row>
    <row r="560" spans="1:5" x14ac:dyDescent="0.2">
      <c r="A560" s="23"/>
      <c r="B560" s="77"/>
      <c r="C560" s="23"/>
      <c r="D560" s="23"/>
      <c r="E560" s="23"/>
    </row>
    <row r="561" spans="1:5" x14ac:dyDescent="0.2">
      <c r="A561" s="23"/>
      <c r="B561" s="77"/>
      <c r="C561" s="23"/>
      <c r="D561" s="23"/>
      <c r="E561" s="23"/>
    </row>
    <row r="562" spans="1:5" x14ac:dyDescent="0.2">
      <c r="A562" s="23"/>
      <c r="B562" s="77"/>
      <c r="C562" s="23"/>
      <c r="D562" s="23"/>
      <c r="E562" s="23"/>
    </row>
    <row r="563" spans="1:5" x14ac:dyDescent="0.2">
      <c r="A563" s="23"/>
      <c r="B563" s="77"/>
      <c r="C563" s="23"/>
      <c r="D563" s="23"/>
      <c r="E563" s="23"/>
    </row>
    <row r="564" spans="1:5" x14ac:dyDescent="0.2">
      <c r="A564" s="23"/>
      <c r="B564" s="77"/>
      <c r="C564" s="23"/>
      <c r="D564" s="23"/>
      <c r="E564" s="23"/>
    </row>
    <row r="565" spans="1:5" x14ac:dyDescent="0.2">
      <c r="A565" s="23"/>
      <c r="B565" s="77"/>
      <c r="C565" s="23"/>
      <c r="D565" s="23"/>
      <c r="E565" s="23"/>
    </row>
    <row r="566" spans="1:5" x14ac:dyDescent="0.2">
      <c r="A566" s="23"/>
      <c r="B566" s="77"/>
      <c r="C566" s="23"/>
      <c r="D566" s="23"/>
      <c r="E566" s="23"/>
    </row>
    <row r="567" spans="1:5" x14ac:dyDescent="0.2">
      <c r="A567" s="23"/>
      <c r="B567" s="77"/>
      <c r="C567" s="23"/>
      <c r="D567" s="23"/>
      <c r="E567" s="23"/>
    </row>
    <row r="568" spans="1:5" x14ac:dyDescent="0.2">
      <c r="A568" s="23"/>
      <c r="B568" s="77"/>
      <c r="C568" s="23"/>
      <c r="D568" s="23"/>
      <c r="E568" s="23"/>
    </row>
    <row r="569" spans="1:5" x14ac:dyDescent="0.2">
      <c r="A569" s="23"/>
      <c r="B569" s="77"/>
      <c r="C569" s="23"/>
      <c r="D569" s="23"/>
      <c r="E569" s="23"/>
    </row>
    <row r="570" spans="1:5" x14ac:dyDescent="0.2">
      <c r="A570" s="23"/>
      <c r="B570" s="77"/>
      <c r="C570" s="23"/>
      <c r="D570" s="23"/>
      <c r="E570" s="23"/>
    </row>
    <row r="571" spans="1:5" x14ac:dyDescent="0.2">
      <c r="A571" s="23"/>
      <c r="B571" s="77"/>
      <c r="C571" s="23"/>
      <c r="D571" s="23"/>
      <c r="E571" s="23"/>
    </row>
    <row r="572" spans="1:5" x14ac:dyDescent="0.2">
      <c r="A572" s="23"/>
      <c r="B572" s="77"/>
      <c r="C572" s="23"/>
      <c r="D572" s="23"/>
      <c r="E572" s="23"/>
    </row>
    <row r="573" spans="1:5" x14ac:dyDescent="0.2">
      <c r="A573" s="23"/>
      <c r="B573" s="77"/>
      <c r="C573" s="23"/>
      <c r="D573" s="23"/>
      <c r="E573" s="23"/>
    </row>
    <row r="574" spans="1:5" x14ac:dyDescent="0.2">
      <c r="A574" s="23"/>
      <c r="B574" s="77"/>
      <c r="C574" s="23"/>
      <c r="D574" s="23"/>
      <c r="E574" s="23"/>
    </row>
    <row r="575" spans="1:5" x14ac:dyDescent="0.2">
      <c r="A575" s="23"/>
      <c r="B575" s="77"/>
      <c r="C575" s="23"/>
      <c r="D575" s="23"/>
      <c r="E575" s="23"/>
    </row>
    <row r="576" spans="1:5" x14ac:dyDescent="0.2">
      <c r="A576" s="23"/>
      <c r="B576" s="77"/>
      <c r="C576" s="23"/>
      <c r="D576" s="23"/>
      <c r="E576" s="23"/>
    </row>
    <row r="577" spans="1:5" x14ac:dyDescent="0.2">
      <c r="A577" s="23"/>
      <c r="B577" s="77"/>
      <c r="C577" s="23"/>
      <c r="D577" s="23"/>
      <c r="E577" s="23"/>
    </row>
    <row r="578" spans="1:5" x14ac:dyDescent="0.2">
      <c r="A578" s="23"/>
      <c r="B578" s="77"/>
      <c r="C578" s="23"/>
      <c r="D578" s="23"/>
      <c r="E578" s="23"/>
    </row>
    <row r="579" spans="1:5" x14ac:dyDescent="0.2">
      <c r="A579" s="23"/>
      <c r="B579" s="77"/>
      <c r="C579" s="23"/>
      <c r="D579" s="23"/>
      <c r="E579" s="23"/>
    </row>
    <row r="580" spans="1:5" x14ac:dyDescent="0.2">
      <c r="A580" s="23"/>
      <c r="B580" s="77"/>
      <c r="C580" s="23"/>
      <c r="D580" s="23"/>
      <c r="E580" s="23"/>
    </row>
    <row r="581" spans="1:5" x14ac:dyDescent="0.2">
      <c r="A581" s="23"/>
      <c r="B581" s="77"/>
      <c r="C581" s="23"/>
      <c r="D581" s="23"/>
      <c r="E581" s="23"/>
    </row>
    <row r="582" spans="1:5" x14ac:dyDescent="0.2">
      <c r="A582" s="23"/>
      <c r="B582" s="77"/>
      <c r="C582" s="23"/>
      <c r="D582" s="23"/>
      <c r="E582" s="23"/>
    </row>
    <row r="583" spans="1:5" x14ac:dyDescent="0.2">
      <c r="A583" s="23"/>
      <c r="B583" s="77"/>
      <c r="C583" s="23"/>
      <c r="D583" s="23"/>
      <c r="E583" s="23"/>
    </row>
    <row r="584" spans="1:5" x14ac:dyDescent="0.2">
      <c r="A584" s="23"/>
      <c r="B584" s="77"/>
      <c r="C584" s="23"/>
      <c r="D584" s="23"/>
      <c r="E584" s="23"/>
    </row>
    <row r="585" spans="1:5" x14ac:dyDescent="0.2">
      <c r="A585" s="23"/>
      <c r="B585" s="77"/>
      <c r="C585" s="23"/>
      <c r="D585" s="23"/>
      <c r="E585" s="23"/>
    </row>
    <row r="586" spans="1:5" x14ac:dyDescent="0.2">
      <c r="A586" s="23"/>
      <c r="B586" s="77"/>
      <c r="C586" s="23"/>
      <c r="D586" s="23"/>
      <c r="E586" s="23"/>
    </row>
    <row r="587" spans="1:5" x14ac:dyDescent="0.2">
      <c r="A587" s="23"/>
      <c r="B587" s="77"/>
      <c r="C587" s="23"/>
      <c r="D587" s="23"/>
      <c r="E587" s="23"/>
    </row>
    <row r="588" spans="1:5" x14ac:dyDescent="0.2">
      <c r="A588" s="23"/>
      <c r="B588" s="77"/>
      <c r="C588" s="23"/>
      <c r="D588" s="23"/>
      <c r="E588" s="23"/>
    </row>
    <row r="589" spans="1:5" x14ac:dyDescent="0.2">
      <c r="A589" s="23"/>
      <c r="B589" s="77"/>
      <c r="C589" s="23"/>
      <c r="D589" s="23"/>
      <c r="E589" s="23"/>
    </row>
    <row r="590" spans="1:5" x14ac:dyDescent="0.2">
      <c r="A590" s="23"/>
      <c r="B590" s="77"/>
      <c r="C590" s="23"/>
      <c r="D590" s="23"/>
      <c r="E590" s="23"/>
    </row>
    <row r="591" spans="1:5" x14ac:dyDescent="0.2">
      <c r="A591" s="23"/>
      <c r="B591" s="77"/>
      <c r="C591" s="23"/>
      <c r="D591" s="23"/>
      <c r="E591" s="23"/>
    </row>
    <row r="592" spans="1:5" x14ac:dyDescent="0.2">
      <c r="A592" s="23"/>
      <c r="B592" s="77"/>
      <c r="C592" s="23"/>
      <c r="D592" s="23"/>
      <c r="E592" s="23"/>
    </row>
    <row r="593" spans="1:5" x14ac:dyDescent="0.2">
      <c r="A593" s="23"/>
      <c r="B593" s="77"/>
      <c r="C593" s="23"/>
      <c r="D593" s="23"/>
      <c r="E593" s="23"/>
    </row>
    <row r="594" spans="1:5" x14ac:dyDescent="0.2">
      <c r="A594" s="23"/>
      <c r="B594" s="77"/>
      <c r="C594" s="23"/>
      <c r="D594" s="23"/>
      <c r="E594" s="23"/>
    </row>
    <row r="595" spans="1:5" x14ac:dyDescent="0.2">
      <c r="A595" s="23"/>
      <c r="B595" s="77"/>
      <c r="C595" s="23"/>
      <c r="D595" s="23"/>
      <c r="E595" s="23"/>
    </row>
    <row r="596" spans="1:5" x14ac:dyDescent="0.2">
      <c r="A596" s="23"/>
      <c r="B596" s="77"/>
      <c r="C596" s="23"/>
      <c r="D596" s="23"/>
      <c r="E596" s="23"/>
    </row>
    <row r="597" spans="1:5" x14ac:dyDescent="0.2">
      <c r="A597" s="23"/>
      <c r="B597" s="77"/>
      <c r="C597" s="23"/>
      <c r="D597" s="23"/>
      <c r="E597" s="23"/>
    </row>
    <row r="598" spans="1:5" x14ac:dyDescent="0.2">
      <c r="A598" s="23"/>
      <c r="B598" s="77"/>
      <c r="C598" s="23"/>
      <c r="D598" s="23"/>
      <c r="E598" s="23"/>
    </row>
    <row r="599" spans="1:5" x14ac:dyDescent="0.2">
      <c r="A599" s="23"/>
      <c r="B599" s="77"/>
      <c r="C599" s="23"/>
      <c r="D599" s="23"/>
      <c r="E599" s="23"/>
    </row>
    <row r="600" spans="1:5" x14ac:dyDescent="0.2">
      <c r="A600" s="23"/>
      <c r="B600" s="77"/>
      <c r="C600" s="23"/>
      <c r="D600" s="23"/>
      <c r="E600" s="23"/>
    </row>
    <row r="601" spans="1:5" x14ac:dyDescent="0.2">
      <c r="A601" s="23"/>
      <c r="B601" s="77"/>
      <c r="C601" s="23"/>
      <c r="D601" s="23"/>
      <c r="E601" s="23"/>
    </row>
    <row r="602" spans="1:5" x14ac:dyDescent="0.2">
      <c r="A602" s="23"/>
      <c r="B602" s="77"/>
      <c r="C602" s="23"/>
      <c r="D602" s="23"/>
      <c r="E602" s="23"/>
    </row>
    <row r="603" spans="1:5" x14ac:dyDescent="0.2">
      <c r="A603" s="23"/>
      <c r="B603" s="77"/>
      <c r="C603" s="23"/>
      <c r="D603" s="23"/>
      <c r="E603" s="23"/>
    </row>
    <row r="604" spans="1:5" x14ac:dyDescent="0.2">
      <c r="A604" s="23"/>
      <c r="B604" s="77"/>
      <c r="C604" s="23"/>
      <c r="D604" s="23"/>
      <c r="E604" s="23"/>
    </row>
    <row r="605" spans="1:5" x14ac:dyDescent="0.2">
      <c r="A605" s="23"/>
      <c r="B605" s="77"/>
      <c r="C605" s="23"/>
      <c r="D605" s="23"/>
      <c r="E605" s="23"/>
    </row>
    <row r="606" spans="1:5" x14ac:dyDescent="0.2">
      <c r="A606" s="23"/>
      <c r="B606" s="77"/>
      <c r="C606" s="23"/>
      <c r="D606" s="23"/>
      <c r="E606" s="23"/>
    </row>
    <row r="607" spans="1:5" x14ac:dyDescent="0.2">
      <c r="A607" s="23"/>
      <c r="B607" s="77"/>
      <c r="C607" s="23"/>
      <c r="D607" s="23"/>
      <c r="E607" s="23"/>
    </row>
    <row r="608" spans="1:5" x14ac:dyDescent="0.2">
      <c r="A608" s="23"/>
      <c r="B608" s="77"/>
      <c r="C608" s="23"/>
      <c r="D608" s="23"/>
      <c r="E608" s="23"/>
    </row>
    <row r="609" spans="1:5" x14ac:dyDescent="0.2">
      <c r="A609" s="23"/>
      <c r="B609" s="77"/>
      <c r="C609" s="23"/>
      <c r="D609" s="23"/>
      <c r="E609" s="23"/>
    </row>
    <row r="610" spans="1:5" x14ac:dyDescent="0.2">
      <c r="A610" s="23"/>
      <c r="B610" s="77"/>
      <c r="C610" s="23"/>
      <c r="D610" s="23"/>
      <c r="E610" s="23"/>
    </row>
    <row r="611" spans="1:5" x14ac:dyDescent="0.2">
      <c r="A611" s="23"/>
      <c r="B611" s="77"/>
      <c r="C611" s="23"/>
      <c r="D611" s="23"/>
      <c r="E611" s="23"/>
    </row>
    <row r="612" spans="1:5" x14ac:dyDescent="0.2">
      <c r="A612" s="23"/>
      <c r="B612" s="77"/>
      <c r="C612" s="23"/>
      <c r="D612" s="23"/>
      <c r="E612" s="23"/>
    </row>
    <row r="613" spans="1:5" x14ac:dyDescent="0.2">
      <c r="A613" s="23"/>
      <c r="B613" s="77"/>
      <c r="C613" s="23"/>
      <c r="D613" s="23"/>
      <c r="E613" s="23"/>
    </row>
    <row r="614" spans="1:5" x14ac:dyDescent="0.2">
      <c r="A614" s="23"/>
      <c r="B614" s="77"/>
      <c r="C614" s="23"/>
      <c r="D614" s="23"/>
      <c r="E614" s="23"/>
    </row>
    <row r="615" spans="1:5" x14ac:dyDescent="0.2">
      <c r="A615" s="23"/>
      <c r="B615" s="77"/>
      <c r="C615" s="23"/>
      <c r="D615" s="23"/>
      <c r="E615" s="23"/>
    </row>
    <row r="616" spans="1:5" x14ac:dyDescent="0.2">
      <c r="A616" s="23"/>
      <c r="B616" s="77"/>
      <c r="C616" s="23"/>
      <c r="D616" s="23"/>
      <c r="E616" s="23"/>
    </row>
    <row r="617" spans="1:5" x14ac:dyDescent="0.2">
      <c r="A617" s="23"/>
      <c r="B617" s="77"/>
      <c r="C617" s="23"/>
      <c r="D617" s="23"/>
      <c r="E617" s="23"/>
    </row>
    <row r="618" spans="1:5" x14ac:dyDescent="0.2">
      <c r="A618" s="23"/>
      <c r="B618" s="77"/>
      <c r="C618" s="23"/>
      <c r="D618" s="23"/>
      <c r="E618" s="23"/>
    </row>
    <row r="619" spans="1:5" x14ac:dyDescent="0.2">
      <c r="A619" s="23"/>
      <c r="B619" s="77"/>
      <c r="C619" s="23"/>
      <c r="D619" s="23"/>
      <c r="E619" s="23"/>
    </row>
    <row r="620" spans="1:5" x14ac:dyDescent="0.2">
      <c r="A620" s="23"/>
      <c r="B620" s="77"/>
      <c r="C620" s="23"/>
      <c r="D620" s="23"/>
      <c r="E620" s="23"/>
    </row>
    <row r="621" spans="1:5" x14ac:dyDescent="0.2">
      <c r="A621" s="23"/>
      <c r="B621" s="77"/>
      <c r="C621" s="23"/>
      <c r="D621" s="23"/>
      <c r="E621" s="23"/>
    </row>
    <row r="622" spans="1:5" x14ac:dyDescent="0.2">
      <c r="A622" s="23"/>
      <c r="B622" s="77"/>
      <c r="C622" s="23"/>
      <c r="D622" s="23"/>
      <c r="E622" s="23"/>
    </row>
    <row r="623" spans="1:5" x14ac:dyDescent="0.2">
      <c r="A623" s="23"/>
      <c r="B623" s="77"/>
      <c r="C623" s="23"/>
      <c r="D623" s="23"/>
      <c r="E623" s="23"/>
    </row>
    <row r="624" spans="1:5" x14ac:dyDescent="0.2">
      <c r="A624" s="23"/>
      <c r="B624" s="77"/>
      <c r="C624" s="23"/>
      <c r="D624" s="23"/>
      <c r="E624" s="23"/>
    </row>
    <row r="625" spans="1:5" x14ac:dyDescent="0.2">
      <c r="A625" s="23"/>
      <c r="B625" s="77"/>
      <c r="C625" s="23"/>
      <c r="D625" s="23"/>
      <c r="E625" s="23"/>
    </row>
    <row r="626" spans="1:5" x14ac:dyDescent="0.2">
      <c r="A626" s="23"/>
      <c r="B626" s="77"/>
      <c r="C626" s="23"/>
      <c r="D626" s="23"/>
      <c r="E626" s="23"/>
    </row>
    <row r="627" spans="1:5" x14ac:dyDescent="0.2">
      <c r="A627" s="23"/>
      <c r="B627" s="77"/>
      <c r="C627" s="23"/>
      <c r="D627" s="23"/>
      <c r="E627" s="23"/>
    </row>
    <row r="628" spans="1:5" x14ac:dyDescent="0.2">
      <c r="A628" s="23"/>
      <c r="B628" s="77"/>
      <c r="C628" s="23"/>
      <c r="D628" s="23"/>
      <c r="E628" s="23"/>
    </row>
    <row r="629" spans="1:5" x14ac:dyDescent="0.2">
      <c r="A629" s="23"/>
      <c r="B629" s="77"/>
      <c r="C629" s="23"/>
      <c r="D629" s="23"/>
      <c r="E629" s="23"/>
    </row>
    <row r="630" spans="1:5" x14ac:dyDescent="0.2">
      <c r="A630" s="23"/>
      <c r="B630" s="77"/>
      <c r="C630" s="23"/>
      <c r="D630" s="23"/>
      <c r="E630" s="23"/>
    </row>
    <row r="631" spans="1:5" x14ac:dyDescent="0.2">
      <c r="A631" s="23"/>
      <c r="B631" s="77"/>
      <c r="C631" s="23"/>
      <c r="D631" s="23"/>
      <c r="E631" s="23"/>
    </row>
    <row r="632" spans="1:5" x14ac:dyDescent="0.2">
      <c r="A632" s="23"/>
      <c r="B632" s="77"/>
      <c r="C632" s="23"/>
      <c r="D632" s="23"/>
      <c r="E632" s="23"/>
    </row>
    <row r="633" spans="1:5" x14ac:dyDescent="0.2">
      <c r="A633" s="23"/>
      <c r="B633" s="77"/>
      <c r="C633" s="23"/>
      <c r="D633" s="23"/>
      <c r="E633" s="23"/>
    </row>
    <row r="634" spans="1:5" x14ac:dyDescent="0.2">
      <c r="A634" s="23"/>
      <c r="B634" s="77"/>
      <c r="C634" s="23"/>
      <c r="D634" s="23"/>
      <c r="E634" s="23"/>
    </row>
    <row r="635" spans="1:5" x14ac:dyDescent="0.2">
      <c r="A635" s="23"/>
      <c r="B635" s="77"/>
      <c r="C635" s="23"/>
      <c r="D635" s="23"/>
      <c r="E635" s="23"/>
    </row>
    <row r="636" spans="1:5" x14ac:dyDescent="0.2">
      <c r="A636" s="23"/>
      <c r="B636" s="77"/>
      <c r="C636" s="23"/>
      <c r="D636" s="23"/>
      <c r="E636" s="23"/>
    </row>
    <row r="637" spans="1:5" x14ac:dyDescent="0.2">
      <c r="A637" s="23"/>
      <c r="B637" s="77"/>
      <c r="C637" s="23"/>
      <c r="D637" s="23"/>
      <c r="E637" s="23"/>
    </row>
    <row r="638" spans="1:5" x14ac:dyDescent="0.2">
      <c r="A638" s="23"/>
      <c r="B638" s="77"/>
      <c r="C638" s="23"/>
      <c r="D638" s="23"/>
      <c r="E638" s="23"/>
    </row>
    <row r="639" spans="1:5" x14ac:dyDescent="0.2">
      <c r="A639" s="23"/>
      <c r="B639" s="77"/>
      <c r="C639" s="23"/>
      <c r="D639" s="23"/>
      <c r="E639" s="23"/>
    </row>
    <row r="640" spans="1:5" x14ac:dyDescent="0.2">
      <c r="A640" s="23"/>
      <c r="B640" s="77"/>
      <c r="C640" s="23"/>
      <c r="D640" s="23"/>
      <c r="E640" s="23"/>
    </row>
    <row r="641" spans="1:5" x14ac:dyDescent="0.2">
      <c r="A641" s="23"/>
      <c r="B641" s="77"/>
      <c r="C641" s="23"/>
      <c r="D641" s="23"/>
      <c r="E641" s="23"/>
    </row>
    <row r="642" spans="1:5" x14ac:dyDescent="0.2">
      <c r="A642" s="23"/>
      <c r="B642" s="77"/>
      <c r="C642" s="23"/>
      <c r="D642" s="23"/>
      <c r="E642" s="23"/>
    </row>
    <row r="643" spans="1:5" x14ac:dyDescent="0.2">
      <c r="A643" s="23"/>
      <c r="B643" s="77"/>
      <c r="C643" s="23"/>
      <c r="D643" s="23"/>
      <c r="E643" s="23"/>
    </row>
    <row r="644" spans="1:5" x14ac:dyDescent="0.2">
      <c r="A644" s="23"/>
      <c r="B644" s="77"/>
      <c r="C644" s="23"/>
      <c r="D644" s="23"/>
      <c r="E644" s="23"/>
    </row>
    <row r="645" spans="1:5" x14ac:dyDescent="0.2">
      <c r="A645" s="23"/>
      <c r="B645" s="77"/>
      <c r="C645" s="23"/>
      <c r="D645" s="23"/>
      <c r="E645" s="23"/>
    </row>
    <row r="646" spans="1:5" x14ac:dyDescent="0.2">
      <c r="A646" s="23"/>
      <c r="B646" s="77"/>
      <c r="C646" s="23"/>
      <c r="D646" s="23"/>
      <c r="E646" s="23"/>
    </row>
    <row r="647" spans="1:5" x14ac:dyDescent="0.2">
      <c r="A647" s="23"/>
      <c r="B647" s="77"/>
      <c r="C647" s="23"/>
      <c r="D647" s="23"/>
      <c r="E647" s="23"/>
    </row>
    <row r="648" spans="1:5" x14ac:dyDescent="0.2">
      <c r="A648" s="23"/>
      <c r="B648" s="77"/>
      <c r="C648" s="23"/>
      <c r="D648" s="23"/>
      <c r="E648" s="23"/>
    </row>
    <row r="649" spans="1:5" x14ac:dyDescent="0.2">
      <c r="A649" s="23"/>
      <c r="B649" s="77"/>
      <c r="C649" s="23"/>
      <c r="D649" s="23"/>
      <c r="E649" s="23"/>
    </row>
    <row r="650" spans="1:5" x14ac:dyDescent="0.2">
      <c r="A650" s="23"/>
      <c r="B650" s="77"/>
      <c r="C650" s="23"/>
      <c r="D650" s="23"/>
      <c r="E650" s="23"/>
    </row>
    <row r="651" spans="1:5" x14ac:dyDescent="0.2">
      <c r="A651" s="23"/>
      <c r="B651" s="77"/>
      <c r="C651" s="23"/>
      <c r="D651" s="23"/>
      <c r="E651" s="23"/>
    </row>
    <row r="652" spans="1:5" x14ac:dyDescent="0.2">
      <c r="A652" s="23"/>
      <c r="B652" s="77"/>
      <c r="C652" s="23"/>
      <c r="D652" s="23"/>
      <c r="E652" s="23"/>
    </row>
    <row r="653" spans="1:5" x14ac:dyDescent="0.2">
      <c r="A653" s="23"/>
      <c r="B653" s="77"/>
      <c r="C653" s="23"/>
      <c r="D653" s="23"/>
      <c r="E653" s="23"/>
    </row>
    <row r="654" spans="1:5" x14ac:dyDescent="0.2">
      <c r="A654" s="23"/>
      <c r="B654" s="77"/>
      <c r="C654" s="23"/>
      <c r="D654" s="23"/>
      <c r="E654" s="23"/>
    </row>
    <row r="655" spans="1:5" x14ac:dyDescent="0.2">
      <c r="A655" s="23"/>
      <c r="B655" s="77"/>
      <c r="C655" s="23"/>
      <c r="D655" s="23"/>
      <c r="E655" s="23"/>
    </row>
    <row r="656" spans="1:5" x14ac:dyDescent="0.2">
      <c r="A656" s="23"/>
      <c r="B656" s="77"/>
      <c r="C656" s="23"/>
      <c r="D656" s="23"/>
      <c r="E656" s="23"/>
    </row>
    <row r="657" spans="1:5" x14ac:dyDescent="0.2">
      <c r="A657" s="23"/>
      <c r="B657" s="77"/>
      <c r="C657" s="23"/>
      <c r="D657" s="23"/>
      <c r="E657" s="23"/>
    </row>
    <row r="658" spans="1:5" x14ac:dyDescent="0.2">
      <c r="A658" s="23"/>
      <c r="B658" s="77"/>
      <c r="C658" s="23"/>
      <c r="D658" s="23"/>
      <c r="E658" s="23"/>
    </row>
    <row r="659" spans="1:5" x14ac:dyDescent="0.2">
      <c r="A659" s="23"/>
      <c r="B659" s="77"/>
      <c r="C659" s="23"/>
      <c r="D659" s="23"/>
      <c r="E659" s="23"/>
    </row>
    <row r="660" spans="1:5" x14ac:dyDescent="0.2">
      <c r="A660" s="23"/>
      <c r="B660" s="77"/>
      <c r="C660" s="23"/>
      <c r="D660" s="23"/>
      <c r="E660" s="23"/>
    </row>
    <row r="661" spans="1:5" x14ac:dyDescent="0.2">
      <c r="A661" s="23"/>
      <c r="B661" s="77"/>
      <c r="C661" s="23"/>
      <c r="D661" s="23"/>
      <c r="E661" s="23"/>
    </row>
    <row r="662" spans="1:5" x14ac:dyDescent="0.2">
      <c r="A662" s="23"/>
      <c r="B662" s="77"/>
      <c r="C662" s="23"/>
      <c r="D662" s="23"/>
      <c r="E662" s="23"/>
    </row>
    <row r="663" spans="1:5" x14ac:dyDescent="0.2">
      <c r="A663" s="23"/>
      <c r="B663" s="77"/>
      <c r="C663" s="23"/>
      <c r="D663" s="23"/>
      <c r="E663" s="23"/>
    </row>
    <row r="664" spans="1:5" x14ac:dyDescent="0.2">
      <c r="A664" s="23"/>
      <c r="B664" s="77"/>
      <c r="C664" s="23"/>
      <c r="D664" s="23"/>
      <c r="E664" s="23"/>
    </row>
    <row r="665" spans="1:5" x14ac:dyDescent="0.2">
      <c r="A665" s="23"/>
      <c r="B665" s="77"/>
      <c r="C665" s="23"/>
      <c r="D665" s="23"/>
      <c r="E665" s="23"/>
    </row>
    <row r="666" spans="1:5" x14ac:dyDescent="0.2">
      <c r="A666" s="23"/>
      <c r="B666" s="77"/>
      <c r="C666" s="23"/>
      <c r="D666" s="23"/>
      <c r="E666" s="23"/>
    </row>
    <row r="667" spans="1:5" x14ac:dyDescent="0.2">
      <c r="A667" s="23"/>
      <c r="B667" s="77"/>
      <c r="C667" s="23"/>
      <c r="D667" s="23"/>
      <c r="E667" s="23"/>
    </row>
    <row r="668" spans="1:5" x14ac:dyDescent="0.2">
      <c r="A668" s="23"/>
      <c r="B668" s="77"/>
      <c r="C668" s="23"/>
      <c r="D668" s="23"/>
      <c r="E668" s="23"/>
    </row>
    <row r="669" spans="1:5" x14ac:dyDescent="0.2">
      <c r="A669" s="23"/>
      <c r="B669" s="77"/>
      <c r="C669" s="23"/>
      <c r="D669" s="23"/>
      <c r="E669" s="23"/>
    </row>
    <row r="670" spans="1:5" x14ac:dyDescent="0.2">
      <c r="A670" s="23"/>
      <c r="B670" s="77"/>
      <c r="C670" s="23"/>
      <c r="D670" s="23"/>
      <c r="E670" s="23"/>
    </row>
    <row r="671" spans="1:5" x14ac:dyDescent="0.2">
      <c r="A671" s="23"/>
      <c r="B671" s="77"/>
      <c r="C671" s="23"/>
      <c r="D671" s="23"/>
      <c r="E671" s="23"/>
    </row>
    <row r="672" spans="1:5" x14ac:dyDescent="0.2">
      <c r="A672" s="23"/>
      <c r="B672" s="77"/>
      <c r="C672" s="23"/>
      <c r="D672" s="23"/>
      <c r="E672" s="23"/>
    </row>
    <row r="673" spans="1:5" x14ac:dyDescent="0.2">
      <c r="A673" s="23"/>
      <c r="B673" s="77"/>
      <c r="C673" s="23"/>
      <c r="D673" s="23"/>
      <c r="E673" s="23"/>
    </row>
    <row r="674" spans="1:5" x14ac:dyDescent="0.2">
      <c r="A674" s="23"/>
      <c r="B674" s="77"/>
      <c r="C674" s="23"/>
      <c r="D674" s="23"/>
      <c r="E674" s="23"/>
    </row>
    <row r="675" spans="1:5" x14ac:dyDescent="0.2">
      <c r="A675" s="23"/>
      <c r="B675" s="77"/>
      <c r="C675" s="23"/>
      <c r="D675" s="23"/>
      <c r="E675" s="23"/>
    </row>
    <row r="676" spans="1:5" x14ac:dyDescent="0.2">
      <c r="A676" s="23"/>
      <c r="B676" s="77"/>
      <c r="C676" s="23"/>
      <c r="D676" s="23"/>
      <c r="E676" s="23"/>
    </row>
    <row r="677" spans="1:5" x14ac:dyDescent="0.2">
      <c r="A677" s="23"/>
      <c r="B677" s="77"/>
      <c r="C677" s="23"/>
      <c r="D677" s="23"/>
      <c r="E677" s="23"/>
    </row>
    <row r="678" spans="1:5" x14ac:dyDescent="0.2">
      <c r="A678" s="23"/>
      <c r="B678" s="77"/>
      <c r="C678" s="23"/>
      <c r="D678" s="23"/>
      <c r="E678" s="23"/>
    </row>
    <row r="679" spans="1:5" x14ac:dyDescent="0.2">
      <c r="A679" s="23"/>
      <c r="B679" s="77"/>
      <c r="C679" s="23"/>
      <c r="D679" s="23"/>
      <c r="E679" s="23"/>
    </row>
    <row r="680" spans="1:5" x14ac:dyDescent="0.2">
      <c r="A680" s="23"/>
      <c r="B680" s="77"/>
      <c r="C680" s="23"/>
      <c r="D680" s="23"/>
      <c r="E680" s="23"/>
    </row>
    <row r="681" spans="1:5" x14ac:dyDescent="0.2">
      <c r="A681" s="23"/>
      <c r="B681" s="77"/>
      <c r="C681" s="23"/>
      <c r="D681" s="23"/>
      <c r="E681" s="23"/>
    </row>
    <row r="682" spans="1:5" x14ac:dyDescent="0.2">
      <c r="A682" s="23"/>
      <c r="B682" s="77"/>
      <c r="C682" s="23"/>
      <c r="D682" s="23"/>
      <c r="E682" s="23"/>
    </row>
    <row r="683" spans="1:5" x14ac:dyDescent="0.2">
      <c r="A683" s="23"/>
      <c r="B683" s="77"/>
      <c r="C683" s="23"/>
      <c r="D683" s="23"/>
      <c r="E683" s="23"/>
    </row>
    <row r="684" spans="1:5" x14ac:dyDescent="0.2">
      <c r="A684" s="23"/>
      <c r="B684" s="77"/>
      <c r="C684" s="23"/>
      <c r="D684" s="23"/>
      <c r="E684" s="23"/>
    </row>
    <row r="685" spans="1:5" x14ac:dyDescent="0.2">
      <c r="A685" s="23"/>
      <c r="B685" s="77"/>
      <c r="C685" s="23"/>
      <c r="D685" s="23"/>
      <c r="E685" s="23"/>
    </row>
    <row r="686" spans="1:5" x14ac:dyDescent="0.2">
      <c r="A686" s="23"/>
      <c r="B686" s="77"/>
      <c r="C686" s="23"/>
      <c r="D686" s="23"/>
      <c r="E686" s="23"/>
    </row>
    <row r="687" spans="1:5" x14ac:dyDescent="0.2">
      <c r="A687" s="23"/>
      <c r="B687" s="77"/>
      <c r="C687" s="23"/>
      <c r="D687" s="23"/>
      <c r="E687" s="23"/>
    </row>
    <row r="688" spans="1:5" x14ac:dyDescent="0.2">
      <c r="A688" s="23"/>
      <c r="B688" s="77"/>
      <c r="C688" s="23"/>
      <c r="D688" s="23"/>
      <c r="E688" s="23"/>
    </row>
    <row r="689" spans="1:5" x14ac:dyDescent="0.2">
      <c r="A689" s="23"/>
      <c r="B689" s="77"/>
      <c r="C689" s="23"/>
      <c r="D689" s="23"/>
      <c r="E689" s="23"/>
    </row>
    <row r="690" spans="1:5" x14ac:dyDescent="0.2">
      <c r="A690" s="23"/>
      <c r="B690" s="77"/>
      <c r="C690" s="23"/>
      <c r="D690" s="23"/>
      <c r="E690" s="23"/>
    </row>
    <row r="691" spans="1:5" x14ac:dyDescent="0.2">
      <c r="A691" s="23"/>
      <c r="B691" s="77"/>
      <c r="C691" s="23"/>
      <c r="D691" s="23"/>
      <c r="E691" s="23"/>
    </row>
    <row r="692" spans="1:5" x14ac:dyDescent="0.2">
      <c r="A692" s="23"/>
      <c r="B692" s="77"/>
      <c r="C692" s="23"/>
      <c r="D692" s="23"/>
      <c r="E692" s="23"/>
    </row>
    <row r="693" spans="1:5" x14ac:dyDescent="0.2">
      <c r="A693" s="23"/>
      <c r="B693" s="77"/>
      <c r="C693" s="23"/>
      <c r="D693" s="23"/>
      <c r="E693" s="23"/>
    </row>
    <row r="694" spans="1:5" x14ac:dyDescent="0.2">
      <c r="A694" s="23"/>
      <c r="B694" s="77"/>
      <c r="C694" s="23"/>
      <c r="D694" s="23"/>
      <c r="E694" s="23"/>
    </row>
    <row r="695" spans="1:5" x14ac:dyDescent="0.2">
      <c r="A695" s="23"/>
      <c r="B695" s="77"/>
      <c r="C695" s="23"/>
      <c r="D695" s="23"/>
      <c r="E695" s="23"/>
    </row>
    <row r="696" spans="1:5" x14ac:dyDescent="0.2">
      <c r="A696" s="23"/>
      <c r="B696" s="77"/>
      <c r="C696" s="23"/>
      <c r="D696" s="23"/>
      <c r="E696" s="23"/>
    </row>
    <row r="697" spans="1:5" x14ac:dyDescent="0.2">
      <c r="A697" s="23"/>
      <c r="B697" s="77"/>
      <c r="C697" s="23"/>
      <c r="D697" s="23"/>
      <c r="E697" s="23"/>
    </row>
    <row r="698" spans="1:5" x14ac:dyDescent="0.2">
      <c r="A698" s="23"/>
      <c r="B698" s="77"/>
      <c r="C698" s="23"/>
      <c r="D698" s="23"/>
      <c r="E698" s="23"/>
    </row>
    <row r="699" spans="1:5" x14ac:dyDescent="0.2">
      <c r="A699" s="23"/>
      <c r="B699" s="77"/>
      <c r="C699" s="23"/>
      <c r="D699" s="23"/>
      <c r="E699" s="23"/>
    </row>
    <row r="700" spans="1:5" x14ac:dyDescent="0.2">
      <c r="A700" s="23"/>
      <c r="B700" s="77"/>
      <c r="C700" s="23"/>
      <c r="D700" s="23"/>
      <c r="E700" s="23"/>
    </row>
    <row r="701" spans="1:5" x14ac:dyDescent="0.2">
      <c r="A701" s="23"/>
      <c r="B701" s="77"/>
      <c r="C701" s="23"/>
      <c r="D701" s="23"/>
      <c r="E701" s="23"/>
    </row>
    <row r="702" spans="1:5" x14ac:dyDescent="0.2">
      <c r="A702" s="23"/>
      <c r="B702" s="77"/>
      <c r="C702" s="23"/>
      <c r="D702" s="23"/>
      <c r="E702" s="23"/>
    </row>
    <row r="703" spans="1:5" x14ac:dyDescent="0.2">
      <c r="A703" s="23"/>
      <c r="B703" s="77"/>
      <c r="C703" s="23"/>
      <c r="D703" s="23"/>
      <c r="E703" s="23"/>
    </row>
    <row r="704" spans="1:5" x14ac:dyDescent="0.2">
      <c r="A704" s="23"/>
      <c r="B704" s="77"/>
      <c r="C704" s="23"/>
      <c r="D704" s="23"/>
      <c r="E704" s="23"/>
    </row>
    <row r="705" spans="1:5" x14ac:dyDescent="0.2">
      <c r="A705" s="23"/>
      <c r="B705" s="77"/>
      <c r="C705" s="23"/>
      <c r="D705" s="23"/>
      <c r="E705" s="23"/>
    </row>
    <row r="706" spans="1:5" x14ac:dyDescent="0.2">
      <c r="A706" s="23"/>
      <c r="B706" s="77"/>
      <c r="C706" s="23"/>
      <c r="D706" s="23"/>
      <c r="E706" s="23"/>
    </row>
    <row r="707" spans="1:5" x14ac:dyDescent="0.2">
      <c r="A707" s="23"/>
      <c r="B707" s="77"/>
      <c r="C707" s="23"/>
      <c r="D707" s="23"/>
      <c r="E707" s="23"/>
    </row>
    <row r="708" spans="1:5" x14ac:dyDescent="0.2">
      <c r="A708" s="23"/>
      <c r="B708" s="77"/>
      <c r="C708" s="23"/>
      <c r="D708" s="23"/>
      <c r="E708" s="23"/>
    </row>
    <row r="709" spans="1:5" x14ac:dyDescent="0.2">
      <c r="A709" s="23"/>
      <c r="B709" s="77"/>
      <c r="C709" s="23"/>
      <c r="D709" s="23"/>
      <c r="E709" s="23"/>
    </row>
    <row r="710" spans="1:5" x14ac:dyDescent="0.2">
      <c r="A710" s="23"/>
      <c r="B710" s="77"/>
      <c r="C710" s="23"/>
      <c r="D710" s="23"/>
      <c r="E710" s="23"/>
    </row>
    <row r="711" spans="1:5" x14ac:dyDescent="0.2">
      <c r="A711" s="23"/>
      <c r="B711" s="77"/>
      <c r="C711" s="23"/>
      <c r="D711" s="23"/>
      <c r="E711" s="23"/>
    </row>
    <row r="712" spans="1:5" x14ac:dyDescent="0.2">
      <c r="A712" s="23"/>
      <c r="B712" s="77"/>
      <c r="C712" s="23"/>
      <c r="D712" s="23"/>
      <c r="E712" s="23"/>
    </row>
    <row r="713" spans="1:5" x14ac:dyDescent="0.2">
      <c r="A713" s="23"/>
      <c r="B713" s="77"/>
      <c r="C713" s="23"/>
      <c r="D713" s="23"/>
      <c r="E713" s="23"/>
    </row>
    <row r="714" spans="1:5" x14ac:dyDescent="0.2">
      <c r="A714" s="23"/>
      <c r="B714" s="77"/>
      <c r="C714" s="23"/>
      <c r="D714" s="23"/>
      <c r="E714" s="23"/>
    </row>
    <row r="715" spans="1:5" x14ac:dyDescent="0.2">
      <c r="A715" s="23"/>
      <c r="B715" s="77"/>
      <c r="C715" s="23"/>
      <c r="D715" s="23"/>
      <c r="E715" s="23"/>
    </row>
    <row r="716" spans="1:5" x14ac:dyDescent="0.2">
      <c r="A716" s="23"/>
      <c r="B716" s="77"/>
      <c r="C716" s="23"/>
      <c r="D716" s="23"/>
      <c r="E716" s="23"/>
    </row>
    <row r="717" spans="1:5" x14ac:dyDescent="0.2">
      <c r="A717" s="23"/>
      <c r="B717" s="77"/>
      <c r="C717" s="23"/>
      <c r="D717" s="23"/>
      <c r="E717" s="23"/>
    </row>
    <row r="718" spans="1:5" x14ac:dyDescent="0.2">
      <c r="A718" s="23"/>
      <c r="B718" s="77"/>
      <c r="C718" s="23"/>
      <c r="D718" s="23"/>
      <c r="E718" s="23"/>
    </row>
    <row r="719" spans="1:5" x14ac:dyDescent="0.2">
      <c r="A719" s="23"/>
      <c r="B719" s="77"/>
      <c r="C719" s="23"/>
      <c r="D719" s="23"/>
      <c r="E719" s="23"/>
    </row>
    <row r="720" spans="1:5" x14ac:dyDescent="0.2">
      <c r="A720" s="23"/>
      <c r="B720" s="77"/>
      <c r="C720" s="23"/>
      <c r="D720" s="23"/>
      <c r="E720" s="23"/>
    </row>
    <row r="721" spans="1:5" x14ac:dyDescent="0.2">
      <c r="A721" s="23"/>
      <c r="B721" s="77"/>
      <c r="C721" s="23"/>
      <c r="D721" s="23"/>
      <c r="E721" s="23"/>
    </row>
    <row r="722" spans="1:5" x14ac:dyDescent="0.2">
      <c r="A722" s="23"/>
      <c r="B722" s="77"/>
      <c r="C722" s="23"/>
      <c r="D722" s="23"/>
      <c r="E722" s="23"/>
    </row>
    <row r="723" spans="1:5" x14ac:dyDescent="0.2">
      <c r="A723" s="23"/>
      <c r="B723" s="77"/>
      <c r="C723" s="23"/>
      <c r="D723" s="23"/>
      <c r="E723" s="23"/>
    </row>
    <row r="724" spans="1:5" x14ac:dyDescent="0.2">
      <c r="A724" s="23"/>
      <c r="B724" s="77"/>
      <c r="C724" s="23"/>
      <c r="D724" s="23"/>
      <c r="E724" s="23"/>
    </row>
    <row r="725" spans="1:5" x14ac:dyDescent="0.2">
      <c r="A725" s="23"/>
      <c r="B725" s="77"/>
      <c r="C725" s="23"/>
      <c r="D725" s="23"/>
      <c r="E725" s="23"/>
    </row>
    <row r="726" spans="1:5" x14ac:dyDescent="0.2">
      <c r="A726" s="23"/>
      <c r="B726" s="77"/>
      <c r="C726" s="23"/>
      <c r="D726" s="23"/>
      <c r="E726" s="23"/>
    </row>
    <row r="727" spans="1:5" x14ac:dyDescent="0.2">
      <c r="A727" s="23"/>
      <c r="B727" s="77"/>
      <c r="C727" s="23"/>
      <c r="D727" s="23"/>
      <c r="E727" s="23"/>
    </row>
    <row r="728" spans="1:5" x14ac:dyDescent="0.2">
      <c r="A728" s="23"/>
      <c r="B728" s="77"/>
      <c r="C728" s="23"/>
      <c r="D728" s="23"/>
      <c r="E728" s="23"/>
    </row>
    <row r="729" spans="1:5" x14ac:dyDescent="0.2">
      <c r="A729" s="23"/>
      <c r="B729" s="77"/>
      <c r="C729" s="23"/>
      <c r="D729" s="23"/>
      <c r="E729" s="23"/>
    </row>
    <row r="730" spans="1:5" x14ac:dyDescent="0.2">
      <c r="A730" s="23"/>
      <c r="B730" s="77"/>
      <c r="C730" s="23"/>
      <c r="D730" s="23"/>
      <c r="E730" s="23"/>
    </row>
    <row r="731" spans="1:5" x14ac:dyDescent="0.2">
      <c r="A731" s="23"/>
      <c r="B731" s="77"/>
      <c r="C731" s="23"/>
      <c r="D731" s="23"/>
      <c r="E731" s="23"/>
    </row>
    <row r="732" spans="1:5" x14ac:dyDescent="0.2">
      <c r="A732" s="23"/>
      <c r="B732" s="77"/>
      <c r="C732" s="23"/>
      <c r="D732" s="23"/>
      <c r="E732" s="23"/>
    </row>
    <row r="733" spans="1:5" x14ac:dyDescent="0.2">
      <c r="A733" s="23"/>
      <c r="B733" s="77"/>
      <c r="C733" s="23"/>
      <c r="D733" s="23"/>
      <c r="E733" s="23"/>
    </row>
    <row r="734" spans="1:5" x14ac:dyDescent="0.2">
      <c r="A734" s="23"/>
      <c r="B734" s="77"/>
      <c r="C734" s="23"/>
      <c r="D734" s="23"/>
      <c r="E734" s="23"/>
    </row>
    <row r="735" spans="1:5" x14ac:dyDescent="0.2">
      <c r="A735" s="23"/>
      <c r="B735" s="77"/>
      <c r="C735" s="23"/>
      <c r="D735" s="23"/>
      <c r="E735" s="23"/>
    </row>
    <row r="736" spans="1:5" x14ac:dyDescent="0.2">
      <c r="A736" s="23"/>
      <c r="B736" s="77"/>
      <c r="C736" s="23"/>
      <c r="D736" s="23"/>
      <c r="E736" s="23"/>
    </row>
    <row r="737" spans="1:5" x14ac:dyDescent="0.2">
      <c r="A737" s="23"/>
      <c r="B737" s="77"/>
      <c r="C737" s="23"/>
      <c r="D737" s="23"/>
      <c r="E737" s="23"/>
    </row>
    <row r="738" spans="1:5" x14ac:dyDescent="0.2">
      <c r="A738" s="23"/>
      <c r="B738" s="77"/>
      <c r="C738" s="23"/>
      <c r="D738" s="23"/>
      <c r="E738" s="23"/>
    </row>
    <row r="739" spans="1:5" x14ac:dyDescent="0.2">
      <c r="A739" s="23"/>
      <c r="B739" s="77"/>
      <c r="C739" s="23"/>
      <c r="D739" s="23"/>
      <c r="E739" s="23"/>
    </row>
    <row r="740" spans="1:5" x14ac:dyDescent="0.2">
      <c r="A740" s="23"/>
      <c r="B740" s="77"/>
      <c r="C740" s="23"/>
      <c r="D740" s="23"/>
      <c r="E740" s="23"/>
    </row>
    <row r="741" spans="1:5" x14ac:dyDescent="0.2">
      <c r="A741" s="23"/>
      <c r="B741" s="77"/>
      <c r="C741" s="23"/>
      <c r="D741" s="23"/>
      <c r="E741" s="23"/>
    </row>
    <row r="742" spans="1:5" x14ac:dyDescent="0.2">
      <c r="A742" s="23"/>
      <c r="B742" s="77"/>
      <c r="C742" s="23"/>
      <c r="D742" s="23"/>
      <c r="E742" s="23"/>
    </row>
    <row r="743" spans="1:5" x14ac:dyDescent="0.2">
      <c r="A743" s="23"/>
      <c r="B743" s="77"/>
      <c r="C743" s="23"/>
      <c r="D743" s="23"/>
      <c r="E743" s="23"/>
    </row>
    <row r="744" spans="1:5" x14ac:dyDescent="0.2">
      <c r="A744" s="23"/>
      <c r="B744" s="77"/>
      <c r="C744" s="23"/>
      <c r="D744" s="23"/>
      <c r="E744" s="23"/>
    </row>
    <row r="745" spans="1:5" x14ac:dyDescent="0.2">
      <c r="A745" s="23"/>
      <c r="B745" s="77"/>
      <c r="C745" s="23"/>
      <c r="D745" s="23"/>
      <c r="E745" s="23"/>
    </row>
    <row r="746" spans="1:5" x14ac:dyDescent="0.2">
      <c r="A746" s="23"/>
      <c r="B746" s="77"/>
      <c r="C746" s="23"/>
      <c r="D746" s="23"/>
      <c r="E746" s="23"/>
    </row>
    <row r="747" spans="1:5" x14ac:dyDescent="0.2">
      <c r="A747" s="23"/>
      <c r="B747" s="77"/>
      <c r="C747" s="23"/>
      <c r="D747" s="23"/>
      <c r="E747" s="23"/>
    </row>
    <row r="748" spans="1:5" x14ac:dyDescent="0.2">
      <c r="A748" s="23"/>
      <c r="B748" s="77"/>
      <c r="C748" s="23"/>
      <c r="D748" s="23"/>
      <c r="E748" s="23"/>
    </row>
    <row r="749" spans="1:5" x14ac:dyDescent="0.2">
      <c r="A749" s="23"/>
      <c r="B749" s="77"/>
      <c r="C749" s="23"/>
      <c r="D749" s="23"/>
      <c r="E749" s="23"/>
    </row>
    <row r="750" spans="1:5" x14ac:dyDescent="0.2">
      <c r="A750" s="23"/>
      <c r="B750" s="77"/>
      <c r="C750" s="23"/>
      <c r="D750" s="23"/>
      <c r="E750" s="23"/>
    </row>
    <row r="751" spans="1:5" x14ac:dyDescent="0.2">
      <c r="A751" s="23"/>
      <c r="B751" s="77"/>
      <c r="C751" s="23"/>
      <c r="D751" s="23"/>
      <c r="E751" s="23"/>
    </row>
    <row r="752" spans="1:5" x14ac:dyDescent="0.2">
      <c r="A752" s="23"/>
      <c r="B752" s="77"/>
      <c r="C752" s="23"/>
      <c r="D752" s="23"/>
      <c r="E752" s="23"/>
    </row>
    <row r="753" spans="1:5" x14ac:dyDescent="0.2">
      <c r="A753" s="23"/>
      <c r="B753" s="77"/>
      <c r="C753" s="23"/>
      <c r="D753" s="23"/>
      <c r="E753" s="23"/>
    </row>
    <row r="754" spans="1:5" x14ac:dyDescent="0.2">
      <c r="A754" s="23"/>
      <c r="B754" s="77"/>
      <c r="C754" s="23"/>
      <c r="D754" s="23"/>
      <c r="E754" s="23"/>
    </row>
    <row r="755" spans="1:5" x14ac:dyDescent="0.2">
      <c r="A755" s="23"/>
      <c r="B755" s="77"/>
      <c r="C755" s="23"/>
      <c r="D755" s="23"/>
      <c r="E755" s="23"/>
    </row>
    <row r="756" spans="1:5" x14ac:dyDescent="0.2">
      <c r="A756" s="23"/>
      <c r="B756" s="77"/>
      <c r="C756" s="23"/>
      <c r="D756" s="23"/>
      <c r="E756" s="23"/>
    </row>
    <row r="757" spans="1:5" x14ac:dyDescent="0.2">
      <c r="A757" s="23"/>
      <c r="B757" s="77"/>
      <c r="C757" s="23"/>
      <c r="D757" s="23"/>
      <c r="E757" s="23"/>
    </row>
    <row r="758" spans="1:5" x14ac:dyDescent="0.2">
      <c r="A758" s="23"/>
      <c r="B758" s="77"/>
      <c r="C758" s="23"/>
      <c r="D758" s="23"/>
      <c r="E758" s="23"/>
    </row>
    <row r="759" spans="1:5" x14ac:dyDescent="0.2">
      <c r="A759" s="23"/>
      <c r="B759" s="77"/>
      <c r="C759" s="23"/>
      <c r="D759" s="23"/>
      <c r="E759" s="23"/>
    </row>
    <row r="760" spans="1:5" x14ac:dyDescent="0.2">
      <c r="A760" s="23"/>
      <c r="B760" s="77"/>
      <c r="C760" s="23"/>
      <c r="D760" s="23"/>
      <c r="E760" s="23"/>
    </row>
    <row r="761" spans="1:5" x14ac:dyDescent="0.2">
      <c r="A761" s="23"/>
      <c r="B761" s="77"/>
      <c r="C761" s="23"/>
      <c r="D761" s="23"/>
      <c r="E761" s="23"/>
    </row>
    <row r="762" spans="1:5" x14ac:dyDescent="0.2">
      <c r="A762" s="23"/>
      <c r="B762" s="77"/>
      <c r="C762" s="23"/>
      <c r="D762" s="23"/>
      <c r="E762" s="23"/>
    </row>
    <row r="763" spans="1:5" x14ac:dyDescent="0.2">
      <c r="A763" s="23"/>
      <c r="B763" s="77"/>
      <c r="C763" s="23"/>
      <c r="D763" s="23"/>
      <c r="E763" s="23"/>
    </row>
    <row r="764" spans="1:5" x14ac:dyDescent="0.2">
      <c r="A764" s="23"/>
      <c r="B764" s="77"/>
      <c r="C764" s="23"/>
      <c r="D764" s="23"/>
      <c r="E764" s="23"/>
    </row>
    <row r="765" spans="1:5" x14ac:dyDescent="0.2">
      <c r="A765" s="23"/>
      <c r="B765" s="77"/>
      <c r="C765" s="23"/>
      <c r="D765" s="23"/>
      <c r="E765" s="23"/>
    </row>
    <row r="766" spans="1:5" x14ac:dyDescent="0.2">
      <c r="A766" s="23"/>
      <c r="B766" s="77"/>
      <c r="C766" s="23"/>
      <c r="D766" s="23"/>
      <c r="E766" s="23"/>
    </row>
    <row r="767" spans="1:5" x14ac:dyDescent="0.2">
      <c r="A767" s="23"/>
      <c r="B767" s="77"/>
      <c r="C767" s="23"/>
      <c r="D767" s="23"/>
      <c r="E767" s="23"/>
    </row>
    <row r="768" spans="1:5" x14ac:dyDescent="0.2">
      <c r="A768" s="23"/>
      <c r="B768" s="77"/>
      <c r="C768" s="23"/>
      <c r="D768" s="23"/>
      <c r="E768" s="23"/>
    </row>
    <row r="769" spans="1:5" x14ac:dyDescent="0.2">
      <c r="A769" s="23"/>
      <c r="B769" s="77"/>
      <c r="C769" s="23"/>
      <c r="D769" s="23"/>
      <c r="E769" s="23"/>
    </row>
    <row r="770" spans="1:5" x14ac:dyDescent="0.2">
      <c r="A770" s="23"/>
      <c r="B770" s="77"/>
      <c r="C770" s="23"/>
      <c r="D770" s="23"/>
      <c r="E770" s="23"/>
    </row>
    <row r="771" spans="1:5" x14ac:dyDescent="0.2">
      <c r="A771" s="23"/>
      <c r="B771" s="77"/>
      <c r="C771" s="23"/>
      <c r="D771" s="23"/>
      <c r="E771" s="23"/>
    </row>
    <row r="772" spans="1:5" x14ac:dyDescent="0.2">
      <c r="A772" s="23"/>
      <c r="B772" s="77"/>
      <c r="C772" s="23"/>
      <c r="D772" s="23"/>
      <c r="E772" s="23"/>
    </row>
    <row r="773" spans="1:5" x14ac:dyDescent="0.2">
      <c r="A773" s="23"/>
      <c r="B773" s="77"/>
      <c r="C773" s="23"/>
      <c r="D773" s="23"/>
      <c r="E773" s="23"/>
    </row>
    <row r="774" spans="1:5" x14ac:dyDescent="0.2">
      <c r="A774" s="23"/>
      <c r="B774" s="77"/>
      <c r="C774" s="23"/>
      <c r="D774" s="23"/>
      <c r="E774" s="23"/>
    </row>
    <row r="775" spans="1:5" x14ac:dyDescent="0.2">
      <c r="A775" s="23"/>
      <c r="B775" s="77"/>
      <c r="C775" s="23"/>
      <c r="D775" s="23"/>
      <c r="E775" s="23"/>
    </row>
    <row r="776" spans="1:5" x14ac:dyDescent="0.2">
      <c r="A776" s="23"/>
      <c r="B776" s="77"/>
      <c r="C776" s="23"/>
      <c r="D776" s="23"/>
      <c r="E776" s="23"/>
    </row>
    <row r="777" spans="1:5" x14ac:dyDescent="0.2">
      <c r="A777" s="23"/>
      <c r="B777" s="77"/>
      <c r="C777" s="23"/>
      <c r="D777" s="23"/>
      <c r="E777" s="23"/>
    </row>
    <row r="778" spans="1:5" x14ac:dyDescent="0.2">
      <c r="A778" s="23"/>
      <c r="B778" s="77"/>
      <c r="C778" s="23"/>
      <c r="D778" s="23"/>
      <c r="E778" s="23"/>
    </row>
    <row r="779" spans="1:5" x14ac:dyDescent="0.2">
      <c r="A779" s="23"/>
      <c r="B779" s="77"/>
      <c r="C779" s="23"/>
      <c r="D779" s="23"/>
      <c r="E779" s="23"/>
    </row>
    <row r="780" spans="1:5" x14ac:dyDescent="0.2">
      <c r="A780" s="23"/>
      <c r="B780" s="77"/>
      <c r="C780" s="23"/>
      <c r="D780" s="23"/>
      <c r="E780" s="23"/>
    </row>
    <row r="781" spans="1:5" x14ac:dyDescent="0.2">
      <c r="A781" s="23"/>
      <c r="B781" s="77"/>
      <c r="C781" s="23"/>
      <c r="D781" s="23"/>
      <c r="E781" s="23"/>
    </row>
    <row r="782" spans="1:5" x14ac:dyDescent="0.2">
      <c r="A782" s="23"/>
      <c r="B782" s="77"/>
      <c r="C782" s="23"/>
      <c r="D782" s="23"/>
      <c r="E782" s="23"/>
    </row>
    <row r="783" spans="1:5" x14ac:dyDescent="0.2">
      <c r="A783" s="23"/>
      <c r="B783" s="77"/>
      <c r="C783" s="23"/>
      <c r="D783" s="23"/>
      <c r="E783" s="23"/>
    </row>
    <row r="784" spans="1:5" x14ac:dyDescent="0.2">
      <c r="A784" s="23"/>
      <c r="B784" s="77"/>
      <c r="C784" s="23"/>
      <c r="D784" s="23"/>
      <c r="E784" s="23"/>
    </row>
    <row r="785" spans="1:5" x14ac:dyDescent="0.2">
      <c r="A785" s="23"/>
      <c r="B785" s="77"/>
      <c r="C785" s="23"/>
      <c r="D785" s="23"/>
      <c r="E785" s="23"/>
    </row>
    <row r="786" spans="1:5" x14ac:dyDescent="0.2">
      <c r="A786" s="23"/>
      <c r="B786" s="77"/>
      <c r="C786" s="23"/>
      <c r="D786" s="23"/>
      <c r="E786" s="23"/>
    </row>
    <row r="787" spans="1:5" x14ac:dyDescent="0.2">
      <c r="A787" s="23"/>
      <c r="B787" s="77"/>
      <c r="C787" s="23"/>
      <c r="D787" s="23"/>
      <c r="E787" s="23"/>
    </row>
    <row r="788" spans="1:5" x14ac:dyDescent="0.2">
      <c r="A788" s="23"/>
      <c r="B788" s="77"/>
      <c r="C788" s="23"/>
      <c r="D788" s="23"/>
      <c r="E788" s="23"/>
    </row>
    <row r="789" spans="1:5" x14ac:dyDescent="0.2">
      <c r="A789" s="23"/>
      <c r="B789" s="77"/>
      <c r="C789" s="23"/>
      <c r="D789" s="23"/>
      <c r="E789" s="23"/>
    </row>
    <row r="790" spans="1:5" x14ac:dyDescent="0.2">
      <c r="A790" s="23"/>
      <c r="B790" s="77"/>
      <c r="C790" s="23"/>
      <c r="D790" s="23"/>
      <c r="E790" s="23"/>
    </row>
    <row r="791" spans="1:5" x14ac:dyDescent="0.2">
      <c r="A791" s="23"/>
      <c r="B791" s="77"/>
      <c r="C791" s="23"/>
      <c r="D791" s="23"/>
      <c r="E791" s="23"/>
    </row>
    <row r="792" spans="1:5" x14ac:dyDescent="0.2">
      <c r="A792" s="23"/>
      <c r="B792" s="77"/>
      <c r="C792" s="23"/>
      <c r="D792" s="23"/>
      <c r="E792" s="23"/>
    </row>
    <row r="793" spans="1:5" x14ac:dyDescent="0.2">
      <c r="A793" s="23"/>
      <c r="B793" s="77"/>
      <c r="C793" s="23"/>
      <c r="D793" s="23"/>
      <c r="E793" s="23"/>
    </row>
    <row r="794" spans="1:5" x14ac:dyDescent="0.2">
      <c r="A794" s="23"/>
      <c r="B794" s="77"/>
      <c r="C794" s="23"/>
      <c r="D794" s="23"/>
      <c r="E794" s="23"/>
    </row>
    <row r="795" spans="1:5" x14ac:dyDescent="0.2">
      <c r="A795" s="23"/>
      <c r="B795" s="77"/>
      <c r="C795" s="23"/>
      <c r="D795" s="23"/>
      <c r="E795" s="23"/>
    </row>
    <row r="796" spans="1:5" x14ac:dyDescent="0.2">
      <c r="A796" s="23"/>
      <c r="B796" s="77"/>
      <c r="C796" s="23"/>
      <c r="D796" s="23"/>
      <c r="E796" s="23"/>
    </row>
    <row r="797" spans="1:5" x14ac:dyDescent="0.2">
      <c r="A797" s="23"/>
      <c r="B797" s="77"/>
      <c r="C797" s="23"/>
      <c r="D797" s="23"/>
      <c r="E797" s="23"/>
    </row>
    <row r="798" spans="1:5" x14ac:dyDescent="0.2">
      <c r="A798" s="23"/>
      <c r="B798" s="77"/>
      <c r="C798" s="23"/>
      <c r="D798" s="23"/>
      <c r="E798" s="23"/>
    </row>
    <row r="799" spans="1:5" x14ac:dyDescent="0.2">
      <c r="A799" s="23"/>
      <c r="B799" s="77"/>
      <c r="C799" s="23"/>
      <c r="D799" s="23"/>
      <c r="E799" s="23"/>
    </row>
    <row r="800" spans="1:5" x14ac:dyDescent="0.2">
      <c r="A800" s="23"/>
      <c r="B800" s="77"/>
      <c r="C800" s="23"/>
      <c r="D800" s="23"/>
      <c r="E800" s="23"/>
    </row>
    <row r="801" spans="1:5" x14ac:dyDescent="0.2">
      <c r="A801" s="23"/>
      <c r="B801" s="77"/>
      <c r="C801" s="23"/>
      <c r="D801" s="23"/>
      <c r="E801" s="23"/>
    </row>
    <row r="802" spans="1:5" x14ac:dyDescent="0.2">
      <c r="A802" s="23"/>
      <c r="B802" s="77"/>
      <c r="C802" s="23"/>
      <c r="D802" s="23"/>
      <c r="E802" s="23"/>
    </row>
    <row r="803" spans="1:5" x14ac:dyDescent="0.2">
      <c r="A803" s="23"/>
      <c r="B803" s="77"/>
      <c r="C803" s="23"/>
      <c r="D803" s="23"/>
      <c r="E803" s="23"/>
    </row>
    <row r="804" spans="1:5" x14ac:dyDescent="0.2">
      <c r="A804" s="23"/>
      <c r="B804" s="77"/>
      <c r="C804" s="23"/>
      <c r="D804" s="23"/>
      <c r="E804" s="23"/>
    </row>
    <row r="805" spans="1:5" x14ac:dyDescent="0.2">
      <c r="A805" s="23"/>
      <c r="B805" s="77"/>
      <c r="C805" s="23"/>
      <c r="D805" s="23"/>
      <c r="E805" s="23"/>
    </row>
    <row r="806" spans="1:5" x14ac:dyDescent="0.2">
      <c r="A806" s="23"/>
      <c r="B806" s="77"/>
      <c r="C806" s="23"/>
      <c r="D806" s="23"/>
      <c r="E806" s="23"/>
    </row>
    <row r="807" spans="1:5" x14ac:dyDescent="0.2">
      <c r="A807" s="23"/>
      <c r="B807" s="77"/>
      <c r="C807" s="23"/>
      <c r="D807" s="23"/>
      <c r="E807" s="23"/>
    </row>
    <row r="808" spans="1:5" x14ac:dyDescent="0.2">
      <c r="A808" s="23"/>
      <c r="B808" s="77"/>
      <c r="C808" s="23"/>
      <c r="D808" s="23"/>
      <c r="E808" s="23"/>
    </row>
    <row r="809" spans="1:5" x14ac:dyDescent="0.2">
      <c r="A809" s="23"/>
      <c r="B809" s="77"/>
      <c r="C809" s="23"/>
      <c r="D809" s="23"/>
      <c r="E809" s="23"/>
    </row>
    <row r="810" spans="1:5" x14ac:dyDescent="0.2">
      <c r="A810" s="23"/>
      <c r="B810" s="77"/>
      <c r="C810" s="23"/>
      <c r="D810" s="23"/>
      <c r="E810" s="23"/>
    </row>
    <row r="811" spans="1:5" x14ac:dyDescent="0.2">
      <c r="A811" s="23"/>
      <c r="B811" s="77"/>
      <c r="C811" s="23"/>
      <c r="D811" s="23"/>
      <c r="E811" s="23"/>
    </row>
    <row r="812" spans="1:5" x14ac:dyDescent="0.2">
      <c r="A812" s="23"/>
      <c r="B812" s="77"/>
      <c r="C812" s="23"/>
      <c r="D812" s="23"/>
      <c r="E812" s="23"/>
    </row>
    <row r="813" spans="1:5" x14ac:dyDescent="0.2">
      <c r="A813" s="23"/>
      <c r="B813" s="77"/>
      <c r="C813" s="23"/>
      <c r="D813" s="23"/>
      <c r="E813" s="23"/>
    </row>
    <row r="814" spans="1:5" x14ac:dyDescent="0.2">
      <c r="A814" s="23"/>
      <c r="B814" s="77"/>
      <c r="C814" s="23"/>
      <c r="D814" s="23"/>
      <c r="E814" s="23"/>
    </row>
    <row r="815" spans="1:5" x14ac:dyDescent="0.2">
      <c r="A815" s="23"/>
      <c r="B815" s="77"/>
      <c r="C815" s="23"/>
      <c r="D815" s="23"/>
      <c r="E815" s="23"/>
    </row>
    <row r="816" spans="1:5" x14ac:dyDescent="0.2">
      <c r="A816" s="23"/>
      <c r="B816" s="77"/>
      <c r="C816" s="23"/>
      <c r="D816" s="23"/>
      <c r="E816" s="23"/>
    </row>
    <row r="817" spans="1:5" x14ac:dyDescent="0.2">
      <c r="A817" s="23"/>
      <c r="B817" s="77"/>
      <c r="C817" s="23"/>
      <c r="D817" s="23"/>
      <c r="E817" s="23"/>
    </row>
    <row r="818" spans="1:5" x14ac:dyDescent="0.2">
      <c r="A818" s="23"/>
      <c r="B818" s="77"/>
      <c r="C818" s="23"/>
      <c r="D818" s="23"/>
      <c r="E818" s="23"/>
    </row>
    <row r="819" spans="1:5" x14ac:dyDescent="0.2">
      <c r="A819" s="23"/>
      <c r="B819" s="77"/>
      <c r="C819" s="23"/>
      <c r="D819" s="23"/>
      <c r="E819" s="23"/>
    </row>
    <row r="820" spans="1:5" x14ac:dyDescent="0.2">
      <c r="A820" s="23"/>
      <c r="B820" s="77"/>
      <c r="C820" s="23"/>
      <c r="D820" s="23"/>
      <c r="E820" s="23"/>
    </row>
    <row r="821" spans="1:5" x14ac:dyDescent="0.2">
      <c r="A821" s="23"/>
      <c r="B821" s="77"/>
      <c r="C821" s="23"/>
      <c r="D821" s="23"/>
      <c r="E821" s="23"/>
    </row>
    <row r="822" spans="1:5" x14ac:dyDescent="0.2">
      <c r="A822" s="23"/>
      <c r="B822" s="77"/>
      <c r="C822" s="23"/>
      <c r="D822" s="23"/>
      <c r="E822" s="23"/>
    </row>
    <row r="823" spans="1:5" x14ac:dyDescent="0.2">
      <c r="A823" s="23"/>
      <c r="B823" s="77"/>
      <c r="C823" s="23"/>
      <c r="D823" s="23"/>
      <c r="E823" s="23"/>
    </row>
    <row r="824" spans="1:5" x14ac:dyDescent="0.2">
      <c r="A824" s="23"/>
      <c r="B824" s="77"/>
      <c r="C824" s="23"/>
      <c r="D824" s="23"/>
      <c r="E824" s="23"/>
    </row>
    <row r="825" spans="1:5" x14ac:dyDescent="0.2">
      <c r="A825" s="23"/>
      <c r="B825" s="77"/>
      <c r="C825" s="23"/>
      <c r="D825" s="23"/>
      <c r="E825" s="23"/>
    </row>
    <row r="826" spans="1:5" x14ac:dyDescent="0.2">
      <c r="A826" s="23"/>
      <c r="B826" s="77"/>
      <c r="C826" s="23"/>
      <c r="D826" s="23"/>
      <c r="E826" s="23"/>
    </row>
    <row r="827" spans="1:5" x14ac:dyDescent="0.2">
      <c r="A827" s="23"/>
      <c r="B827" s="77"/>
      <c r="C827" s="23"/>
      <c r="D827" s="23"/>
      <c r="E827" s="23"/>
    </row>
    <row r="828" spans="1:5" x14ac:dyDescent="0.2">
      <c r="A828" s="23"/>
      <c r="B828" s="77"/>
      <c r="C828" s="23"/>
      <c r="D828" s="23"/>
      <c r="E828" s="23"/>
    </row>
    <row r="829" spans="1:5" x14ac:dyDescent="0.2">
      <c r="A829" s="23"/>
      <c r="B829" s="77"/>
      <c r="C829" s="23"/>
      <c r="D829" s="23"/>
      <c r="E829" s="23"/>
    </row>
    <row r="830" spans="1:5" x14ac:dyDescent="0.2">
      <c r="A830" s="23"/>
      <c r="B830" s="77"/>
      <c r="C830" s="23"/>
      <c r="D830" s="23"/>
      <c r="E830" s="23"/>
    </row>
    <row r="831" spans="1:5" x14ac:dyDescent="0.2">
      <c r="A831" s="23"/>
      <c r="B831" s="77"/>
      <c r="C831" s="23"/>
      <c r="D831" s="23"/>
      <c r="E831" s="23"/>
    </row>
    <row r="832" spans="1:5" x14ac:dyDescent="0.2">
      <c r="A832" s="23"/>
      <c r="B832" s="77"/>
      <c r="C832" s="23"/>
      <c r="D832" s="23"/>
      <c r="E832" s="23"/>
    </row>
    <row r="833" spans="1:5" x14ac:dyDescent="0.2">
      <c r="A833" s="23"/>
      <c r="B833" s="77"/>
      <c r="C833" s="23"/>
      <c r="D833" s="23"/>
      <c r="E833" s="23"/>
    </row>
    <row r="834" spans="1:5" x14ac:dyDescent="0.2">
      <c r="A834" s="23"/>
      <c r="B834" s="77"/>
      <c r="C834" s="23"/>
      <c r="D834" s="23"/>
      <c r="E834" s="23"/>
    </row>
    <row r="835" spans="1:5" x14ac:dyDescent="0.2">
      <c r="A835" s="23"/>
      <c r="B835" s="77"/>
      <c r="C835" s="23"/>
      <c r="D835" s="23"/>
      <c r="E835" s="23"/>
    </row>
    <row r="836" spans="1:5" x14ac:dyDescent="0.2">
      <c r="A836" s="23"/>
      <c r="B836" s="77"/>
      <c r="C836" s="23"/>
      <c r="D836" s="23"/>
      <c r="E836" s="23"/>
    </row>
    <row r="837" spans="1:5" x14ac:dyDescent="0.2">
      <c r="A837" s="23"/>
      <c r="B837" s="77"/>
      <c r="C837" s="23"/>
      <c r="D837" s="23"/>
      <c r="E837" s="23"/>
    </row>
    <row r="838" spans="1:5" x14ac:dyDescent="0.2">
      <c r="A838" s="23"/>
      <c r="B838" s="77"/>
      <c r="C838" s="23"/>
      <c r="D838" s="23"/>
      <c r="E838" s="23"/>
    </row>
    <row r="839" spans="1:5" x14ac:dyDescent="0.2">
      <c r="A839" s="23"/>
      <c r="B839" s="77"/>
      <c r="C839" s="23"/>
      <c r="D839" s="23"/>
      <c r="E839" s="23"/>
    </row>
    <row r="840" spans="1:5" x14ac:dyDescent="0.2">
      <c r="A840" s="23"/>
      <c r="B840" s="77"/>
      <c r="C840" s="23"/>
      <c r="D840" s="23"/>
      <c r="E840" s="23"/>
    </row>
    <row r="841" spans="1:5" x14ac:dyDescent="0.2">
      <c r="A841" s="23"/>
      <c r="B841" s="77"/>
      <c r="C841" s="23"/>
      <c r="D841" s="23"/>
      <c r="E841" s="23"/>
    </row>
    <row r="842" spans="1:5" x14ac:dyDescent="0.2">
      <c r="A842" s="23"/>
      <c r="B842" s="77"/>
      <c r="C842" s="23"/>
      <c r="D842" s="23"/>
      <c r="E842" s="23"/>
    </row>
    <row r="843" spans="1:5" x14ac:dyDescent="0.2">
      <c r="A843" s="23"/>
      <c r="B843" s="77"/>
      <c r="C843" s="23"/>
      <c r="D843" s="23"/>
      <c r="E843" s="23"/>
    </row>
    <row r="844" spans="1:5" x14ac:dyDescent="0.2">
      <c r="A844" s="23"/>
      <c r="B844" s="77"/>
      <c r="C844" s="23"/>
      <c r="D844" s="23"/>
      <c r="E844" s="23"/>
    </row>
    <row r="845" spans="1:5" x14ac:dyDescent="0.2">
      <c r="A845" s="23"/>
      <c r="B845" s="77"/>
      <c r="C845" s="23"/>
      <c r="D845" s="23"/>
      <c r="E845" s="23"/>
    </row>
    <row r="846" spans="1:5" x14ac:dyDescent="0.2">
      <c r="A846" s="23"/>
      <c r="B846" s="77"/>
      <c r="C846" s="23"/>
      <c r="D846" s="23"/>
      <c r="E846" s="23"/>
    </row>
    <row r="847" spans="1:5" x14ac:dyDescent="0.2">
      <c r="A847" s="23"/>
      <c r="B847" s="77"/>
      <c r="C847" s="23"/>
      <c r="D847" s="23"/>
      <c r="E847" s="23"/>
    </row>
    <row r="848" spans="1:5" x14ac:dyDescent="0.2">
      <c r="A848" s="23"/>
      <c r="B848" s="77"/>
      <c r="C848" s="23"/>
      <c r="D848" s="23"/>
      <c r="E848" s="23"/>
    </row>
    <row r="849" spans="1:5" x14ac:dyDescent="0.2">
      <c r="A849" s="23"/>
      <c r="B849" s="77"/>
      <c r="C849" s="23"/>
      <c r="D849" s="23"/>
      <c r="E849" s="23"/>
    </row>
    <row r="850" spans="1:5" x14ac:dyDescent="0.2">
      <c r="A850" s="23"/>
      <c r="B850" s="77"/>
      <c r="C850" s="23"/>
      <c r="D850" s="23"/>
      <c r="E850" s="23"/>
    </row>
    <row r="851" spans="1:5" x14ac:dyDescent="0.2">
      <c r="A851" s="23"/>
      <c r="B851" s="77"/>
      <c r="C851" s="23"/>
      <c r="D851" s="23"/>
      <c r="E851" s="23"/>
    </row>
    <row r="852" spans="1:5" x14ac:dyDescent="0.2">
      <c r="A852" s="23"/>
      <c r="B852" s="77"/>
      <c r="C852" s="23"/>
      <c r="D852" s="23"/>
      <c r="E852" s="23"/>
    </row>
    <row r="853" spans="1:5" x14ac:dyDescent="0.2">
      <c r="A853" s="23"/>
      <c r="B853" s="77"/>
      <c r="C853" s="23"/>
      <c r="D853" s="23"/>
      <c r="E853" s="23"/>
    </row>
    <row r="854" spans="1:5" x14ac:dyDescent="0.2">
      <c r="A854" s="23"/>
      <c r="B854" s="77"/>
      <c r="C854" s="23"/>
      <c r="D854" s="23"/>
      <c r="E854" s="23"/>
    </row>
    <row r="855" spans="1:5" x14ac:dyDescent="0.2">
      <c r="A855" s="23"/>
      <c r="B855" s="77"/>
      <c r="C855" s="23"/>
      <c r="D855" s="23"/>
      <c r="E855" s="23"/>
    </row>
    <row r="856" spans="1:5" x14ac:dyDescent="0.2">
      <c r="A856" s="23"/>
      <c r="B856" s="77"/>
      <c r="C856" s="23"/>
      <c r="D856" s="23"/>
      <c r="E856" s="23"/>
    </row>
    <row r="857" spans="1:5" x14ac:dyDescent="0.2">
      <c r="A857" s="23"/>
      <c r="B857" s="77"/>
      <c r="C857" s="23"/>
      <c r="D857" s="23"/>
      <c r="E857" s="23"/>
    </row>
    <row r="858" spans="1:5" x14ac:dyDescent="0.2">
      <c r="A858" s="23"/>
      <c r="B858" s="77"/>
      <c r="C858" s="23"/>
      <c r="D858" s="23"/>
      <c r="E858" s="23"/>
    </row>
    <row r="859" spans="1:5" x14ac:dyDescent="0.2">
      <c r="A859" s="23"/>
      <c r="B859" s="77"/>
      <c r="C859" s="23"/>
      <c r="D859" s="23"/>
      <c r="E859" s="23"/>
    </row>
    <row r="860" spans="1:5" x14ac:dyDescent="0.2">
      <c r="A860" s="23"/>
      <c r="B860" s="77"/>
      <c r="C860" s="23"/>
      <c r="D860" s="23"/>
      <c r="E860" s="23"/>
    </row>
    <row r="861" spans="1:5" x14ac:dyDescent="0.2">
      <c r="A861" s="23"/>
      <c r="B861" s="77"/>
      <c r="C861" s="23"/>
      <c r="D861" s="23"/>
      <c r="E861" s="23"/>
    </row>
    <row r="862" spans="1:5" x14ac:dyDescent="0.2">
      <c r="A862" s="23"/>
      <c r="B862" s="77"/>
      <c r="C862" s="23"/>
      <c r="D862" s="23"/>
      <c r="E862" s="23"/>
    </row>
    <row r="863" spans="1:5" x14ac:dyDescent="0.2">
      <c r="A863" s="23"/>
      <c r="B863" s="77"/>
      <c r="C863" s="23"/>
      <c r="D863" s="23"/>
      <c r="E863" s="23"/>
    </row>
    <row r="864" spans="1:5" x14ac:dyDescent="0.2">
      <c r="A864" s="23"/>
      <c r="B864" s="77"/>
      <c r="C864" s="23"/>
      <c r="D864" s="23"/>
      <c r="E864" s="23"/>
    </row>
    <row r="865" spans="1:5" x14ac:dyDescent="0.2">
      <c r="A865" s="23"/>
      <c r="B865" s="77"/>
      <c r="C865" s="23"/>
      <c r="D865" s="23"/>
      <c r="E865" s="23"/>
    </row>
    <row r="866" spans="1:5" x14ac:dyDescent="0.2">
      <c r="A866" s="23"/>
      <c r="B866" s="77"/>
      <c r="C866" s="23"/>
      <c r="D866" s="23"/>
      <c r="E866" s="23"/>
    </row>
    <row r="867" spans="1:5" x14ac:dyDescent="0.2">
      <c r="A867" s="23"/>
      <c r="B867" s="77"/>
      <c r="C867" s="23"/>
      <c r="D867" s="23"/>
      <c r="E867" s="23"/>
    </row>
    <row r="868" spans="1:5" x14ac:dyDescent="0.2">
      <c r="A868" s="23"/>
      <c r="B868" s="77"/>
      <c r="C868" s="23"/>
      <c r="D868" s="23"/>
      <c r="E868" s="23"/>
    </row>
    <row r="869" spans="1:5" x14ac:dyDescent="0.2">
      <c r="A869" s="23"/>
      <c r="B869" s="77"/>
      <c r="C869" s="23"/>
      <c r="D869" s="23"/>
      <c r="E869" s="23"/>
    </row>
    <row r="870" spans="1:5" x14ac:dyDescent="0.2">
      <c r="A870" s="23"/>
      <c r="B870" s="77"/>
      <c r="C870" s="23"/>
      <c r="D870" s="23"/>
      <c r="E870" s="23"/>
    </row>
    <row r="871" spans="1:5" x14ac:dyDescent="0.2">
      <c r="A871" s="23"/>
      <c r="B871" s="77"/>
      <c r="C871" s="23"/>
      <c r="D871" s="23"/>
      <c r="E871" s="23"/>
    </row>
    <row r="872" spans="1:5" x14ac:dyDescent="0.2">
      <c r="A872" s="23"/>
      <c r="B872" s="77"/>
      <c r="C872" s="23"/>
      <c r="D872" s="23"/>
      <c r="E872" s="23"/>
    </row>
    <row r="873" spans="1:5" x14ac:dyDescent="0.2">
      <c r="A873" s="23"/>
      <c r="B873" s="77"/>
      <c r="C873" s="23"/>
      <c r="D873" s="23"/>
      <c r="E873" s="23"/>
    </row>
    <row r="874" spans="1:5" x14ac:dyDescent="0.2">
      <c r="A874" s="23"/>
      <c r="B874" s="77"/>
      <c r="C874" s="23"/>
      <c r="D874" s="23"/>
      <c r="E874" s="23"/>
    </row>
    <row r="875" spans="1:5" x14ac:dyDescent="0.2">
      <c r="A875" s="23"/>
      <c r="B875" s="77"/>
      <c r="C875" s="23"/>
      <c r="D875" s="23"/>
      <c r="E875" s="23"/>
    </row>
    <row r="876" spans="1:5" x14ac:dyDescent="0.2">
      <c r="A876" s="23"/>
      <c r="B876" s="77"/>
      <c r="C876" s="23"/>
      <c r="D876" s="23"/>
      <c r="E876" s="23"/>
    </row>
    <row r="877" spans="1:5" x14ac:dyDescent="0.2">
      <c r="A877" s="23"/>
      <c r="B877" s="77"/>
      <c r="C877" s="23"/>
      <c r="D877" s="23"/>
      <c r="E877" s="23"/>
    </row>
    <row r="878" spans="1:5" x14ac:dyDescent="0.2">
      <c r="A878" s="23"/>
      <c r="B878" s="77"/>
      <c r="C878" s="23"/>
      <c r="D878" s="23"/>
      <c r="E878" s="23"/>
    </row>
    <row r="879" spans="1:5" x14ac:dyDescent="0.2">
      <c r="A879" s="23"/>
      <c r="B879" s="77"/>
      <c r="C879" s="23"/>
      <c r="D879" s="23"/>
      <c r="E879" s="23"/>
    </row>
    <row r="880" spans="1:5" x14ac:dyDescent="0.2">
      <c r="A880" s="23"/>
      <c r="B880" s="77"/>
      <c r="C880" s="23"/>
      <c r="D880" s="23"/>
      <c r="E880" s="23"/>
    </row>
    <row r="881" spans="1:5" x14ac:dyDescent="0.2">
      <c r="A881" s="23"/>
      <c r="B881" s="77"/>
      <c r="C881" s="23"/>
      <c r="D881" s="23"/>
      <c r="E881" s="23"/>
    </row>
    <row r="882" spans="1:5" x14ac:dyDescent="0.2">
      <c r="A882" s="23"/>
      <c r="B882" s="77"/>
      <c r="C882" s="23"/>
      <c r="D882" s="23"/>
      <c r="E882" s="23"/>
    </row>
    <row r="883" spans="1:5" x14ac:dyDescent="0.2">
      <c r="A883" s="23"/>
      <c r="B883" s="77"/>
      <c r="C883" s="23"/>
      <c r="D883" s="23"/>
      <c r="E883" s="23"/>
    </row>
    <row r="884" spans="1:5" x14ac:dyDescent="0.2">
      <c r="A884" s="23"/>
      <c r="B884" s="77"/>
      <c r="C884" s="23"/>
      <c r="D884" s="23"/>
      <c r="E884" s="23"/>
    </row>
    <row r="885" spans="1:5" x14ac:dyDescent="0.2">
      <c r="A885" s="23"/>
      <c r="B885" s="77"/>
      <c r="C885" s="23"/>
      <c r="D885" s="23"/>
      <c r="E885" s="23"/>
    </row>
    <row r="886" spans="1:5" x14ac:dyDescent="0.2">
      <c r="A886" s="23"/>
      <c r="B886" s="77"/>
      <c r="C886" s="23"/>
      <c r="D886" s="23"/>
      <c r="E886" s="23"/>
    </row>
    <row r="887" spans="1:5" x14ac:dyDescent="0.2">
      <c r="A887" s="23"/>
      <c r="B887" s="77"/>
      <c r="C887" s="23"/>
      <c r="D887" s="23"/>
      <c r="E887" s="23"/>
    </row>
    <row r="888" spans="1:5" x14ac:dyDescent="0.2">
      <c r="A888" s="23"/>
      <c r="B888" s="77"/>
      <c r="C888" s="23"/>
      <c r="D888" s="23"/>
      <c r="E888" s="23"/>
    </row>
    <row r="889" spans="1:5" x14ac:dyDescent="0.2">
      <c r="A889" s="23"/>
      <c r="B889" s="77"/>
      <c r="C889" s="23"/>
      <c r="D889" s="23"/>
      <c r="E889" s="23"/>
    </row>
    <row r="890" spans="1:5" x14ac:dyDescent="0.2">
      <c r="A890" s="23"/>
      <c r="B890" s="77"/>
      <c r="C890" s="23"/>
      <c r="D890" s="23"/>
      <c r="E890" s="23"/>
    </row>
    <row r="891" spans="1:5" x14ac:dyDescent="0.2">
      <c r="A891" s="23"/>
      <c r="B891" s="77"/>
      <c r="C891" s="23"/>
      <c r="D891" s="23"/>
      <c r="E891" s="23"/>
    </row>
    <row r="892" spans="1:5" x14ac:dyDescent="0.2">
      <c r="A892" s="23"/>
      <c r="B892" s="77"/>
      <c r="C892" s="23"/>
      <c r="D892" s="23"/>
      <c r="E892" s="23"/>
    </row>
    <row r="893" spans="1:5" x14ac:dyDescent="0.2">
      <c r="A893" s="23"/>
      <c r="B893" s="77"/>
      <c r="C893" s="23"/>
      <c r="D893" s="23"/>
      <c r="E893" s="23"/>
    </row>
    <row r="894" spans="1:5" x14ac:dyDescent="0.2">
      <c r="A894" s="23"/>
      <c r="B894" s="77"/>
      <c r="C894" s="23"/>
      <c r="D894" s="23"/>
      <c r="E894" s="23"/>
    </row>
    <row r="895" spans="1:5" x14ac:dyDescent="0.2">
      <c r="A895" s="23"/>
      <c r="B895" s="77"/>
      <c r="C895" s="23"/>
      <c r="D895" s="23"/>
      <c r="E895" s="23"/>
    </row>
    <row r="896" spans="1:5" x14ac:dyDescent="0.2">
      <c r="A896" s="23"/>
      <c r="B896" s="77"/>
      <c r="C896" s="23"/>
      <c r="D896" s="23"/>
      <c r="E896" s="23"/>
    </row>
    <row r="897" spans="1:5" x14ac:dyDescent="0.2">
      <c r="A897" s="23"/>
      <c r="B897" s="77"/>
      <c r="C897" s="23"/>
      <c r="D897" s="23"/>
      <c r="E897" s="23"/>
    </row>
    <row r="898" spans="1:5" x14ac:dyDescent="0.2">
      <c r="A898" s="23"/>
      <c r="B898" s="77"/>
      <c r="C898" s="23"/>
      <c r="D898" s="23"/>
      <c r="E898" s="23"/>
    </row>
    <row r="899" spans="1:5" x14ac:dyDescent="0.2">
      <c r="A899" s="23"/>
      <c r="B899" s="77"/>
      <c r="C899" s="23"/>
      <c r="D899" s="23"/>
      <c r="E899" s="23"/>
    </row>
    <row r="900" spans="1:5" x14ac:dyDescent="0.2">
      <c r="A900" s="23"/>
      <c r="B900" s="77"/>
      <c r="C900" s="23"/>
      <c r="D900" s="23"/>
      <c r="E900" s="23"/>
    </row>
    <row r="901" spans="1:5" x14ac:dyDescent="0.2">
      <c r="A901" s="23"/>
      <c r="B901" s="77"/>
      <c r="C901" s="23"/>
      <c r="D901" s="23"/>
      <c r="E901" s="23"/>
    </row>
    <row r="902" spans="1:5" x14ac:dyDescent="0.2">
      <c r="A902" s="23"/>
      <c r="B902" s="77"/>
      <c r="C902" s="23"/>
      <c r="D902" s="23"/>
      <c r="E902" s="23"/>
    </row>
    <row r="903" spans="1:5" x14ac:dyDescent="0.2">
      <c r="A903" s="23"/>
      <c r="B903" s="77"/>
      <c r="C903" s="23"/>
      <c r="D903" s="23"/>
      <c r="E903" s="23"/>
    </row>
    <row r="904" spans="1:5" x14ac:dyDescent="0.2">
      <c r="A904" s="23"/>
      <c r="B904" s="77"/>
      <c r="C904" s="23"/>
      <c r="D904" s="23"/>
      <c r="E904" s="23"/>
    </row>
    <row r="905" spans="1:5" x14ac:dyDescent="0.2">
      <c r="A905" s="23"/>
      <c r="B905" s="77"/>
      <c r="C905" s="23"/>
      <c r="D905" s="23"/>
      <c r="E905" s="23"/>
    </row>
    <row r="906" spans="1:5" x14ac:dyDescent="0.2">
      <c r="A906" s="23"/>
      <c r="B906" s="77"/>
      <c r="C906" s="23"/>
      <c r="D906" s="23"/>
      <c r="E906" s="23"/>
    </row>
    <row r="907" spans="1:5" x14ac:dyDescent="0.2">
      <c r="A907" s="23"/>
      <c r="B907" s="77"/>
      <c r="C907" s="23"/>
      <c r="D907" s="23"/>
      <c r="E907" s="23"/>
    </row>
    <row r="908" spans="1:5" x14ac:dyDescent="0.2">
      <c r="A908" s="23"/>
      <c r="B908" s="77"/>
      <c r="C908" s="23"/>
      <c r="D908" s="23"/>
      <c r="E908" s="23"/>
    </row>
    <row r="909" spans="1:5" x14ac:dyDescent="0.2">
      <c r="A909" s="23"/>
      <c r="B909" s="77"/>
      <c r="C909" s="23"/>
      <c r="D909" s="23"/>
      <c r="E909" s="23"/>
    </row>
    <row r="910" spans="1:5" x14ac:dyDescent="0.2">
      <c r="A910" s="23"/>
      <c r="B910" s="77"/>
      <c r="C910" s="23"/>
      <c r="D910" s="23"/>
      <c r="E910" s="23"/>
    </row>
    <row r="911" spans="1:5" x14ac:dyDescent="0.2">
      <c r="A911" s="23"/>
      <c r="B911" s="77"/>
      <c r="C911" s="23"/>
      <c r="D911" s="23"/>
      <c r="E911" s="23"/>
    </row>
    <row r="912" spans="1:5" x14ac:dyDescent="0.2">
      <c r="A912" s="23"/>
      <c r="B912" s="77"/>
      <c r="C912" s="23"/>
      <c r="D912" s="23"/>
      <c r="E912" s="23"/>
    </row>
    <row r="913" spans="1:5" x14ac:dyDescent="0.2">
      <c r="A913" s="23"/>
      <c r="B913" s="77"/>
      <c r="C913" s="23"/>
      <c r="D913" s="23"/>
      <c r="E913" s="23"/>
    </row>
    <row r="914" spans="1:5" x14ac:dyDescent="0.2">
      <c r="A914" s="23"/>
      <c r="B914" s="77"/>
      <c r="C914" s="23"/>
      <c r="D914" s="23"/>
      <c r="E914" s="23"/>
    </row>
    <row r="915" spans="1:5" x14ac:dyDescent="0.2">
      <c r="A915" s="23"/>
      <c r="B915" s="77"/>
      <c r="C915" s="23"/>
      <c r="D915" s="23"/>
      <c r="E915" s="23"/>
    </row>
    <row r="916" spans="1:5" x14ac:dyDescent="0.2">
      <c r="A916" s="23"/>
      <c r="B916" s="77"/>
      <c r="C916" s="23"/>
      <c r="D916" s="23"/>
      <c r="E916" s="23"/>
    </row>
    <row r="917" spans="1:5" x14ac:dyDescent="0.2">
      <c r="A917" s="23"/>
      <c r="B917" s="77"/>
      <c r="C917" s="23"/>
      <c r="D917" s="23"/>
      <c r="E917" s="23"/>
    </row>
    <row r="918" spans="1:5" x14ac:dyDescent="0.2">
      <c r="A918" s="23"/>
      <c r="B918" s="77"/>
      <c r="C918" s="23"/>
      <c r="D918" s="23"/>
      <c r="E918" s="23"/>
    </row>
    <row r="919" spans="1:5" x14ac:dyDescent="0.2">
      <c r="A919" s="23"/>
      <c r="B919" s="77"/>
      <c r="C919" s="23"/>
      <c r="D919" s="23"/>
      <c r="E919" s="23"/>
    </row>
    <row r="920" spans="1:5" x14ac:dyDescent="0.2">
      <c r="A920" s="23"/>
      <c r="B920" s="77"/>
      <c r="C920" s="23"/>
      <c r="D920" s="23"/>
      <c r="E920" s="23"/>
    </row>
    <row r="921" spans="1:5" x14ac:dyDescent="0.2">
      <c r="A921" s="23"/>
      <c r="B921" s="77"/>
      <c r="C921" s="23"/>
      <c r="D921" s="23"/>
      <c r="E921" s="23"/>
    </row>
    <row r="922" spans="1:5" x14ac:dyDescent="0.2">
      <c r="A922" s="23"/>
      <c r="B922" s="77"/>
      <c r="C922" s="23"/>
      <c r="D922" s="23"/>
      <c r="E922" s="23"/>
    </row>
    <row r="923" spans="1:5" x14ac:dyDescent="0.2">
      <c r="A923" s="23"/>
      <c r="B923" s="77"/>
      <c r="C923" s="23"/>
      <c r="D923" s="23"/>
      <c r="E923" s="23"/>
    </row>
    <row r="924" spans="1:5" x14ac:dyDescent="0.2">
      <c r="A924" s="23"/>
      <c r="B924" s="77"/>
      <c r="C924" s="23"/>
      <c r="D924" s="23"/>
      <c r="E924" s="23"/>
    </row>
    <row r="925" spans="1:5" x14ac:dyDescent="0.2">
      <c r="A925" s="23"/>
      <c r="B925" s="77"/>
      <c r="C925" s="23"/>
      <c r="D925" s="23"/>
      <c r="E925" s="23"/>
    </row>
    <row r="926" spans="1:5" x14ac:dyDescent="0.2">
      <c r="A926" s="23"/>
      <c r="B926" s="77"/>
      <c r="C926" s="23"/>
      <c r="D926" s="23"/>
      <c r="E926" s="23"/>
    </row>
    <row r="927" spans="1:5" x14ac:dyDescent="0.2">
      <c r="A927" s="23"/>
      <c r="B927" s="77"/>
      <c r="C927" s="23"/>
      <c r="D927" s="23"/>
      <c r="E927" s="23"/>
    </row>
    <row r="928" spans="1:5" x14ac:dyDescent="0.2">
      <c r="A928" s="23"/>
      <c r="B928" s="77"/>
      <c r="C928" s="23"/>
      <c r="D928" s="23"/>
      <c r="E928" s="23"/>
    </row>
    <row r="929" spans="1:5" x14ac:dyDescent="0.2">
      <c r="A929" s="23"/>
      <c r="B929" s="77"/>
      <c r="C929" s="23"/>
      <c r="D929" s="23"/>
      <c r="E929" s="23"/>
    </row>
    <row r="930" spans="1:5" x14ac:dyDescent="0.2">
      <c r="A930" s="23"/>
      <c r="B930" s="77"/>
      <c r="C930" s="23"/>
      <c r="D930" s="23"/>
      <c r="E930" s="23"/>
    </row>
    <row r="931" spans="1:5" x14ac:dyDescent="0.2">
      <c r="A931" s="23"/>
      <c r="B931" s="77"/>
      <c r="C931" s="23"/>
      <c r="D931" s="23"/>
      <c r="E931" s="23"/>
    </row>
    <row r="932" spans="1:5" x14ac:dyDescent="0.2">
      <c r="A932" s="23"/>
      <c r="B932" s="77"/>
      <c r="C932" s="23"/>
      <c r="D932" s="23"/>
      <c r="E932" s="23"/>
    </row>
    <row r="933" spans="1:5" x14ac:dyDescent="0.2">
      <c r="A933" s="23"/>
      <c r="B933" s="77"/>
      <c r="C933" s="23"/>
      <c r="D933" s="23"/>
      <c r="E933" s="23"/>
    </row>
    <row r="934" spans="1:5" x14ac:dyDescent="0.2">
      <c r="A934" s="23"/>
      <c r="B934" s="77"/>
      <c r="C934" s="23"/>
      <c r="D934" s="23"/>
      <c r="E934" s="23"/>
    </row>
    <row r="935" spans="1:5" x14ac:dyDescent="0.2">
      <c r="A935" s="23"/>
      <c r="B935" s="77"/>
      <c r="C935" s="23"/>
      <c r="D935" s="23"/>
      <c r="E935" s="23"/>
    </row>
    <row r="936" spans="1:5" x14ac:dyDescent="0.2">
      <c r="A936" s="23"/>
      <c r="B936" s="77"/>
      <c r="C936" s="23"/>
      <c r="D936" s="23"/>
      <c r="E936" s="23"/>
    </row>
    <row r="937" spans="1:5" x14ac:dyDescent="0.2">
      <c r="A937" s="23"/>
      <c r="B937" s="77"/>
      <c r="C937" s="23"/>
      <c r="D937" s="23"/>
      <c r="E937" s="23"/>
    </row>
    <row r="938" spans="1:5" x14ac:dyDescent="0.2">
      <c r="A938" s="23"/>
      <c r="B938" s="77"/>
      <c r="C938" s="23"/>
      <c r="D938" s="23"/>
      <c r="E938" s="23"/>
    </row>
    <row r="939" spans="1:5" x14ac:dyDescent="0.2">
      <c r="A939" s="23"/>
      <c r="B939" s="77"/>
      <c r="C939" s="23"/>
      <c r="D939" s="23"/>
      <c r="E939" s="23"/>
    </row>
    <row r="940" spans="1:5" x14ac:dyDescent="0.2">
      <c r="A940" s="23"/>
      <c r="B940" s="77"/>
      <c r="C940" s="23"/>
      <c r="D940" s="23"/>
      <c r="E940" s="23"/>
    </row>
    <row r="941" spans="1:5" x14ac:dyDescent="0.2">
      <c r="A941" s="23"/>
      <c r="B941" s="77"/>
      <c r="C941" s="23"/>
      <c r="D941" s="23"/>
      <c r="E941" s="23"/>
    </row>
    <row r="942" spans="1:5" x14ac:dyDescent="0.2">
      <c r="A942" s="23"/>
      <c r="B942" s="77"/>
      <c r="C942" s="23"/>
      <c r="D942" s="23"/>
      <c r="E942" s="23"/>
    </row>
    <row r="943" spans="1:5" x14ac:dyDescent="0.2">
      <c r="A943" s="23"/>
      <c r="B943" s="77"/>
      <c r="C943" s="23"/>
      <c r="D943" s="23"/>
      <c r="E943" s="23"/>
    </row>
    <row r="944" spans="1:5" x14ac:dyDescent="0.2">
      <c r="A944" s="23"/>
      <c r="B944" s="77"/>
      <c r="C944" s="23"/>
      <c r="D944" s="23"/>
      <c r="E944" s="23"/>
    </row>
    <row r="945" spans="1:5" x14ac:dyDescent="0.2">
      <c r="A945" s="23"/>
      <c r="B945" s="77"/>
      <c r="C945" s="23"/>
      <c r="D945" s="23"/>
      <c r="E945" s="23"/>
    </row>
    <row r="946" spans="1:5" x14ac:dyDescent="0.2">
      <c r="A946" s="23"/>
      <c r="B946" s="77"/>
      <c r="C946" s="23"/>
      <c r="D946" s="23"/>
      <c r="E946" s="23"/>
    </row>
    <row r="947" spans="1:5" x14ac:dyDescent="0.2">
      <c r="A947" s="23"/>
      <c r="B947" s="77"/>
      <c r="C947" s="23"/>
      <c r="D947" s="23"/>
      <c r="E947" s="23"/>
    </row>
    <row r="948" spans="1:5" x14ac:dyDescent="0.2">
      <c r="A948" s="23"/>
      <c r="B948" s="77"/>
      <c r="C948" s="23"/>
      <c r="D948" s="23"/>
      <c r="E948" s="23"/>
    </row>
    <row r="949" spans="1:5" x14ac:dyDescent="0.2">
      <c r="A949" s="23"/>
      <c r="B949" s="77"/>
      <c r="C949" s="23"/>
      <c r="D949" s="23"/>
      <c r="E949" s="23"/>
    </row>
    <row r="950" spans="1:5" x14ac:dyDescent="0.2">
      <c r="A950" s="23"/>
      <c r="B950" s="77"/>
      <c r="C950" s="23"/>
      <c r="D950" s="23"/>
      <c r="E950" s="23"/>
    </row>
    <row r="951" spans="1:5" x14ac:dyDescent="0.2">
      <c r="A951" s="23"/>
      <c r="B951" s="77"/>
      <c r="C951" s="23"/>
      <c r="D951" s="23"/>
      <c r="E951" s="23"/>
    </row>
    <row r="952" spans="1:5" x14ac:dyDescent="0.2">
      <c r="A952" s="23"/>
      <c r="B952" s="77"/>
      <c r="C952" s="23"/>
      <c r="D952" s="23"/>
      <c r="E952" s="23"/>
    </row>
    <row r="953" spans="1:5" x14ac:dyDescent="0.2">
      <c r="A953" s="23"/>
      <c r="B953" s="77"/>
      <c r="C953" s="23"/>
      <c r="D953" s="23"/>
      <c r="E953" s="23"/>
    </row>
    <row r="954" spans="1:5" x14ac:dyDescent="0.2">
      <c r="A954" s="23"/>
      <c r="B954" s="77"/>
      <c r="C954" s="23"/>
      <c r="D954" s="23"/>
      <c r="E954" s="23"/>
    </row>
    <row r="955" spans="1:5" x14ac:dyDescent="0.2">
      <c r="A955" s="23"/>
      <c r="B955" s="77"/>
      <c r="C955" s="23"/>
      <c r="D955" s="23"/>
      <c r="E955" s="23"/>
    </row>
    <row r="956" spans="1:5" x14ac:dyDescent="0.2">
      <c r="A956" s="23"/>
      <c r="B956" s="77"/>
      <c r="C956" s="23"/>
      <c r="D956" s="23"/>
      <c r="E956" s="23"/>
    </row>
    <row r="957" spans="1:5" x14ac:dyDescent="0.2">
      <c r="A957" s="23"/>
      <c r="B957" s="77"/>
      <c r="C957" s="23"/>
      <c r="D957" s="23"/>
      <c r="E957" s="23"/>
    </row>
    <row r="958" spans="1:5" x14ac:dyDescent="0.2">
      <c r="A958" s="23"/>
      <c r="B958" s="77"/>
      <c r="C958" s="23"/>
      <c r="D958" s="23"/>
      <c r="E958" s="23"/>
    </row>
    <row r="959" spans="1:5" x14ac:dyDescent="0.2">
      <c r="A959" s="23"/>
      <c r="B959" s="77"/>
      <c r="C959" s="23"/>
      <c r="D959" s="23"/>
      <c r="E959" s="23"/>
    </row>
    <row r="960" spans="1:5" x14ac:dyDescent="0.2">
      <c r="A960" s="23"/>
      <c r="B960" s="77"/>
      <c r="C960" s="23"/>
      <c r="D960" s="23"/>
      <c r="E960" s="23"/>
    </row>
    <row r="961" spans="1:5" x14ac:dyDescent="0.2">
      <c r="A961" s="23"/>
      <c r="B961" s="77"/>
      <c r="C961" s="23"/>
      <c r="D961" s="23"/>
      <c r="E961" s="23"/>
    </row>
    <row r="962" spans="1:5" x14ac:dyDescent="0.2">
      <c r="A962" s="23"/>
      <c r="B962" s="77"/>
      <c r="C962" s="23"/>
      <c r="D962" s="23"/>
      <c r="E962" s="23"/>
    </row>
    <row r="963" spans="1:5" x14ac:dyDescent="0.2">
      <c r="A963" s="23"/>
      <c r="B963" s="77"/>
      <c r="C963" s="23"/>
      <c r="D963" s="23"/>
      <c r="E963" s="23"/>
    </row>
    <row r="964" spans="1:5" x14ac:dyDescent="0.2">
      <c r="A964" s="23"/>
      <c r="B964" s="77"/>
      <c r="C964" s="23"/>
      <c r="D964" s="23"/>
      <c r="E964" s="23"/>
    </row>
    <row r="965" spans="1:5" x14ac:dyDescent="0.2">
      <c r="A965" s="23"/>
      <c r="B965" s="77"/>
      <c r="C965" s="23"/>
      <c r="D965" s="23"/>
      <c r="E965" s="23"/>
    </row>
    <row r="966" spans="1:5" x14ac:dyDescent="0.2">
      <c r="A966" s="23"/>
      <c r="B966" s="77"/>
      <c r="C966" s="23"/>
      <c r="D966" s="23"/>
      <c r="E966" s="23"/>
    </row>
    <row r="967" spans="1:5" x14ac:dyDescent="0.2">
      <c r="A967" s="23"/>
      <c r="B967" s="77"/>
      <c r="C967" s="23"/>
      <c r="D967" s="23"/>
      <c r="E967" s="23"/>
    </row>
    <row r="968" spans="1:5" x14ac:dyDescent="0.2">
      <c r="A968" s="23"/>
      <c r="B968" s="77"/>
      <c r="C968" s="23"/>
      <c r="D968" s="23"/>
      <c r="E968" s="23"/>
    </row>
    <row r="969" spans="1:5" x14ac:dyDescent="0.2">
      <c r="A969" s="23"/>
      <c r="B969" s="77"/>
      <c r="C969" s="23"/>
      <c r="D969" s="23"/>
      <c r="E969" s="23"/>
    </row>
    <row r="970" spans="1:5" x14ac:dyDescent="0.2">
      <c r="A970" s="23"/>
      <c r="B970" s="77"/>
      <c r="C970" s="23"/>
      <c r="D970" s="23"/>
      <c r="E970" s="23"/>
    </row>
    <row r="971" spans="1:5" x14ac:dyDescent="0.2">
      <c r="A971" s="23"/>
      <c r="B971" s="77"/>
      <c r="C971" s="23"/>
      <c r="D971" s="23"/>
      <c r="E971" s="23"/>
    </row>
    <row r="972" spans="1:5" x14ac:dyDescent="0.2">
      <c r="A972" s="23"/>
      <c r="B972" s="77"/>
      <c r="C972" s="23"/>
      <c r="D972" s="23"/>
      <c r="E972" s="23"/>
    </row>
    <row r="973" spans="1:5" x14ac:dyDescent="0.2">
      <c r="A973" s="23"/>
      <c r="B973" s="77"/>
      <c r="C973" s="23"/>
      <c r="D973" s="23"/>
      <c r="E973" s="23"/>
    </row>
    <row r="974" spans="1:5" x14ac:dyDescent="0.2">
      <c r="A974" s="23"/>
      <c r="B974" s="77"/>
      <c r="C974" s="23"/>
      <c r="D974" s="23"/>
      <c r="E974" s="23"/>
    </row>
    <row r="975" spans="1:5" x14ac:dyDescent="0.2">
      <c r="A975" s="23"/>
      <c r="B975" s="77"/>
      <c r="C975" s="23"/>
      <c r="D975" s="23"/>
      <c r="E975" s="23"/>
    </row>
    <row r="976" spans="1:5" x14ac:dyDescent="0.2">
      <c r="A976" s="23"/>
      <c r="B976" s="77"/>
      <c r="C976" s="23"/>
      <c r="D976" s="23"/>
      <c r="E976" s="23"/>
    </row>
    <row r="977" spans="1:5" x14ac:dyDescent="0.2">
      <c r="A977" s="23"/>
      <c r="B977" s="77"/>
      <c r="C977" s="23"/>
      <c r="D977" s="23"/>
      <c r="E977" s="23"/>
    </row>
    <row r="978" spans="1:5" x14ac:dyDescent="0.2">
      <c r="A978" s="23"/>
      <c r="B978" s="77"/>
      <c r="C978" s="23"/>
      <c r="D978" s="23"/>
      <c r="E978" s="23"/>
    </row>
    <row r="979" spans="1:5" x14ac:dyDescent="0.2">
      <c r="A979" s="23"/>
      <c r="B979" s="77"/>
      <c r="C979" s="23"/>
      <c r="D979" s="23"/>
      <c r="E979" s="23"/>
    </row>
    <row r="980" spans="1:5" x14ac:dyDescent="0.2">
      <c r="A980" s="23"/>
      <c r="B980" s="77"/>
      <c r="C980" s="23"/>
      <c r="D980" s="23"/>
      <c r="E980" s="23"/>
    </row>
    <row r="981" spans="1:5" x14ac:dyDescent="0.2">
      <c r="A981" s="23"/>
      <c r="B981" s="77"/>
      <c r="C981" s="23"/>
      <c r="D981" s="23"/>
      <c r="E981" s="23"/>
    </row>
    <row r="982" spans="1:5" x14ac:dyDescent="0.2">
      <c r="A982" s="23"/>
      <c r="B982" s="77"/>
      <c r="C982" s="23"/>
      <c r="D982" s="23"/>
      <c r="E982" s="23"/>
    </row>
    <row r="983" spans="1:5" x14ac:dyDescent="0.2">
      <c r="A983" s="23"/>
      <c r="B983" s="77"/>
      <c r="C983" s="23"/>
      <c r="D983" s="23"/>
      <c r="E983" s="23"/>
    </row>
    <row r="984" spans="1:5" x14ac:dyDescent="0.2">
      <c r="A984" s="23"/>
      <c r="B984" s="77"/>
      <c r="C984" s="23"/>
      <c r="D984" s="23"/>
      <c r="E984" s="23"/>
    </row>
    <row r="985" spans="1:5" x14ac:dyDescent="0.2">
      <c r="A985" s="23"/>
      <c r="B985" s="77"/>
      <c r="C985" s="23"/>
      <c r="D985" s="23"/>
      <c r="E985" s="23"/>
    </row>
    <row r="986" spans="1:5" x14ac:dyDescent="0.2">
      <c r="A986" s="23"/>
      <c r="B986" s="77"/>
      <c r="C986" s="23"/>
      <c r="D986" s="23"/>
      <c r="E986" s="23"/>
    </row>
    <row r="987" spans="1:5" x14ac:dyDescent="0.2">
      <c r="A987" s="23"/>
      <c r="B987" s="77"/>
      <c r="C987" s="23"/>
      <c r="D987" s="23"/>
      <c r="E987" s="23"/>
    </row>
    <row r="988" spans="1:5" x14ac:dyDescent="0.2">
      <c r="A988" s="23"/>
      <c r="B988" s="77"/>
      <c r="C988" s="23"/>
      <c r="D988" s="23"/>
      <c r="E988" s="23"/>
    </row>
    <row r="989" spans="1:5" x14ac:dyDescent="0.2">
      <c r="A989" s="23"/>
      <c r="B989" s="77"/>
      <c r="C989" s="23"/>
      <c r="D989" s="23"/>
      <c r="E989" s="23"/>
    </row>
    <row r="990" spans="1:5" x14ac:dyDescent="0.2">
      <c r="A990" s="23"/>
      <c r="B990" s="77"/>
      <c r="C990" s="23"/>
      <c r="D990" s="23"/>
      <c r="E990" s="23"/>
    </row>
    <row r="991" spans="1:5" x14ac:dyDescent="0.2">
      <c r="A991" s="23"/>
      <c r="B991" s="77"/>
      <c r="C991" s="23"/>
      <c r="D991" s="23"/>
      <c r="E991" s="23"/>
    </row>
    <row r="992" spans="1:5" x14ac:dyDescent="0.2">
      <c r="A992" s="23"/>
      <c r="B992" s="77"/>
      <c r="C992" s="23"/>
      <c r="D992" s="23"/>
      <c r="E992" s="23"/>
    </row>
    <row r="993" spans="1:5" x14ac:dyDescent="0.2">
      <c r="A993" s="23"/>
      <c r="B993" s="77"/>
      <c r="C993" s="23"/>
      <c r="D993" s="23"/>
      <c r="E993" s="23"/>
    </row>
    <row r="994" spans="1:5" x14ac:dyDescent="0.2">
      <c r="A994" s="23"/>
      <c r="B994" s="77"/>
      <c r="C994" s="23"/>
      <c r="D994" s="23"/>
      <c r="E994" s="23"/>
    </row>
    <row r="995" spans="1:5" x14ac:dyDescent="0.2">
      <c r="A995" s="23"/>
      <c r="B995" s="77"/>
      <c r="C995" s="23"/>
      <c r="D995" s="23"/>
      <c r="E995" s="23"/>
    </row>
    <row r="996" spans="1:5" x14ac:dyDescent="0.2">
      <c r="A996" s="23"/>
      <c r="B996" s="77"/>
      <c r="C996" s="23"/>
      <c r="D996" s="23"/>
      <c r="E996" s="23"/>
    </row>
    <row r="997" spans="1:5" x14ac:dyDescent="0.2">
      <c r="A997" s="23"/>
      <c r="B997" s="77"/>
      <c r="C997" s="23"/>
      <c r="D997" s="23"/>
      <c r="E997" s="23"/>
    </row>
    <row r="998" spans="1:5" x14ac:dyDescent="0.2">
      <c r="A998" s="23"/>
      <c r="B998" s="77"/>
      <c r="C998" s="23"/>
      <c r="D998" s="23"/>
      <c r="E998" s="23"/>
    </row>
    <row r="999" spans="1:5" x14ac:dyDescent="0.2">
      <c r="A999" s="23"/>
      <c r="B999" s="77"/>
      <c r="C999" s="23"/>
      <c r="D999" s="23"/>
      <c r="E999" s="23"/>
    </row>
    <row r="1000" spans="1:5" x14ac:dyDescent="0.2">
      <c r="A1000" s="23"/>
      <c r="B1000" s="77"/>
      <c r="C1000" s="23"/>
      <c r="D1000" s="23"/>
      <c r="E1000" s="23"/>
    </row>
    <row r="1001" spans="1:5" x14ac:dyDescent="0.2">
      <c r="A1001" s="23"/>
      <c r="B1001" s="77"/>
      <c r="C1001" s="23"/>
      <c r="D1001" s="23"/>
      <c r="E1001" s="23"/>
    </row>
    <row r="1002" spans="1:5" x14ac:dyDescent="0.2">
      <c r="A1002" s="23"/>
      <c r="B1002" s="77"/>
      <c r="C1002" s="23"/>
      <c r="D1002" s="23"/>
      <c r="E1002" s="23"/>
    </row>
    <row r="1003" spans="1:5" x14ac:dyDescent="0.2">
      <c r="A1003" s="23"/>
      <c r="B1003" s="77"/>
      <c r="C1003" s="23"/>
      <c r="D1003" s="23"/>
      <c r="E1003" s="23"/>
    </row>
    <row r="1004" spans="1:5" x14ac:dyDescent="0.2">
      <c r="A1004" s="23"/>
      <c r="B1004" s="77"/>
      <c r="C1004" s="23"/>
      <c r="D1004" s="23"/>
      <c r="E1004" s="23"/>
    </row>
    <row r="1005" spans="1:5" x14ac:dyDescent="0.2">
      <c r="A1005" s="23"/>
      <c r="B1005" s="77"/>
      <c r="C1005" s="23"/>
      <c r="D1005" s="23"/>
      <c r="E1005" s="23"/>
    </row>
    <row r="1006" spans="1:5" x14ac:dyDescent="0.2">
      <c r="A1006" s="23"/>
      <c r="B1006" s="77"/>
      <c r="C1006" s="23"/>
      <c r="D1006" s="23"/>
      <c r="E1006" s="23"/>
    </row>
    <row r="1007" spans="1:5" x14ac:dyDescent="0.2">
      <c r="A1007" s="23"/>
      <c r="B1007" s="77"/>
      <c r="C1007" s="23"/>
      <c r="D1007" s="23"/>
      <c r="E1007" s="23"/>
    </row>
    <row r="1008" spans="1:5" x14ac:dyDescent="0.2">
      <c r="A1008" s="23"/>
      <c r="B1008" s="77"/>
      <c r="C1008" s="23"/>
      <c r="D1008" s="23"/>
      <c r="E1008" s="23"/>
    </row>
    <row r="1009" spans="1:5" x14ac:dyDescent="0.2">
      <c r="A1009" s="23"/>
      <c r="B1009" s="77"/>
      <c r="C1009" s="23"/>
      <c r="D1009" s="23"/>
      <c r="E1009" s="23"/>
    </row>
    <row r="1010" spans="1:5" x14ac:dyDescent="0.2">
      <c r="A1010" s="23"/>
      <c r="B1010" s="77"/>
      <c r="C1010" s="23"/>
      <c r="D1010" s="23"/>
      <c r="E1010" s="23"/>
    </row>
    <row r="1011" spans="1:5" x14ac:dyDescent="0.2">
      <c r="A1011" s="23"/>
      <c r="B1011" s="77"/>
      <c r="C1011" s="23"/>
      <c r="D1011" s="23"/>
      <c r="E1011" s="23"/>
    </row>
    <row r="1012" spans="1:5" x14ac:dyDescent="0.2">
      <c r="A1012" s="23"/>
      <c r="B1012" s="77"/>
      <c r="C1012" s="23"/>
      <c r="D1012" s="23"/>
      <c r="E1012" s="23"/>
    </row>
    <row r="1013" spans="1:5" x14ac:dyDescent="0.2">
      <c r="A1013" s="23"/>
      <c r="B1013" s="77"/>
      <c r="C1013" s="23"/>
      <c r="D1013" s="23"/>
      <c r="E1013" s="23"/>
    </row>
    <row r="1014" spans="1:5" x14ac:dyDescent="0.2">
      <c r="A1014" s="23"/>
      <c r="B1014" s="77"/>
      <c r="C1014" s="23"/>
      <c r="D1014" s="23"/>
      <c r="E1014" s="23"/>
    </row>
    <row r="1015" spans="1:5" x14ac:dyDescent="0.2">
      <c r="A1015" s="23"/>
      <c r="B1015" s="77"/>
      <c r="C1015" s="23"/>
      <c r="D1015" s="23"/>
      <c r="E1015" s="23"/>
    </row>
    <row r="1016" spans="1:5" x14ac:dyDescent="0.2">
      <c r="A1016" s="23"/>
      <c r="B1016" s="77"/>
      <c r="C1016" s="23"/>
      <c r="D1016" s="23"/>
      <c r="E1016" s="23"/>
    </row>
    <row r="1017" spans="1:5" x14ac:dyDescent="0.2">
      <c r="A1017" s="23"/>
      <c r="B1017" s="77"/>
      <c r="C1017" s="23"/>
      <c r="D1017" s="23"/>
      <c r="E1017" s="23"/>
    </row>
    <row r="1018" spans="1:5" x14ac:dyDescent="0.2">
      <c r="A1018" s="23"/>
      <c r="B1018" s="77"/>
      <c r="C1018" s="23"/>
      <c r="D1018" s="23"/>
      <c r="E1018" s="23"/>
    </row>
    <row r="1019" spans="1:5" x14ac:dyDescent="0.2">
      <c r="A1019" s="23"/>
      <c r="B1019" s="77"/>
      <c r="C1019" s="23"/>
      <c r="D1019" s="23"/>
      <c r="E1019" s="23"/>
    </row>
    <row r="1020" spans="1:5" x14ac:dyDescent="0.2">
      <c r="A1020" s="23"/>
      <c r="B1020" s="77"/>
      <c r="C1020" s="23"/>
      <c r="D1020" s="23"/>
      <c r="E1020" s="23"/>
    </row>
    <row r="1021" spans="1:5" x14ac:dyDescent="0.2">
      <c r="A1021" s="23"/>
      <c r="B1021" s="77"/>
      <c r="C1021" s="23"/>
      <c r="D1021" s="23"/>
      <c r="E1021" s="23"/>
    </row>
    <row r="1022" spans="1:5" x14ac:dyDescent="0.2">
      <c r="A1022" s="23"/>
      <c r="B1022" s="77"/>
      <c r="C1022" s="23"/>
      <c r="D1022" s="23"/>
      <c r="E1022" s="23"/>
    </row>
    <row r="1023" spans="1:5" x14ac:dyDescent="0.2">
      <c r="A1023" s="23"/>
      <c r="B1023" s="77"/>
      <c r="C1023" s="23"/>
      <c r="D1023" s="23"/>
      <c r="E1023" s="23"/>
    </row>
    <row r="1024" spans="1:5" x14ac:dyDescent="0.2">
      <c r="A1024" s="23"/>
      <c r="B1024" s="77"/>
      <c r="C1024" s="23"/>
      <c r="D1024" s="23"/>
      <c r="E1024" s="23"/>
    </row>
    <row r="1025" spans="1:5" x14ac:dyDescent="0.2">
      <c r="A1025" s="23"/>
      <c r="B1025" s="77"/>
      <c r="C1025" s="23"/>
      <c r="D1025" s="23"/>
      <c r="E1025" s="23"/>
    </row>
    <row r="1026" spans="1:5" x14ac:dyDescent="0.2">
      <c r="A1026" s="23"/>
      <c r="B1026" s="77"/>
      <c r="C1026" s="23"/>
      <c r="D1026" s="23"/>
      <c r="E1026" s="23"/>
    </row>
    <row r="1027" spans="1:5" x14ac:dyDescent="0.2">
      <c r="A1027" s="23"/>
      <c r="B1027" s="77"/>
      <c r="C1027" s="23"/>
      <c r="D1027" s="23"/>
      <c r="E1027" s="23"/>
    </row>
    <row r="1028" spans="1:5" x14ac:dyDescent="0.2">
      <c r="A1028" s="23"/>
      <c r="B1028" s="77"/>
      <c r="C1028" s="23"/>
      <c r="D1028" s="23"/>
      <c r="E1028" s="23"/>
    </row>
    <row r="1029" spans="1:5" x14ac:dyDescent="0.2">
      <c r="A1029" s="23"/>
      <c r="B1029" s="77"/>
      <c r="C1029" s="23"/>
      <c r="D1029" s="23"/>
      <c r="E1029" s="23"/>
    </row>
    <row r="1030" spans="1:5" x14ac:dyDescent="0.2">
      <c r="A1030" s="23"/>
      <c r="B1030" s="77"/>
      <c r="C1030" s="23"/>
      <c r="D1030" s="23"/>
      <c r="E1030" s="23"/>
    </row>
    <row r="1031" spans="1:5" x14ac:dyDescent="0.2">
      <c r="A1031" s="23"/>
      <c r="B1031" s="77"/>
      <c r="C1031" s="23"/>
      <c r="D1031" s="23"/>
      <c r="E1031" s="23"/>
    </row>
    <row r="1032" spans="1:5" x14ac:dyDescent="0.2">
      <c r="A1032" s="23"/>
      <c r="B1032" s="77"/>
      <c r="C1032" s="23"/>
      <c r="D1032" s="23"/>
      <c r="E1032" s="23"/>
    </row>
    <row r="1033" spans="1:5" x14ac:dyDescent="0.2">
      <c r="A1033" s="23"/>
      <c r="B1033" s="77"/>
      <c r="C1033" s="23"/>
      <c r="D1033" s="23"/>
      <c r="E1033" s="23"/>
    </row>
    <row r="1034" spans="1:5" x14ac:dyDescent="0.2">
      <c r="A1034" s="23"/>
      <c r="B1034" s="77"/>
      <c r="C1034" s="23"/>
      <c r="D1034" s="23"/>
      <c r="E1034" s="23"/>
    </row>
    <row r="1035" spans="1:5" x14ac:dyDescent="0.2">
      <c r="A1035" s="23"/>
      <c r="B1035" s="77"/>
      <c r="C1035" s="23"/>
      <c r="D1035" s="23"/>
      <c r="E1035" s="23"/>
    </row>
    <row r="1036" spans="1:5" x14ac:dyDescent="0.2">
      <c r="A1036" s="23"/>
      <c r="B1036" s="77"/>
      <c r="C1036" s="23"/>
      <c r="D1036" s="23"/>
      <c r="E1036" s="23"/>
    </row>
    <row r="1037" spans="1:5" x14ac:dyDescent="0.2">
      <c r="A1037" s="23"/>
      <c r="B1037" s="77"/>
      <c r="C1037" s="23"/>
      <c r="D1037" s="23"/>
      <c r="E1037" s="23"/>
    </row>
    <row r="1038" spans="1:5" x14ac:dyDescent="0.2">
      <c r="A1038" s="23"/>
      <c r="B1038" s="77"/>
      <c r="C1038" s="23"/>
      <c r="D1038" s="23"/>
      <c r="E1038" s="23"/>
    </row>
    <row r="1039" spans="1:5" x14ac:dyDescent="0.2">
      <c r="A1039" s="23"/>
      <c r="B1039" s="77"/>
      <c r="C1039" s="23"/>
      <c r="D1039" s="23"/>
      <c r="E1039" s="23"/>
    </row>
    <row r="1040" spans="1:5" x14ac:dyDescent="0.2">
      <c r="A1040" s="23"/>
      <c r="B1040" s="77"/>
      <c r="C1040" s="23"/>
      <c r="D1040" s="23"/>
      <c r="E1040" s="23"/>
    </row>
    <row r="1041" spans="1:5" x14ac:dyDescent="0.2">
      <c r="A1041" s="23"/>
      <c r="B1041" s="77"/>
      <c r="C1041" s="23"/>
      <c r="D1041" s="23"/>
      <c r="E1041" s="23"/>
    </row>
    <row r="1042" spans="1:5" x14ac:dyDescent="0.2">
      <c r="A1042" s="23"/>
      <c r="B1042" s="77"/>
      <c r="C1042" s="23"/>
      <c r="D1042" s="23"/>
      <c r="E1042" s="23"/>
    </row>
    <row r="1043" spans="1:5" x14ac:dyDescent="0.2">
      <c r="A1043" s="23"/>
      <c r="B1043" s="77"/>
      <c r="C1043" s="23"/>
      <c r="D1043" s="23"/>
      <c r="E1043" s="23"/>
    </row>
    <row r="1044" spans="1:5" x14ac:dyDescent="0.2">
      <c r="A1044" s="23"/>
      <c r="B1044" s="77"/>
      <c r="C1044" s="23"/>
      <c r="D1044" s="23"/>
      <c r="E1044" s="23"/>
    </row>
    <row r="1045" spans="1:5" x14ac:dyDescent="0.2">
      <c r="A1045" s="23"/>
      <c r="B1045" s="77"/>
      <c r="C1045" s="23"/>
      <c r="D1045" s="23"/>
      <c r="E1045" s="23"/>
    </row>
    <row r="1046" spans="1:5" x14ac:dyDescent="0.2">
      <c r="A1046" s="23"/>
      <c r="B1046" s="77"/>
      <c r="C1046" s="23"/>
      <c r="D1046" s="23"/>
      <c r="E1046" s="23"/>
    </row>
    <row r="1047" spans="1:5" x14ac:dyDescent="0.2">
      <c r="A1047" s="23"/>
      <c r="B1047" s="77"/>
      <c r="C1047" s="23"/>
      <c r="D1047" s="23"/>
      <c r="E1047" s="23"/>
    </row>
    <row r="1048" spans="1:5" x14ac:dyDescent="0.2">
      <c r="A1048" s="23"/>
      <c r="B1048" s="77"/>
      <c r="C1048" s="23"/>
      <c r="D1048" s="23"/>
      <c r="E1048" s="23"/>
    </row>
    <row r="1049" spans="1:5" x14ac:dyDescent="0.2">
      <c r="A1049" s="23"/>
      <c r="B1049" s="77"/>
      <c r="C1049" s="23"/>
      <c r="D1049" s="23"/>
      <c r="E1049" s="23"/>
    </row>
    <row r="1050" spans="1:5" x14ac:dyDescent="0.2">
      <c r="A1050" s="23"/>
      <c r="B1050" s="77"/>
      <c r="C1050" s="23"/>
      <c r="D1050" s="23"/>
      <c r="E1050" s="23"/>
    </row>
    <row r="1051" spans="1:5" x14ac:dyDescent="0.2">
      <c r="A1051" s="23"/>
      <c r="B1051" s="77"/>
      <c r="C1051" s="23"/>
      <c r="D1051" s="23"/>
      <c r="E1051" s="23"/>
    </row>
    <row r="1052" spans="1:5" x14ac:dyDescent="0.2">
      <c r="A1052" s="23"/>
      <c r="B1052" s="77"/>
      <c r="C1052" s="23"/>
      <c r="D1052" s="23"/>
      <c r="E1052" s="23"/>
    </row>
    <row r="1053" spans="1:5" x14ac:dyDescent="0.2">
      <c r="A1053" s="23"/>
      <c r="B1053" s="77"/>
      <c r="C1053" s="23"/>
      <c r="D1053" s="23"/>
      <c r="E1053" s="23"/>
    </row>
    <row r="1054" spans="1:5" x14ac:dyDescent="0.2">
      <c r="A1054" s="23"/>
      <c r="B1054" s="77"/>
      <c r="C1054" s="23"/>
      <c r="D1054" s="23"/>
      <c r="E1054" s="23"/>
    </row>
    <row r="1055" spans="1:5" x14ac:dyDescent="0.2">
      <c r="A1055" s="23"/>
      <c r="B1055" s="77"/>
      <c r="C1055" s="23"/>
      <c r="D1055" s="23"/>
      <c r="E1055" s="23"/>
    </row>
    <row r="1056" spans="1:5" x14ac:dyDescent="0.2">
      <c r="A1056" s="23"/>
      <c r="B1056" s="77"/>
      <c r="C1056" s="23"/>
      <c r="D1056" s="23"/>
      <c r="E1056" s="23"/>
    </row>
    <row r="1057" spans="1:5" x14ac:dyDescent="0.2">
      <c r="A1057" s="23"/>
      <c r="B1057" s="77"/>
      <c r="C1057" s="23"/>
      <c r="D1057" s="23"/>
      <c r="E1057" s="23"/>
    </row>
    <row r="1058" spans="1:5" x14ac:dyDescent="0.2">
      <c r="A1058" s="23"/>
      <c r="B1058" s="77"/>
      <c r="C1058" s="23"/>
      <c r="D1058" s="23"/>
      <c r="E1058" s="23"/>
    </row>
    <row r="1059" spans="1:5" x14ac:dyDescent="0.2">
      <c r="A1059" s="23"/>
      <c r="B1059" s="77"/>
      <c r="C1059" s="23"/>
      <c r="D1059" s="23"/>
      <c r="E1059" s="23"/>
    </row>
    <row r="1060" spans="1:5" x14ac:dyDescent="0.2">
      <c r="A1060" s="23"/>
      <c r="B1060" s="77"/>
      <c r="C1060" s="23"/>
      <c r="D1060" s="23"/>
      <c r="E1060" s="23"/>
    </row>
    <row r="1061" spans="1:5" x14ac:dyDescent="0.2">
      <c r="A1061" s="23"/>
      <c r="B1061" s="77"/>
      <c r="C1061" s="23"/>
      <c r="D1061" s="23"/>
      <c r="E1061" s="23"/>
    </row>
    <row r="1062" spans="1:5" x14ac:dyDescent="0.2">
      <c r="A1062" s="23"/>
      <c r="B1062" s="77"/>
      <c r="C1062" s="23"/>
      <c r="D1062" s="23"/>
      <c r="E1062" s="23"/>
    </row>
    <row r="1063" spans="1:5" x14ac:dyDescent="0.2">
      <c r="A1063" s="23"/>
      <c r="B1063" s="77"/>
      <c r="C1063" s="23"/>
      <c r="D1063" s="23"/>
      <c r="E1063" s="23"/>
    </row>
    <row r="1064" spans="1:5" x14ac:dyDescent="0.2">
      <c r="A1064" s="23"/>
      <c r="B1064" s="77"/>
      <c r="C1064" s="23"/>
      <c r="D1064" s="23"/>
      <c r="E1064" s="23"/>
    </row>
    <row r="1065" spans="1:5" x14ac:dyDescent="0.2">
      <c r="A1065" s="23"/>
      <c r="B1065" s="77"/>
      <c r="C1065" s="23"/>
      <c r="D1065" s="23"/>
      <c r="E1065" s="23"/>
    </row>
    <row r="1066" spans="1:5" x14ac:dyDescent="0.2">
      <c r="A1066" s="23"/>
      <c r="B1066" s="77"/>
      <c r="C1066" s="23"/>
      <c r="D1066" s="23"/>
      <c r="E1066" s="23"/>
    </row>
    <row r="1067" spans="1:5" x14ac:dyDescent="0.2">
      <c r="A1067" s="23"/>
      <c r="B1067" s="77"/>
      <c r="C1067" s="23"/>
      <c r="D1067" s="23"/>
      <c r="E1067" s="23"/>
    </row>
    <row r="1068" spans="1:5" x14ac:dyDescent="0.2">
      <c r="A1068" s="23"/>
      <c r="B1068" s="77"/>
      <c r="C1068" s="23"/>
      <c r="D1068" s="23"/>
      <c r="E1068" s="23"/>
    </row>
    <row r="1069" spans="1:5" x14ac:dyDescent="0.2">
      <c r="A1069" s="23"/>
      <c r="B1069" s="77"/>
      <c r="C1069" s="23"/>
      <c r="D1069" s="23"/>
      <c r="E1069" s="23"/>
    </row>
    <row r="1070" spans="1:5" x14ac:dyDescent="0.2">
      <c r="A1070" s="23"/>
      <c r="B1070" s="77"/>
      <c r="C1070" s="23"/>
      <c r="D1070" s="23"/>
      <c r="E1070" s="23"/>
    </row>
    <row r="1071" spans="1:5" x14ac:dyDescent="0.2">
      <c r="A1071" s="23"/>
      <c r="B1071" s="77"/>
      <c r="C1071" s="23"/>
      <c r="D1071" s="23"/>
      <c r="E1071" s="23"/>
    </row>
    <row r="1072" spans="1:5" x14ac:dyDescent="0.2">
      <c r="A1072" s="23"/>
      <c r="B1072" s="77"/>
      <c r="C1072" s="23"/>
      <c r="D1072" s="23"/>
      <c r="E1072" s="23"/>
    </row>
    <row r="1073" spans="1:5" x14ac:dyDescent="0.2">
      <c r="A1073" s="23"/>
      <c r="B1073" s="77"/>
      <c r="C1073" s="23"/>
      <c r="D1073" s="23"/>
      <c r="E1073" s="23"/>
    </row>
    <row r="1074" spans="1:5" x14ac:dyDescent="0.2">
      <c r="A1074" s="23"/>
      <c r="B1074" s="77"/>
      <c r="C1074" s="23"/>
      <c r="D1074" s="23"/>
      <c r="E1074" s="23"/>
    </row>
    <row r="1075" spans="1:5" x14ac:dyDescent="0.2">
      <c r="A1075" s="23"/>
      <c r="B1075" s="77"/>
      <c r="C1075" s="23"/>
      <c r="D1075" s="23"/>
      <c r="E1075" s="23"/>
    </row>
    <row r="1076" spans="1:5" x14ac:dyDescent="0.2">
      <c r="A1076" s="23"/>
      <c r="B1076" s="77"/>
      <c r="C1076" s="23"/>
      <c r="D1076" s="23"/>
      <c r="E1076" s="23"/>
    </row>
    <row r="1077" spans="1:5" x14ac:dyDescent="0.2">
      <c r="A1077" s="23"/>
      <c r="B1077" s="77"/>
      <c r="C1077" s="23"/>
      <c r="D1077" s="23"/>
      <c r="E1077" s="23"/>
    </row>
    <row r="1078" spans="1:5" x14ac:dyDescent="0.2">
      <c r="A1078" s="23"/>
      <c r="B1078" s="77"/>
      <c r="C1078" s="23"/>
      <c r="D1078" s="23"/>
      <c r="E1078" s="23"/>
    </row>
    <row r="1079" spans="1:5" x14ac:dyDescent="0.2">
      <c r="A1079" s="23"/>
      <c r="B1079" s="77"/>
      <c r="C1079" s="23"/>
      <c r="D1079" s="23"/>
      <c r="E1079" s="23"/>
    </row>
    <row r="1080" spans="1:5" x14ac:dyDescent="0.2">
      <c r="A1080" s="23"/>
      <c r="B1080" s="77"/>
      <c r="C1080" s="23"/>
      <c r="D1080" s="23"/>
      <c r="E1080" s="23"/>
    </row>
    <row r="1081" spans="1:5" x14ac:dyDescent="0.2">
      <c r="A1081" s="23"/>
      <c r="B1081" s="77"/>
      <c r="C1081" s="23"/>
      <c r="D1081" s="23"/>
      <c r="E1081" s="23"/>
    </row>
    <row r="1082" spans="1:5" x14ac:dyDescent="0.2">
      <c r="A1082" s="23"/>
      <c r="B1082" s="77"/>
      <c r="C1082" s="23"/>
      <c r="D1082" s="23"/>
      <c r="E1082" s="23"/>
    </row>
    <row r="1083" spans="1:5" x14ac:dyDescent="0.2">
      <c r="A1083" s="23"/>
      <c r="B1083" s="77"/>
      <c r="C1083" s="23"/>
      <c r="D1083" s="23"/>
      <c r="E1083" s="23"/>
    </row>
    <row r="1084" spans="1:5" x14ac:dyDescent="0.2">
      <c r="A1084" s="23"/>
      <c r="B1084" s="77"/>
      <c r="C1084" s="23"/>
      <c r="D1084" s="23"/>
      <c r="E1084" s="23"/>
    </row>
    <row r="1085" spans="1:5" x14ac:dyDescent="0.2">
      <c r="A1085" s="23"/>
      <c r="B1085" s="77"/>
      <c r="C1085" s="23"/>
      <c r="D1085" s="23"/>
      <c r="E1085" s="23"/>
    </row>
    <row r="1086" spans="1:5" x14ac:dyDescent="0.2">
      <c r="A1086" s="23"/>
      <c r="B1086" s="77"/>
      <c r="C1086" s="23"/>
      <c r="D1086" s="23"/>
      <c r="E1086" s="23"/>
    </row>
    <row r="1087" spans="1:5" x14ac:dyDescent="0.2">
      <c r="A1087" s="23"/>
      <c r="B1087" s="77"/>
      <c r="C1087" s="23"/>
      <c r="D1087" s="23"/>
      <c r="E1087" s="23"/>
    </row>
    <row r="1088" spans="1:5" x14ac:dyDescent="0.2">
      <c r="A1088" s="23"/>
      <c r="B1088" s="77"/>
      <c r="C1088" s="23"/>
      <c r="D1088" s="23"/>
      <c r="E1088" s="23"/>
    </row>
    <row r="1089" spans="1:5" x14ac:dyDescent="0.2">
      <c r="A1089" s="23"/>
      <c r="B1089" s="77"/>
      <c r="C1089" s="23"/>
      <c r="D1089" s="23"/>
      <c r="E1089" s="23"/>
    </row>
    <row r="1090" spans="1:5" x14ac:dyDescent="0.2">
      <c r="A1090" s="23"/>
      <c r="B1090" s="77"/>
      <c r="C1090" s="23"/>
      <c r="D1090" s="23"/>
      <c r="E1090" s="23"/>
    </row>
    <row r="1091" spans="1:5" x14ac:dyDescent="0.2">
      <c r="A1091" s="23"/>
      <c r="B1091" s="77"/>
      <c r="C1091" s="23"/>
      <c r="D1091" s="23"/>
      <c r="E1091" s="23"/>
    </row>
    <row r="1092" spans="1:5" x14ac:dyDescent="0.2">
      <c r="A1092" s="23"/>
      <c r="B1092" s="77"/>
      <c r="C1092" s="23"/>
      <c r="D1092" s="23"/>
      <c r="E1092" s="23"/>
    </row>
    <row r="1093" spans="1:5" x14ac:dyDescent="0.2">
      <c r="A1093" s="23"/>
      <c r="B1093" s="77"/>
      <c r="C1093" s="23"/>
      <c r="D1093" s="23"/>
      <c r="E1093" s="23"/>
    </row>
    <row r="1094" spans="1:5" x14ac:dyDescent="0.2">
      <c r="A1094" s="23"/>
      <c r="B1094" s="77"/>
      <c r="C1094" s="23"/>
      <c r="D1094" s="23"/>
      <c r="E1094" s="23"/>
    </row>
    <row r="1095" spans="1:5" x14ac:dyDescent="0.2">
      <c r="A1095" s="23"/>
      <c r="B1095" s="77"/>
      <c r="C1095" s="23"/>
      <c r="D1095" s="23"/>
      <c r="E1095" s="23"/>
    </row>
    <row r="1096" spans="1:5" x14ac:dyDescent="0.2">
      <c r="A1096" s="23"/>
      <c r="B1096" s="77"/>
      <c r="C1096" s="23"/>
      <c r="D1096" s="23"/>
      <c r="E1096" s="23"/>
    </row>
    <row r="1097" spans="1:5" x14ac:dyDescent="0.2">
      <c r="A1097" s="23"/>
      <c r="B1097" s="77"/>
      <c r="C1097" s="23"/>
      <c r="D1097" s="23"/>
      <c r="E1097" s="23"/>
    </row>
    <row r="1098" spans="1:5" x14ac:dyDescent="0.2">
      <c r="A1098" s="23"/>
      <c r="B1098" s="77"/>
      <c r="C1098" s="23"/>
      <c r="D1098" s="23"/>
      <c r="E1098" s="23"/>
    </row>
    <row r="1099" spans="1:5" x14ac:dyDescent="0.2">
      <c r="A1099" s="23"/>
      <c r="B1099" s="77"/>
      <c r="C1099" s="23"/>
      <c r="D1099" s="23"/>
      <c r="E1099" s="23"/>
    </row>
    <row r="1100" spans="1:5" x14ac:dyDescent="0.2">
      <c r="A1100" s="23"/>
      <c r="B1100" s="77"/>
      <c r="C1100" s="23"/>
      <c r="D1100" s="23"/>
      <c r="E1100" s="23"/>
    </row>
    <row r="1101" spans="1:5" x14ac:dyDescent="0.2">
      <c r="A1101" s="23"/>
      <c r="B1101" s="77"/>
      <c r="C1101" s="23"/>
      <c r="D1101" s="23"/>
      <c r="E1101" s="23"/>
    </row>
    <row r="1102" spans="1:5" x14ac:dyDescent="0.2">
      <c r="A1102" s="23"/>
      <c r="B1102" s="77"/>
      <c r="C1102" s="23"/>
      <c r="D1102" s="23"/>
      <c r="E1102" s="23"/>
    </row>
    <row r="1103" spans="1:5" x14ac:dyDescent="0.2">
      <c r="A1103" s="23"/>
      <c r="B1103" s="77"/>
      <c r="C1103" s="23"/>
      <c r="D1103" s="23"/>
      <c r="E1103" s="23"/>
    </row>
    <row r="1104" spans="1:5" x14ac:dyDescent="0.2">
      <c r="A1104" s="23"/>
      <c r="B1104" s="77"/>
      <c r="C1104" s="23"/>
      <c r="D1104" s="23"/>
      <c r="E1104" s="23"/>
    </row>
    <row r="1105" spans="1:5" x14ac:dyDescent="0.2">
      <c r="A1105" s="23"/>
      <c r="B1105" s="77"/>
      <c r="C1105" s="23"/>
      <c r="D1105" s="23"/>
      <c r="E1105" s="23"/>
    </row>
    <row r="1106" spans="1:5" x14ac:dyDescent="0.2">
      <c r="A1106" s="23"/>
      <c r="B1106" s="77"/>
      <c r="C1106" s="23"/>
      <c r="D1106" s="23"/>
      <c r="E1106" s="23"/>
    </row>
    <row r="1107" spans="1:5" x14ac:dyDescent="0.2">
      <c r="A1107" s="23"/>
      <c r="B1107" s="77"/>
      <c r="C1107" s="23"/>
      <c r="D1107" s="23"/>
      <c r="E1107" s="23"/>
    </row>
    <row r="1108" spans="1:5" x14ac:dyDescent="0.2">
      <c r="A1108" s="23"/>
      <c r="B1108" s="77"/>
      <c r="C1108" s="23"/>
      <c r="D1108" s="23"/>
      <c r="E1108" s="23"/>
    </row>
    <row r="1109" spans="1:5" x14ac:dyDescent="0.2">
      <c r="A1109" s="23"/>
      <c r="B1109" s="77"/>
      <c r="C1109" s="23"/>
      <c r="D1109" s="23"/>
      <c r="E1109" s="23"/>
    </row>
    <row r="1110" spans="1:5" x14ac:dyDescent="0.2">
      <c r="A1110" s="23"/>
      <c r="B1110" s="77"/>
      <c r="C1110" s="23"/>
      <c r="D1110" s="23"/>
      <c r="E1110" s="23"/>
    </row>
    <row r="1111" spans="1:5" x14ac:dyDescent="0.2">
      <c r="A1111" s="23"/>
      <c r="B1111" s="77"/>
      <c r="C1111" s="23"/>
      <c r="D1111" s="23"/>
      <c r="E1111" s="23"/>
    </row>
    <row r="1112" spans="1:5" x14ac:dyDescent="0.2">
      <c r="A1112" s="23"/>
      <c r="B1112" s="77"/>
      <c r="C1112" s="23"/>
      <c r="D1112" s="23"/>
      <c r="E1112" s="23"/>
    </row>
    <row r="1113" spans="1:5" x14ac:dyDescent="0.2">
      <c r="A1113" s="23"/>
      <c r="B1113" s="77"/>
      <c r="C1113" s="23"/>
      <c r="D1113" s="23"/>
      <c r="E1113" s="23"/>
    </row>
    <row r="1114" spans="1:5" x14ac:dyDescent="0.2">
      <c r="A1114" s="23"/>
      <c r="B1114" s="77"/>
      <c r="C1114" s="23"/>
      <c r="D1114" s="23"/>
      <c r="E1114" s="23"/>
    </row>
    <row r="1115" spans="1:5" x14ac:dyDescent="0.2">
      <c r="A1115" s="23"/>
      <c r="B1115" s="77"/>
      <c r="C1115" s="23"/>
      <c r="D1115" s="23"/>
      <c r="E1115" s="23"/>
    </row>
    <row r="1116" spans="1:5" x14ac:dyDescent="0.2">
      <c r="A1116" s="23"/>
      <c r="B1116" s="77"/>
      <c r="C1116" s="23"/>
      <c r="D1116" s="23"/>
      <c r="E1116" s="23"/>
    </row>
    <row r="1117" spans="1:5" x14ac:dyDescent="0.2">
      <c r="A1117" s="23"/>
      <c r="B1117" s="77"/>
      <c r="C1117" s="23"/>
      <c r="D1117" s="23"/>
      <c r="E1117" s="23"/>
    </row>
    <row r="1118" spans="1:5" x14ac:dyDescent="0.2">
      <c r="A1118" s="23"/>
      <c r="B1118" s="77"/>
      <c r="C1118" s="23"/>
      <c r="D1118" s="23"/>
      <c r="E1118" s="23"/>
    </row>
    <row r="1119" spans="1:5" x14ac:dyDescent="0.2">
      <c r="A1119" s="23"/>
      <c r="B1119" s="77"/>
      <c r="C1119" s="23"/>
      <c r="D1119" s="23"/>
      <c r="E1119" s="23"/>
    </row>
    <row r="1120" spans="1:5" x14ac:dyDescent="0.2">
      <c r="A1120" s="23"/>
      <c r="B1120" s="77"/>
      <c r="C1120" s="23"/>
      <c r="D1120" s="23"/>
      <c r="E1120" s="23"/>
    </row>
    <row r="1121" spans="1:5" x14ac:dyDescent="0.2">
      <c r="A1121" s="23"/>
      <c r="B1121" s="77"/>
      <c r="C1121" s="23"/>
      <c r="D1121" s="23"/>
      <c r="E1121" s="23"/>
    </row>
    <row r="1122" spans="1:5" x14ac:dyDescent="0.2">
      <c r="A1122" s="23"/>
      <c r="B1122" s="77"/>
      <c r="C1122" s="23"/>
      <c r="D1122" s="23"/>
      <c r="E1122" s="23"/>
    </row>
    <row r="1123" spans="1:5" x14ac:dyDescent="0.2">
      <c r="A1123" s="23"/>
      <c r="B1123" s="77"/>
      <c r="C1123" s="23"/>
      <c r="D1123" s="23"/>
      <c r="E1123" s="23"/>
    </row>
    <row r="1124" spans="1:5" x14ac:dyDescent="0.2">
      <c r="A1124" s="23"/>
      <c r="B1124" s="77"/>
      <c r="C1124" s="23"/>
      <c r="D1124" s="23"/>
      <c r="E1124" s="23"/>
    </row>
    <row r="1125" spans="1:5" x14ac:dyDescent="0.2">
      <c r="A1125" s="23"/>
      <c r="B1125" s="77"/>
      <c r="C1125" s="23"/>
      <c r="D1125" s="23"/>
      <c r="E1125" s="23"/>
    </row>
    <row r="1126" spans="1:5" x14ac:dyDescent="0.2">
      <c r="A1126" s="23"/>
      <c r="B1126" s="77"/>
      <c r="C1126" s="23"/>
      <c r="D1126" s="23"/>
      <c r="E1126" s="23"/>
    </row>
    <row r="1127" spans="1:5" x14ac:dyDescent="0.2">
      <c r="A1127" s="23"/>
      <c r="B1127" s="77"/>
      <c r="C1127" s="23"/>
      <c r="D1127" s="23"/>
      <c r="E1127" s="23"/>
    </row>
    <row r="1128" spans="1:5" x14ac:dyDescent="0.2">
      <c r="A1128" s="23"/>
      <c r="B1128" s="77"/>
      <c r="C1128" s="23"/>
      <c r="D1128" s="23"/>
      <c r="E1128" s="23"/>
    </row>
    <row r="1129" spans="1:5" x14ac:dyDescent="0.2">
      <c r="A1129" s="23"/>
      <c r="B1129" s="77"/>
      <c r="C1129" s="23"/>
      <c r="D1129" s="23"/>
      <c r="E1129" s="23"/>
    </row>
    <row r="1130" spans="1:5" x14ac:dyDescent="0.2">
      <c r="A1130" s="23"/>
      <c r="B1130" s="77"/>
      <c r="C1130" s="23"/>
      <c r="D1130" s="23"/>
      <c r="E1130" s="23"/>
    </row>
    <row r="1131" spans="1:5" x14ac:dyDescent="0.2">
      <c r="A1131" s="23"/>
      <c r="B1131" s="77"/>
      <c r="C1131" s="23"/>
      <c r="D1131" s="23"/>
      <c r="E1131" s="23"/>
    </row>
    <row r="1132" spans="1:5" x14ac:dyDescent="0.2">
      <c r="A1132" s="23"/>
      <c r="B1132" s="77"/>
      <c r="C1132" s="23"/>
      <c r="D1132" s="23"/>
      <c r="E1132" s="23"/>
    </row>
    <row r="1133" spans="1:5" x14ac:dyDescent="0.2">
      <c r="A1133" s="23"/>
      <c r="B1133" s="77"/>
      <c r="C1133" s="23"/>
      <c r="D1133" s="23"/>
      <c r="E1133" s="23"/>
    </row>
    <row r="1134" spans="1:5" x14ac:dyDescent="0.2">
      <c r="A1134" s="23"/>
      <c r="B1134" s="77"/>
      <c r="C1134" s="23"/>
      <c r="D1134" s="23"/>
      <c r="E1134" s="23"/>
    </row>
    <row r="1135" spans="1:5" x14ac:dyDescent="0.2">
      <c r="A1135" s="23"/>
      <c r="B1135" s="77"/>
      <c r="C1135" s="23"/>
      <c r="D1135" s="23"/>
      <c r="E1135" s="23"/>
    </row>
    <row r="1136" spans="1:5" x14ac:dyDescent="0.2">
      <c r="A1136" s="23"/>
      <c r="B1136" s="77"/>
      <c r="C1136" s="23"/>
      <c r="D1136" s="23"/>
      <c r="E1136" s="23"/>
    </row>
    <row r="1137" spans="1:5" x14ac:dyDescent="0.2">
      <c r="A1137" s="23"/>
      <c r="B1137" s="77"/>
      <c r="C1137" s="23"/>
      <c r="D1137" s="23"/>
      <c r="E1137" s="23"/>
    </row>
    <row r="1138" spans="1:5" x14ac:dyDescent="0.2">
      <c r="A1138" s="23"/>
      <c r="B1138" s="77"/>
      <c r="C1138" s="23"/>
      <c r="D1138" s="23"/>
      <c r="E1138" s="23"/>
    </row>
    <row r="1139" spans="1:5" x14ac:dyDescent="0.2">
      <c r="A1139" s="23"/>
      <c r="B1139" s="77"/>
      <c r="C1139" s="23"/>
      <c r="D1139" s="23"/>
      <c r="E1139" s="23"/>
    </row>
    <row r="1140" spans="1:5" x14ac:dyDescent="0.2">
      <c r="A1140" s="23"/>
      <c r="B1140" s="77"/>
      <c r="C1140" s="23"/>
      <c r="D1140" s="23"/>
      <c r="E1140" s="23"/>
    </row>
    <row r="1141" spans="1:5" x14ac:dyDescent="0.2">
      <c r="A1141" s="23"/>
      <c r="B1141" s="77"/>
      <c r="C1141" s="23"/>
      <c r="D1141" s="23"/>
      <c r="E1141" s="23"/>
    </row>
    <row r="1142" spans="1:5" x14ac:dyDescent="0.2">
      <c r="A1142" s="23"/>
      <c r="B1142" s="77"/>
      <c r="C1142" s="23"/>
      <c r="D1142" s="23"/>
      <c r="E1142" s="23"/>
    </row>
    <row r="1143" spans="1:5" x14ac:dyDescent="0.2">
      <c r="A1143" s="23"/>
      <c r="B1143" s="77"/>
      <c r="C1143" s="23"/>
      <c r="D1143" s="23"/>
      <c r="E1143" s="23"/>
    </row>
    <row r="1144" spans="1:5" x14ac:dyDescent="0.2">
      <c r="A1144" s="23"/>
      <c r="B1144" s="77"/>
      <c r="C1144" s="23"/>
      <c r="D1144" s="23"/>
      <c r="E1144" s="23"/>
    </row>
    <row r="1145" spans="1:5" x14ac:dyDescent="0.2">
      <c r="A1145" s="23"/>
      <c r="B1145" s="77"/>
      <c r="C1145" s="23"/>
      <c r="D1145" s="23"/>
      <c r="E1145" s="23"/>
    </row>
    <row r="1146" spans="1:5" x14ac:dyDescent="0.2">
      <c r="A1146" s="23"/>
      <c r="B1146" s="77"/>
      <c r="C1146" s="23"/>
      <c r="D1146" s="23"/>
      <c r="E1146" s="23"/>
    </row>
    <row r="1147" spans="1:5" x14ac:dyDescent="0.2">
      <c r="A1147" s="23"/>
      <c r="B1147" s="77"/>
      <c r="C1147" s="23"/>
      <c r="D1147" s="23"/>
      <c r="E1147" s="23"/>
    </row>
    <row r="1148" spans="1:5" x14ac:dyDescent="0.2">
      <c r="A1148" s="23"/>
      <c r="B1148" s="77"/>
      <c r="C1148" s="23"/>
      <c r="D1148" s="23"/>
      <c r="E1148" s="23"/>
    </row>
    <row r="1149" spans="1:5" x14ac:dyDescent="0.2">
      <c r="A1149" s="23"/>
      <c r="B1149" s="77"/>
      <c r="C1149" s="23"/>
      <c r="D1149" s="23"/>
      <c r="E1149" s="23"/>
    </row>
    <row r="1150" spans="1:5" x14ac:dyDescent="0.2">
      <c r="A1150" s="23"/>
      <c r="B1150" s="77"/>
      <c r="C1150" s="23"/>
      <c r="D1150" s="23"/>
      <c r="E1150" s="23"/>
    </row>
    <row r="1151" spans="1:5" x14ac:dyDescent="0.2">
      <c r="A1151" s="23"/>
      <c r="B1151" s="77"/>
      <c r="C1151" s="23"/>
      <c r="D1151" s="23"/>
      <c r="E1151" s="23"/>
    </row>
    <row r="1152" spans="1:5" x14ac:dyDescent="0.2">
      <c r="A1152" s="23"/>
      <c r="B1152" s="77"/>
      <c r="C1152" s="23"/>
      <c r="D1152" s="23"/>
      <c r="E1152" s="23"/>
    </row>
    <row r="1153" spans="1:5" x14ac:dyDescent="0.2">
      <c r="A1153" s="23"/>
      <c r="B1153" s="77"/>
      <c r="C1153" s="23"/>
      <c r="D1153" s="23"/>
      <c r="E1153" s="23"/>
    </row>
    <row r="1154" spans="1:5" x14ac:dyDescent="0.2">
      <c r="A1154" s="23"/>
      <c r="B1154" s="77"/>
      <c r="C1154" s="23"/>
      <c r="D1154" s="23"/>
      <c r="E1154" s="23"/>
    </row>
    <row r="1155" spans="1:5" x14ac:dyDescent="0.2">
      <c r="A1155" s="23"/>
      <c r="B1155" s="77"/>
      <c r="C1155" s="23"/>
      <c r="D1155" s="23"/>
      <c r="E1155" s="23"/>
    </row>
    <row r="1156" spans="1:5" x14ac:dyDescent="0.2">
      <c r="A1156" s="23"/>
      <c r="B1156" s="77"/>
      <c r="C1156" s="23"/>
      <c r="D1156" s="23"/>
      <c r="E1156" s="23"/>
    </row>
    <row r="1157" spans="1:5" x14ac:dyDescent="0.2">
      <c r="A1157" s="23"/>
      <c r="B1157" s="77"/>
      <c r="C1157" s="23"/>
      <c r="D1157" s="23"/>
      <c r="E1157" s="23"/>
    </row>
    <row r="1158" spans="1:5" x14ac:dyDescent="0.2">
      <c r="A1158" s="23"/>
      <c r="B1158" s="77"/>
      <c r="C1158" s="23"/>
      <c r="D1158" s="23"/>
      <c r="E1158" s="23"/>
    </row>
    <row r="1159" spans="1:5" x14ac:dyDescent="0.2">
      <c r="A1159" s="23"/>
      <c r="B1159" s="77"/>
      <c r="C1159" s="23"/>
      <c r="D1159" s="23"/>
      <c r="E1159" s="23"/>
    </row>
    <row r="1160" spans="1:5" x14ac:dyDescent="0.2">
      <c r="A1160" s="23"/>
      <c r="B1160" s="77"/>
      <c r="C1160" s="23"/>
      <c r="D1160" s="23"/>
      <c r="E1160" s="23"/>
    </row>
    <row r="1161" spans="1:5" x14ac:dyDescent="0.2">
      <c r="A1161" s="23"/>
      <c r="B1161" s="77"/>
      <c r="C1161" s="23"/>
      <c r="D1161" s="23"/>
      <c r="E1161" s="23"/>
    </row>
    <row r="1162" spans="1:5" x14ac:dyDescent="0.2">
      <c r="A1162" s="23"/>
      <c r="B1162" s="77"/>
      <c r="C1162" s="23"/>
      <c r="D1162" s="23"/>
      <c r="E1162" s="23"/>
    </row>
    <row r="1163" spans="1:5" x14ac:dyDescent="0.2">
      <c r="A1163" s="23"/>
      <c r="B1163" s="77"/>
      <c r="C1163" s="23"/>
      <c r="D1163" s="23"/>
      <c r="E1163" s="23"/>
    </row>
    <row r="1164" spans="1:5" x14ac:dyDescent="0.2">
      <c r="A1164" s="23"/>
      <c r="B1164" s="77"/>
      <c r="C1164" s="23"/>
      <c r="D1164" s="23"/>
      <c r="E1164" s="23"/>
    </row>
    <row r="1165" spans="1:5" x14ac:dyDescent="0.2">
      <c r="A1165" s="23"/>
      <c r="B1165" s="77"/>
      <c r="C1165" s="23"/>
      <c r="D1165" s="23"/>
      <c r="E1165" s="23"/>
    </row>
    <row r="1166" spans="1:5" x14ac:dyDescent="0.2">
      <c r="A1166" s="23"/>
      <c r="B1166" s="77"/>
      <c r="C1166" s="23"/>
      <c r="D1166" s="23"/>
      <c r="E1166" s="23"/>
    </row>
    <row r="1167" spans="1:5" x14ac:dyDescent="0.2">
      <c r="A1167" s="23"/>
      <c r="B1167" s="77"/>
      <c r="C1167" s="23"/>
      <c r="D1167" s="23"/>
      <c r="E1167" s="23"/>
    </row>
    <row r="1168" spans="1:5" x14ac:dyDescent="0.2">
      <c r="A1168" s="23"/>
      <c r="B1168" s="77"/>
      <c r="C1168" s="23"/>
      <c r="D1168" s="23"/>
      <c r="E1168" s="23"/>
    </row>
    <row r="1169" spans="1:5" x14ac:dyDescent="0.2">
      <c r="A1169" s="23"/>
      <c r="B1169" s="77"/>
      <c r="C1169" s="23"/>
      <c r="D1169" s="23"/>
      <c r="E1169" s="23"/>
    </row>
    <row r="1170" spans="1:5" x14ac:dyDescent="0.2">
      <c r="A1170" s="23"/>
      <c r="B1170" s="77"/>
      <c r="C1170" s="23"/>
      <c r="D1170" s="23"/>
      <c r="E1170" s="23"/>
    </row>
    <row r="1171" spans="1:5" x14ac:dyDescent="0.2">
      <c r="A1171" s="23"/>
      <c r="B1171" s="77"/>
      <c r="C1171" s="23"/>
      <c r="D1171" s="23"/>
      <c r="E1171" s="23"/>
    </row>
    <row r="1172" spans="1:5" x14ac:dyDescent="0.2">
      <c r="A1172" s="23"/>
      <c r="B1172" s="77"/>
      <c r="C1172" s="23"/>
      <c r="D1172" s="23"/>
      <c r="E1172" s="23"/>
    </row>
    <row r="1173" spans="1:5" x14ac:dyDescent="0.2">
      <c r="A1173" s="23"/>
      <c r="B1173" s="77"/>
      <c r="C1173" s="23"/>
      <c r="D1173" s="23"/>
      <c r="E1173" s="23"/>
    </row>
    <row r="1174" spans="1:5" x14ac:dyDescent="0.2">
      <c r="A1174" s="23"/>
      <c r="B1174" s="77"/>
      <c r="C1174" s="23"/>
      <c r="D1174" s="23"/>
      <c r="E1174" s="23"/>
    </row>
    <row r="1175" spans="1:5" x14ac:dyDescent="0.2">
      <c r="A1175" s="23"/>
      <c r="B1175" s="77"/>
      <c r="C1175" s="23"/>
      <c r="D1175" s="23"/>
      <c r="E1175" s="23"/>
    </row>
    <row r="1176" spans="1:5" x14ac:dyDescent="0.2">
      <c r="A1176" s="23"/>
      <c r="B1176" s="77"/>
      <c r="C1176" s="23"/>
      <c r="D1176" s="23"/>
      <c r="E1176" s="23"/>
    </row>
    <row r="1177" spans="1:5" x14ac:dyDescent="0.2">
      <c r="A1177" s="23"/>
      <c r="B1177" s="77"/>
      <c r="C1177" s="23"/>
      <c r="D1177" s="23"/>
      <c r="E1177" s="23"/>
    </row>
    <row r="1178" spans="1:5" x14ac:dyDescent="0.2">
      <c r="A1178" s="23"/>
      <c r="B1178" s="77"/>
      <c r="C1178" s="23"/>
      <c r="D1178" s="23"/>
      <c r="E1178" s="23"/>
    </row>
    <row r="1179" spans="1:5" x14ac:dyDescent="0.2">
      <c r="A1179" s="23"/>
      <c r="B1179" s="77"/>
      <c r="C1179" s="23"/>
      <c r="D1179" s="23"/>
      <c r="E1179" s="23"/>
    </row>
    <row r="1180" spans="1:5" x14ac:dyDescent="0.2">
      <c r="A1180" s="23"/>
      <c r="B1180" s="77"/>
      <c r="C1180" s="23"/>
      <c r="D1180" s="23"/>
      <c r="E1180" s="23"/>
    </row>
    <row r="1181" spans="1:5" x14ac:dyDescent="0.2">
      <c r="A1181" s="23"/>
      <c r="B1181" s="77"/>
      <c r="C1181" s="23"/>
      <c r="D1181" s="23"/>
      <c r="E1181" s="23"/>
    </row>
    <row r="1182" spans="1:5" x14ac:dyDescent="0.2">
      <c r="A1182" s="23"/>
      <c r="B1182" s="77"/>
      <c r="C1182" s="23"/>
      <c r="D1182" s="23"/>
      <c r="E1182" s="23"/>
    </row>
    <row r="1183" spans="1:5" x14ac:dyDescent="0.2">
      <c r="A1183" s="23"/>
      <c r="B1183" s="77"/>
      <c r="C1183" s="23"/>
      <c r="D1183" s="23"/>
      <c r="E1183" s="23"/>
    </row>
    <row r="1184" spans="1:5" x14ac:dyDescent="0.2">
      <c r="A1184" s="23"/>
      <c r="B1184" s="77"/>
      <c r="C1184" s="23"/>
      <c r="D1184" s="23"/>
      <c r="E1184" s="23"/>
    </row>
    <row r="1185" spans="1:5" x14ac:dyDescent="0.2">
      <c r="A1185" s="23"/>
      <c r="B1185" s="77"/>
      <c r="C1185" s="23"/>
      <c r="D1185" s="23"/>
      <c r="E1185" s="23"/>
    </row>
    <row r="1186" spans="1:5" x14ac:dyDescent="0.2">
      <c r="A1186" s="23"/>
      <c r="B1186" s="77"/>
      <c r="C1186" s="23"/>
      <c r="D1186" s="23"/>
      <c r="E1186" s="23"/>
    </row>
    <row r="1187" spans="1:5" x14ac:dyDescent="0.2">
      <c r="A1187" s="23"/>
      <c r="B1187" s="77"/>
      <c r="C1187" s="23"/>
      <c r="D1187" s="23"/>
      <c r="E1187" s="23"/>
    </row>
    <row r="1188" spans="1:5" x14ac:dyDescent="0.2">
      <c r="A1188" s="23"/>
      <c r="B1188" s="77"/>
      <c r="C1188" s="23"/>
      <c r="D1188" s="23"/>
      <c r="E1188" s="23"/>
    </row>
    <row r="1189" spans="1:5" x14ac:dyDescent="0.2">
      <c r="A1189" s="23"/>
      <c r="B1189" s="77"/>
      <c r="C1189" s="23"/>
      <c r="D1189" s="23"/>
      <c r="E1189" s="23"/>
    </row>
    <row r="1190" spans="1:5" x14ac:dyDescent="0.2">
      <c r="A1190" s="23"/>
      <c r="B1190" s="77"/>
      <c r="C1190" s="23"/>
      <c r="D1190" s="23"/>
      <c r="E1190" s="23"/>
    </row>
    <row r="1191" spans="1:5" x14ac:dyDescent="0.2">
      <c r="A1191" s="23"/>
      <c r="B1191" s="77"/>
      <c r="C1191" s="23"/>
      <c r="D1191" s="23"/>
      <c r="E1191" s="23"/>
    </row>
    <row r="1192" spans="1:5" x14ac:dyDescent="0.2">
      <c r="A1192" s="23"/>
      <c r="B1192" s="77"/>
      <c r="C1192" s="23"/>
      <c r="D1192" s="23"/>
      <c r="E1192" s="23"/>
    </row>
    <row r="1193" spans="1:5" x14ac:dyDescent="0.2">
      <c r="A1193" s="23"/>
      <c r="B1193" s="77"/>
      <c r="C1193" s="23"/>
      <c r="D1193" s="23"/>
      <c r="E1193" s="23"/>
    </row>
    <row r="1194" spans="1:5" x14ac:dyDescent="0.2">
      <c r="A1194" s="23"/>
      <c r="B1194" s="77"/>
      <c r="C1194" s="23"/>
      <c r="D1194" s="23"/>
      <c r="E1194" s="23"/>
    </row>
    <row r="1195" spans="1:5" x14ac:dyDescent="0.2">
      <c r="A1195" s="23"/>
      <c r="B1195" s="77"/>
      <c r="C1195" s="23"/>
      <c r="D1195" s="23"/>
      <c r="E1195" s="23"/>
    </row>
    <row r="1196" spans="1:5" x14ac:dyDescent="0.2">
      <c r="A1196" s="23"/>
      <c r="B1196" s="77"/>
      <c r="C1196" s="23"/>
      <c r="D1196" s="23"/>
      <c r="E1196" s="23"/>
    </row>
    <row r="1197" spans="1:5" x14ac:dyDescent="0.2">
      <c r="A1197" s="23"/>
      <c r="B1197" s="77"/>
      <c r="C1197" s="23"/>
      <c r="D1197" s="23"/>
      <c r="E1197" s="23"/>
    </row>
    <row r="1198" spans="1:5" x14ac:dyDescent="0.2">
      <c r="A1198" s="23"/>
      <c r="B1198" s="77"/>
      <c r="C1198" s="23"/>
      <c r="D1198" s="23"/>
      <c r="E1198" s="23"/>
    </row>
    <row r="1199" spans="1:5" x14ac:dyDescent="0.2">
      <c r="A1199" s="23"/>
      <c r="B1199" s="77"/>
      <c r="C1199" s="23"/>
      <c r="D1199" s="23"/>
      <c r="E1199" s="23"/>
    </row>
    <row r="1200" spans="1:5" x14ac:dyDescent="0.2">
      <c r="A1200" s="23"/>
      <c r="B1200" s="77"/>
      <c r="C1200" s="23"/>
      <c r="D1200" s="23"/>
      <c r="E1200" s="23"/>
    </row>
    <row r="1201" spans="1:5" x14ac:dyDescent="0.2">
      <c r="A1201" s="23"/>
      <c r="B1201" s="77"/>
      <c r="C1201" s="23"/>
      <c r="D1201" s="23"/>
      <c r="E1201" s="23"/>
    </row>
    <row r="1202" spans="1:5" x14ac:dyDescent="0.2">
      <c r="A1202" s="23"/>
      <c r="B1202" s="77"/>
      <c r="C1202" s="23"/>
      <c r="D1202" s="23"/>
      <c r="E1202" s="23"/>
    </row>
    <row r="1203" spans="1:5" x14ac:dyDescent="0.2">
      <c r="A1203" s="23"/>
      <c r="B1203" s="77"/>
      <c r="C1203" s="23"/>
      <c r="D1203" s="23"/>
      <c r="E1203" s="23"/>
    </row>
    <row r="1204" spans="1:5" x14ac:dyDescent="0.2">
      <c r="A1204" s="23"/>
      <c r="B1204" s="77"/>
      <c r="C1204" s="23"/>
      <c r="D1204" s="23"/>
      <c r="E1204" s="23"/>
    </row>
    <row r="1205" spans="1:5" x14ac:dyDescent="0.2">
      <c r="A1205" s="23"/>
      <c r="B1205" s="77"/>
      <c r="C1205" s="23"/>
      <c r="D1205" s="23"/>
      <c r="E1205" s="23"/>
    </row>
    <row r="1206" spans="1:5" x14ac:dyDescent="0.2">
      <c r="A1206" s="23"/>
      <c r="B1206" s="77"/>
      <c r="C1206" s="23"/>
      <c r="D1206" s="23"/>
      <c r="E1206" s="23"/>
    </row>
    <row r="1207" spans="1:5" x14ac:dyDescent="0.2">
      <c r="A1207" s="23"/>
      <c r="B1207" s="77"/>
      <c r="C1207" s="23"/>
      <c r="D1207" s="23"/>
      <c r="E1207" s="23"/>
    </row>
    <row r="1208" spans="1:5" x14ac:dyDescent="0.2">
      <c r="A1208" s="23"/>
      <c r="B1208" s="77"/>
      <c r="C1208" s="23"/>
      <c r="D1208" s="23"/>
      <c r="E1208" s="23"/>
    </row>
    <row r="1209" spans="1:5" x14ac:dyDescent="0.2">
      <c r="A1209" s="23"/>
      <c r="B1209" s="77"/>
      <c r="C1209" s="23"/>
      <c r="D1209" s="23"/>
      <c r="E1209" s="23"/>
    </row>
    <row r="1210" spans="1:5" x14ac:dyDescent="0.2">
      <c r="A1210" s="23"/>
      <c r="B1210" s="77"/>
      <c r="C1210" s="23"/>
      <c r="D1210" s="23"/>
      <c r="E1210" s="23"/>
    </row>
    <row r="1211" spans="1:5" x14ac:dyDescent="0.2">
      <c r="A1211" s="23"/>
      <c r="B1211" s="77"/>
      <c r="C1211" s="23"/>
      <c r="D1211" s="23"/>
      <c r="E1211" s="23"/>
    </row>
    <row r="1212" spans="1:5" x14ac:dyDescent="0.2">
      <c r="A1212" s="23"/>
      <c r="B1212" s="77"/>
      <c r="C1212" s="23"/>
      <c r="D1212" s="23"/>
      <c r="E1212" s="23"/>
    </row>
    <row r="1213" spans="1:5" x14ac:dyDescent="0.2">
      <c r="A1213" s="23"/>
      <c r="B1213" s="77"/>
      <c r="C1213" s="23"/>
      <c r="D1213" s="23"/>
      <c r="E1213" s="23"/>
    </row>
    <row r="1214" spans="1:5" x14ac:dyDescent="0.2">
      <c r="A1214" s="23"/>
      <c r="B1214" s="77"/>
      <c r="C1214" s="23"/>
      <c r="D1214" s="23"/>
      <c r="E1214" s="23"/>
    </row>
    <row r="1215" spans="1:5" x14ac:dyDescent="0.2">
      <c r="A1215" s="23"/>
      <c r="B1215" s="77"/>
      <c r="C1215" s="23"/>
      <c r="D1215" s="23"/>
      <c r="E1215" s="23"/>
    </row>
    <row r="1216" spans="1:5" x14ac:dyDescent="0.2">
      <c r="A1216" s="23"/>
      <c r="B1216" s="77"/>
      <c r="C1216" s="23"/>
      <c r="D1216" s="23"/>
      <c r="E1216" s="23"/>
    </row>
    <row r="1217" spans="1:5" x14ac:dyDescent="0.2">
      <c r="A1217" s="23"/>
      <c r="B1217" s="77"/>
      <c r="C1217" s="23"/>
      <c r="D1217" s="23"/>
      <c r="E1217" s="23"/>
    </row>
    <row r="1218" spans="1:5" x14ac:dyDescent="0.2">
      <c r="A1218" s="23"/>
      <c r="B1218" s="77"/>
      <c r="C1218" s="23"/>
      <c r="D1218" s="23"/>
      <c r="E1218" s="23"/>
    </row>
    <row r="1219" spans="1:5" x14ac:dyDescent="0.2">
      <c r="A1219" s="23"/>
      <c r="B1219" s="77"/>
      <c r="C1219" s="23"/>
      <c r="D1219" s="23"/>
      <c r="E1219" s="23"/>
    </row>
    <row r="1220" spans="1:5" x14ac:dyDescent="0.2">
      <c r="A1220" s="23"/>
      <c r="B1220" s="77"/>
      <c r="C1220" s="23"/>
      <c r="D1220" s="23"/>
      <c r="E1220" s="23"/>
    </row>
    <row r="1221" spans="1:5" x14ac:dyDescent="0.2">
      <c r="A1221" s="23"/>
      <c r="B1221" s="77"/>
      <c r="C1221" s="23"/>
      <c r="D1221" s="23"/>
      <c r="E1221" s="23"/>
    </row>
    <row r="1222" spans="1:5" x14ac:dyDescent="0.2">
      <c r="A1222" s="23"/>
      <c r="B1222" s="77"/>
      <c r="C1222" s="23"/>
      <c r="D1222" s="23"/>
      <c r="E1222" s="23"/>
    </row>
    <row r="1223" spans="1:5" x14ac:dyDescent="0.2">
      <c r="A1223" s="23"/>
      <c r="B1223" s="77"/>
      <c r="C1223" s="23"/>
      <c r="D1223" s="23"/>
      <c r="E1223" s="23"/>
    </row>
    <row r="1224" spans="1:5" x14ac:dyDescent="0.2">
      <c r="A1224" s="23"/>
      <c r="B1224" s="77"/>
      <c r="C1224" s="23"/>
      <c r="D1224" s="23"/>
      <c r="E1224" s="23"/>
    </row>
    <row r="1225" spans="1:5" x14ac:dyDescent="0.2">
      <c r="A1225" s="23"/>
      <c r="B1225" s="77"/>
      <c r="C1225" s="23"/>
      <c r="D1225" s="23"/>
      <c r="E1225" s="23"/>
    </row>
    <row r="1226" spans="1:5" x14ac:dyDescent="0.2">
      <c r="A1226" s="23"/>
      <c r="B1226" s="77"/>
      <c r="C1226" s="23"/>
      <c r="D1226" s="23"/>
      <c r="E1226" s="23"/>
    </row>
    <row r="1227" spans="1:5" x14ac:dyDescent="0.2">
      <c r="A1227" s="23"/>
      <c r="B1227" s="77"/>
      <c r="C1227" s="23"/>
      <c r="D1227" s="23"/>
      <c r="E1227" s="23"/>
    </row>
    <row r="1228" spans="1:5" x14ac:dyDescent="0.2">
      <c r="A1228" s="23"/>
      <c r="B1228" s="77"/>
      <c r="C1228" s="23"/>
      <c r="D1228" s="23"/>
      <c r="E1228" s="23"/>
    </row>
    <row r="1229" spans="1:5" x14ac:dyDescent="0.2">
      <c r="A1229" s="23"/>
      <c r="B1229" s="77"/>
      <c r="C1229" s="23"/>
      <c r="D1229" s="23"/>
      <c r="E1229" s="23"/>
    </row>
    <row r="1230" spans="1:5" x14ac:dyDescent="0.2">
      <c r="A1230" s="23"/>
      <c r="B1230" s="77"/>
      <c r="C1230" s="23"/>
      <c r="D1230" s="23"/>
      <c r="E1230" s="23"/>
    </row>
    <row r="1231" spans="1:5" x14ac:dyDescent="0.2">
      <c r="A1231" s="23"/>
      <c r="B1231" s="77"/>
      <c r="C1231" s="23"/>
      <c r="D1231" s="23"/>
      <c r="E1231" s="23"/>
    </row>
    <row r="1232" spans="1:5" x14ac:dyDescent="0.2">
      <c r="A1232" s="23"/>
      <c r="B1232" s="77"/>
      <c r="C1232" s="23"/>
      <c r="D1232" s="23"/>
      <c r="E1232" s="23"/>
    </row>
    <row r="1233" spans="1:5" x14ac:dyDescent="0.2">
      <c r="A1233" s="23"/>
      <c r="B1233" s="77"/>
      <c r="C1233" s="23"/>
      <c r="D1233" s="23"/>
      <c r="E1233" s="23"/>
    </row>
    <row r="1234" spans="1:5" x14ac:dyDescent="0.2">
      <c r="A1234" s="23"/>
      <c r="B1234" s="77"/>
      <c r="C1234" s="23"/>
      <c r="D1234" s="23"/>
      <c r="E1234" s="23"/>
    </row>
    <row r="1235" spans="1:5" x14ac:dyDescent="0.2">
      <c r="A1235" s="23"/>
      <c r="B1235" s="77"/>
      <c r="C1235" s="23"/>
      <c r="D1235" s="23"/>
      <c r="E1235" s="23"/>
    </row>
    <row r="1236" spans="1:5" x14ac:dyDescent="0.2">
      <c r="A1236" s="23"/>
      <c r="B1236" s="77"/>
      <c r="C1236" s="23"/>
      <c r="D1236" s="23"/>
      <c r="E1236" s="23"/>
    </row>
    <row r="1237" spans="1:5" x14ac:dyDescent="0.2">
      <c r="A1237" s="23"/>
      <c r="B1237" s="77"/>
      <c r="C1237" s="23"/>
      <c r="D1237" s="23"/>
      <c r="E1237" s="23"/>
    </row>
    <row r="1238" spans="1:5" x14ac:dyDescent="0.2">
      <c r="A1238" s="23"/>
      <c r="B1238" s="77"/>
      <c r="C1238" s="23"/>
      <c r="D1238" s="23"/>
      <c r="E1238" s="23"/>
    </row>
    <row r="1239" spans="1:5" x14ac:dyDescent="0.2">
      <c r="A1239" s="23"/>
      <c r="B1239" s="77"/>
      <c r="C1239" s="23"/>
      <c r="D1239" s="23"/>
      <c r="E1239" s="23"/>
    </row>
    <row r="1240" spans="1:5" x14ac:dyDescent="0.2">
      <c r="A1240" s="23"/>
      <c r="B1240" s="77"/>
      <c r="C1240" s="23"/>
      <c r="D1240" s="23"/>
      <c r="E1240" s="23"/>
    </row>
    <row r="1241" spans="1:5" x14ac:dyDescent="0.2">
      <c r="A1241" s="23"/>
      <c r="B1241" s="77"/>
      <c r="C1241" s="23"/>
      <c r="D1241" s="23"/>
      <c r="E1241" s="23"/>
    </row>
    <row r="1242" spans="1:5" x14ac:dyDescent="0.2">
      <c r="A1242" s="23"/>
      <c r="B1242" s="77"/>
      <c r="C1242" s="23"/>
      <c r="D1242" s="23"/>
      <c r="E1242" s="23"/>
    </row>
    <row r="1243" spans="1:5" x14ac:dyDescent="0.2">
      <c r="A1243" s="23"/>
      <c r="B1243" s="77"/>
      <c r="C1243" s="23"/>
      <c r="D1243" s="23"/>
      <c r="E1243" s="23"/>
    </row>
    <row r="1244" spans="1:5" x14ac:dyDescent="0.2">
      <c r="A1244" s="23"/>
      <c r="B1244" s="77"/>
      <c r="C1244" s="23"/>
      <c r="D1244" s="23"/>
      <c r="E1244" s="23"/>
    </row>
    <row r="1245" spans="1:5" x14ac:dyDescent="0.2">
      <c r="A1245" s="23"/>
      <c r="B1245" s="77"/>
      <c r="C1245" s="23"/>
      <c r="D1245" s="23"/>
      <c r="E1245" s="23"/>
    </row>
    <row r="1246" spans="1:5" x14ac:dyDescent="0.2">
      <c r="A1246" s="23"/>
      <c r="B1246" s="77"/>
      <c r="C1246" s="23"/>
      <c r="D1246" s="23"/>
      <c r="E1246" s="23"/>
    </row>
    <row r="1247" spans="1:5" x14ac:dyDescent="0.2">
      <c r="A1247" s="23"/>
      <c r="B1247" s="77"/>
      <c r="C1247" s="23"/>
      <c r="D1247" s="23"/>
      <c r="E1247" s="23"/>
    </row>
    <row r="1248" spans="1:5" x14ac:dyDescent="0.2">
      <c r="A1248" s="23"/>
      <c r="B1248" s="77"/>
      <c r="C1248" s="23"/>
      <c r="D1248" s="23"/>
      <c r="E1248" s="23"/>
    </row>
    <row r="1249" spans="1:5" x14ac:dyDescent="0.2">
      <c r="A1249" s="23"/>
      <c r="B1249" s="77"/>
      <c r="C1249" s="23"/>
      <c r="D1249" s="23"/>
      <c r="E1249" s="23"/>
    </row>
    <row r="1250" spans="1:5" x14ac:dyDescent="0.2">
      <c r="A1250" s="23"/>
      <c r="B1250" s="77"/>
      <c r="C1250" s="23"/>
      <c r="D1250" s="23"/>
      <c r="E1250" s="23"/>
    </row>
    <row r="1251" spans="1:5" x14ac:dyDescent="0.2">
      <c r="A1251" s="23"/>
      <c r="B1251" s="77"/>
      <c r="C1251" s="23"/>
      <c r="D1251" s="23"/>
      <c r="E1251" s="23"/>
    </row>
    <row r="1252" spans="1:5" x14ac:dyDescent="0.2">
      <c r="A1252" s="23"/>
      <c r="B1252" s="77"/>
      <c r="C1252" s="23"/>
      <c r="D1252" s="23"/>
      <c r="E1252" s="23"/>
    </row>
    <row r="1253" spans="1:5" x14ac:dyDescent="0.2">
      <c r="A1253" s="23"/>
      <c r="B1253" s="77"/>
      <c r="C1253" s="23"/>
      <c r="D1253" s="23"/>
      <c r="E1253" s="23"/>
    </row>
    <row r="1254" spans="1:5" x14ac:dyDescent="0.2">
      <c r="A1254" s="23"/>
      <c r="B1254" s="77"/>
      <c r="C1254" s="23"/>
      <c r="D1254" s="23"/>
      <c r="E1254" s="23"/>
    </row>
    <row r="1255" spans="1:5" x14ac:dyDescent="0.2">
      <c r="A1255" s="23"/>
      <c r="B1255" s="77"/>
      <c r="C1255" s="23"/>
      <c r="D1255" s="23"/>
      <c r="E1255" s="23"/>
    </row>
    <row r="1256" spans="1:5" x14ac:dyDescent="0.2">
      <c r="A1256" s="23"/>
      <c r="B1256" s="77"/>
      <c r="C1256" s="23"/>
      <c r="D1256" s="23"/>
      <c r="E1256" s="23"/>
    </row>
    <row r="1257" spans="1:5" x14ac:dyDescent="0.2">
      <c r="A1257" s="23"/>
      <c r="B1257" s="77"/>
      <c r="C1257" s="23"/>
      <c r="D1257" s="23"/>
      <c r="E1257" s="23"/>
    </row>
    <row r="1258" spans="1:5" x14ac:dyDescent="0.2">
      <c r="A1258" s="23"/>
      <c r="B1258" s="77"/>
      <c r="C1258" s="23"/>
      <c r="D1258" s="23"/>
      <c r="E1258" s="23"/>
    </row>
    <row r="1259" spans="1:5" x14ac:dyDescent="0.2">
      <c r="A1259" s="23"/>
      <c r="B1259" s="77"/>
      <c r="C1259" s="23"/>
      <c r="D1259" s="23"/>
      <c r="E1259" s="23"/>
    </row>
    <row r="1260" spans="1:5" x14ac:dyDescent="0.2">
      <c r="A1260" s="23"/>
      <c r="B1260" s="77"/>
      <c r="C1260" s="23"/>
      <c r="D1260" s="23"/>
      <c r="E1260" s="23"/>
    </row>
    <row r="1261" spans="1:5" x14ac:dyDescent="0.2">
      <c r="A1261" s="23"/>
      <c r="B1261" s="77"/>
      <c r="C1261" s="23"/>
      <c r="D1261" s="23"/>
      <c r="E1261" s="23"/>
    </row>
    <row r="1262" spans="1:5" x14ac:dyDescent="0.2">
      <c r="A1262" s="23"/>
      <c r="B1262" s="77"/>
      <c r="C1262" s="23"/>
      <c r="D1262" s="23"/>
      <c r="E1262" s="23"/>
    </row>
    <row r="1263" spans="1:5" x14ac:dyDescent="0.2">
      <c r="A1263" s="23"/>
      <c r="B1263" s="77"/>
      <c r="C1263" s="23"/>
      <c r="D1263" s="23"/>
      <c r="E1263" s="23"/>
    </row>
    <row r="1264" spans="1:5" x14ac:dyDescent="0.2">
      <c r="A1264" s="23"/>
      <c r="B1264" s="77"/>
      <c r="C1264" s="23"/>
      <c r="D1264" s="23"/>
      <c r="E1264" s="23"/>
    </row>
    <row r="1265" spans="1:5" x14ac:dyDescent="0.2">
      <c r="A1265" s="23"/>
      <c r="B1265" s="77"/>
      <c r="C1265" s="23"/>
      <c r="D1265" s="23"/>
      <c r="E1265" s="23"/>
    </row>
    <row r="1266" spans="1:5" x14ac:dyDescent="0.2">
      <c r="A1266" s="23"/>
      <c r="B1266" s="77"/>
      <c r="C1266" s="23"/>
      <c r="D1266" s="23"/>
      <c r="E1266" s="23"/>
    </row>
    <row r="1267" spans="1:5" x14ac:dyDescent="0.2">
      <c r="A1267" s="23"/>
      <c r="B1267" s="77"/>
      <c r="C1267" s="23"/>
      <c r="D1267" s="23"/>
      <c r="E1267" s="23"/>
    </row>
    <row r="1268" spans="1:5" x14ac:dyDescent="0.2">
      <c r="A1268" s="23"/>
      <c r="B1268" s="77"/>
      <c r="C1268" s="23"/>
      <c r="D1268" s="23"/>
      <c r="E1268" s="23"/>
    </row>
    <row r="1269" spans="1:5" x14ac:dyDescent="0.2">
      <c r="A1269" s="23"/>
      <c r="B1269" s="77"/>
      <c r="C1269" s="23"/>
      <c r="D1269" s="23"/>
      <c r="E1269" s="23"/>
    </row>
    <row r="1270" spans="1:5" x14ac:dyDescent="0.2">
      <c r="A1270" s="23"/>
      <c r="B1270" s="77"/>
      <c r="C1270" s="23"/>
      <c r="D1270" s="23"/>
      <c r="E1270" s="23"/>
    </row>
    <row r="1271" spans="1:5" x14ac:dyDescent="0.2">
      <c r="A1271" s="23"/>
      <c r="B1271" s="77"/>
      <c r="C1271" s="23"/>
      <c r="D1271" s="23"/>
      <c r="E1271" s="23"/>
    </row>
    <row r="1272" spans="1:5" x14ac:dyDescent="0.2">
      <c r="A1272" s="23"/>
      <c r="B1272" s="77"/>
      <c r="C1272" s="23"/>
      <c r="D1272" s="23"/>
      <c r="E1272" s="23"/>
    </row>
    <row r="1273" spans="1:5" x14ac:dyDescent="0.2">
      <c r="A1273" s="23"/>
      <c r="B1273" s="77"/>
      <c r="C1273" s="23"/>
      <c r="D1273" s="23"/>
      <c r="E1273" s="23"/>
    </row>
    <row r="1274" spans="1:5" x14ac:dyDescent="0.2">
      <c r="A1274" s="23"/>
      <c r="B1274" s="77"/>
      <c r="C1274" s="23"/>
      <c r="D1274" s="23"/>
      <c r="E1274" s="23"/>
    </row>
    <row r="1275" spans="1:5" x14ac:dyDescent="0.2">
      <c r="A1275" s="23"/>
      <c r="B1275" s="77"/>
      <c r="C1275" s="23"/>
      <c r="D1275" s="23"/>
      <c r="E1275" s="23"/>
    </row>
    <row r="1276" spans="1:5" x14ac:dyDescent="0.2">
      <c r="A1276" s="23"/>
      <c r="B1276" s="77"/>
      <c r="C1276" s="23"/>
      <c r="D1276" s="23"/>
      <c r="E1276" s="23"/>
    </row>
    <row r="1277" spans="1:5" x14ac:dyDescent="0.2">
      <c r="A1277" s="23"/>
      <c r="B1277" s="77"/>
      <c r="C1277" s="23"/>
      <c r="D1277" s="23"/>
      <c r="E1277" s="23"/>
    </row>
    <row r="1278" spans="1:5" x14ac:dyDescent="0.2">
      <c r="A1278" s="23"/>
      <c r="B1278" s="77"/>
      <c r="C1278" s="23"/>
      <c r="D1278" s="23"/>
      <c r="E1278" s="23"/>
    </row>
    <row r="1279" spans="1:5" x14ac:dyDescent="0.2">
      <c r="A1279" s="23"/>
      <c r="B1279" s="77"/>
      <c r="C1279" s="23"/>
      <c r="D1279" s="23"/>
      <c r="E1279" s="23"/>
    </row>
    <row r="1280" spans="1:5" x14ac:dyDescent="0.2">
      <c r="A1280" s="23"/>
      <c r="B1280" s="77"/>
      <c r="C1280" s="23"/>
      <c r="D1280" s="23"/>
      <c r="E1280" s="23"/>
    </row>
    <row r="1281" spans="1:5" x14ac:dyDescent="0.2">
      <c r="A1281" s="23"/>
      <c r="B1281" s="77"/>
      <c r="C1281" s="23"/>
      <c r="D1281" s="23"/>
      <c r="E1281" s="23"/>
    </row>
    <row r="1282" spans="1:5" x14ac:dyDescent="0.2">
      <c r="A1282" s="23"/>
      <c r="B1282" s="77"/>
      <c r="C1282" s="23"/>
      <c r="D1282" s="23"/>
      <c r="E1282" s="23"/>
    </row>
    <row r="1283" spans="1:5" x14ac:dyDescent="0.2">
      <c r="A1283" s="23"/>
      <c r="B1283" s="77"/>
      <c r="C1283" s="23"/>
      <c r="D1283" s="23"/>
      <c r="E1283" s="23"/>
    </row>
    <row r="1284" spans="1:5" x14ac:dyDescent="0.2">
      <c r="A1284" s="23"/>
      <c r="B1284" s="77"/>
      <c r="C1284" s="23"/>
      <c r="D1284" s="23"/>
      <c r="E1284" s="23"/>
    </row>
    <row r="1285" spans="1:5" x14ac:dyDescent="0.2">
      <c r="A1285" s="23"/>
      <c r="B1285" s="77"/>
      <c r="C1285" s="23"/>
      <c r="D1285" s="23"/>
      <c r="E1285" s="23"/>
    </row>
    <row r="1286" spans="1:5" x14ac:dyDescent="0.2">
      <c r="A1286" s="23"/>
      <c r="B1286" s="77"/>
      <c r="C1286" s="23"/>
      <c r="D1286" s="23"/>
      <c r="E1286" s="23"/>
    </row>
    <row r="1287" spans="1:5" x14ac:dyDescent="0.2">
      <c r="A1287" s="23"/>
      <c r="B1287" s="77"/>
      <c r="C1287" s="23"/>
      <c r="D1287" s="23"/>
      <c r="E1287" s="23"/>
    </row>
    <row r="1288" spans="1:5" x14ac:dyDescent="0.2">
      <c r="A1288" s="23"/>
      <c r="B1288" s="77"/>
      <c r="C1288" s="23"/>
      <c r="D1288" s="23"/>
      <c r="E1288" s="23"/>
    </row>
    <row r="1289" spans="1:5" x14ac:dyDescent="0.2">
      <c r="A1289" s="23"/>
      <c r="B1289" s="77"/>
      <c r="C1289" s="23"/>
      <c r="D1289" s="23"/>
      <c r="E1289" s="23"/>
    </row>
    <row r="1290" spans="1:5" x14ac:dyDescent="0.2">
      <c r="A1290" s="23"/>
      <c r="B1290" s="77"/>
      <c r="C1290" s="23"/>
      <c r="D1290" s="23"/>
      <c r="E1290" s="23"/>
    </row>
    <row r="1291" spans="1:5" x14ac:dyDescent="0.2">
      <c r="A1291" s="23"/>
      <c r="B1291" s="77"/>
      <c r="C1291" s="23"/>
      <c r="D1291" s="23"/>
      <c r="E1291" s="23"/>
    </row>
    <row r="1292" spans="1:5" x14ac:dyDescent="0.2">
      <c r="A1292" s="23"/>
      <c r="B1292" s="77"/>
      <c r="C1292" s="23"/>
      <c r="D1292" s="23"/>
      <c r="E1292" s="23"/>
    </row>
    <row r="1293" spans="1:5" x14ac:dyDescent="0.2">
      <c r="A1293" s="23"/>
      <c r="B1293" s="77"/>
      <c r="C1293" s="23"/>
      <c r="D1293" s="23"/>
      <c r="E1293" s="23"/>
    </row>
    <row r="1294" spans="1:5" x14ac:dyDescent="0.2">
      <c r="A1294" s="23"/>
      <c r="B1294" s="77"/>
      <c r="C1294" s="23"/>
      <c r="D1294" s="23"/>
      <c r="E1294" s="23"/>
    </row>
    <row r="1295" spans="1:5" x14ac:dyDescent="0.2">
      <c r="A1295" s="23"/>
      <c r="B1295" s="77"/>
      <c r="C1295" s="23"/>
      <c r="D1295" s="23"/>
      <c r="E1295" s="23"/>
    </row>
    <row r="1296" spans="1:5" x14ac:dyDescent="0.2">
      <c r="A1296" s="23"/>
      <c r="B1296" s="77"/>
      <c r="C1296" s="23"/>
      <c r="D1296" s="23"/>
      <c r="E1296" s="23"/>
    </row>
    <row r="1297" spans="1:5" x14ac:dyDescent="0.2">
      <c r="A1297" s="23"/>
      <c r="B1297" s="77"/>
      <c r="C1297" s="23"/>
      <c r="D1297" s="23"/>
      <c r="E1297" s="23"/>
    </row>
    <row r="1298" spans="1:5" x14ac:dyDescent="0.2">
      <c r="A1298" s="23"/>
      <c r="B1298" s="77"/>
      <c r="C1298" s="23"/>
      <c r="D1298" s="23"/>
      <c r="E1298" s="23"/>
    </row>
    <row r="1299" spans="1:5" x14ac:dyDescent="0.2">
      <c r="A1299" s="23"/>
      <c r="B1299" s="77"/>
      <c r="C1299" s="23"/>
      <c r="D1299" s="23"/>
      <c r="E1299" s="23"/>
    </row>
    <row r="1300" spans="1:5" x14ac:dyDescent="0.2">
      <c r="A1300" s="23"/>
      <c r="B1300" s="77"/>
      <c r="C1300" s="23"/>
      <c r="D1300" s="23"/>
      <c r="E1300" s="23"/>
    </row>
    <row r="1301" spans="1:5" x14ac:dyDescent="0.2">
      <c r="A1301" s="23"/>
      <c r="B1301" s="77"/>
      <c r="C1301" s="23"/>
      <c r="D1301" s="23"/>
      <c r="E1301" s="23"/>
    </row>
    <row r="1302" spans="1:5" x14ac:dyDescent="0.2">
      <c r="A1302" s="23"/>
      <c r="B1302" s="77"/>
      <c r="C1302" s="23"/>
      <c r="D1302" s="23"/>
      <c r="E1302" s="23"/>
    </row>
    <row r="1303" spans="1:5" x14ac:dyDescent="0.2">
      <c r="A1303" s="23"/>
      <c r="B1303" s="77"/>
      <c r="C1303" s="23"/>
      <c r="D1303" s="23"/>
      <c r="E1303" s="23"/>
    </row>
    <row r="1304" spans="1:5" x14ac:dyDescent="0.2">
      <c r="A1304" s="23"/>
      <c r="B1304" s="77"/>
      <c r="C1304" s="23"/>
      <c r="D1304" s="23"/>
      <c r="E1304" s="23"/>
    </row>
    <row r="1305" spans="1:5" x14ac:dyDescent="0.2">
      <c r="A1305" s="23"/>
      <c r="B1305" s="77"/>
      <c r="C1305" s="23"/>
      <c r="D1305" s="23"/>
      <c r="E1305" s="23"/>
    </row>
    <row r="1306" spans="1:5" x14ac:dyDescent="0.2">
      <c r="A1306" s="23"/>
      <c r="B1306" s="77"/>
      <c r="C1306" s="23"/>
      <c r="D1306" s="23"/>
      <c r="E1306" s="23"/>
    </row>
    <row r="1307" spans="1:5" x14ac:dyDescent="0.2">
      <c r="A1307" s="23"/>
      <c r="B1307" s="77"/>
      <c r="C1307" s="23"/>
      <c r="D1307" s="23"/>
      <c r="E1307" s="23"/>
    </row>
    <row r="1308" spans="1:5" x14ac:dyDescent="0.2">
      <c r="A1308" s="23"/>
      <c r="B1308" s="77"/>
      <c r="C1308" s="23"/>
      <c r="D1308" s="23"/>
      <c r="E1308" s="23"/>
    </row>
    <row r="1309" spans="1:5" x14ac:dyDescent="0.2">
      <c r="A1309" s="23"/>
      <c r="B1309" s="77"/>
      <c r="C1309" s="23"/>
      <c r="D1309" s="23"/>
      <c r="E1309" s="23"/>
    </row>
    <row r="1310" spans="1:5" x14ac:dyDescent="0.2">
      <c r="A1310" s="23"/>
      <c r="B1310" s="77"/>
      <c r="C1310" s="23"/>
      <c r="D1310" s="23"/>
      <c r="E1310" s="23"/>
    </row>
    <row r="1311" spans="1:5" x14ac:dyDescent="0.2">
      <c r="A1311" s="23"/>
      <c r="B1311" s="77"/>
      <c r="C1311" s="23"/>
      <c r="D1311" s="23"/>
      <c r="E1311" s="23"/>
    </row>
    <row r="1312" spans="1:5" x14ac:dyDescent="0.2">
      <c r="A1312" s="23"/>
      <c r="B1312" s="77"/>
      <c r="C1312" s="23"/>
      <c r="D1312" s="23"/>
      <c r="E1312" s="23"/>
    </row>
    <row r="1313" spans="1:5" x14ac:dyDescent="0.2">
      <c r="A1313" s="23"/>
      <c r="B1313" s="77"/>
      <c r="C1313" s="23"/>
      <c r="D1313" s="23"/>
      <c r="E1313" s="23"/>
    </row>
    <row r="1314" spans="1:5" x14ac:dyDescent="0.2">
      <c r="A1314" s="23"/>
      <c r="B1314" s="77"/>
      <c r="C1314" s="23"/>
      <c r="D1314" s="23"/>
      <c r="E1314" s="23"/>
    </row>
    <row r="1315" spans="1:5" x14ac:dyDescent="0.2">
      <c r="A1315" s="23"/>
      <c r="B1315" s="77"/>
      <c r="C1315" s="23"/>
      <c r="D1315" s="23"/>
      <c r="E1315" s="23"/>
    </row>
    <row r="1316" spans="1:5" x14ac:dyDescent="0.2">
      <c r="A1316" s="23"/>
      <c r="B1316" s="77"/>
      <c r="C1316" s="23"/>
      <c r="D1316" s="23"/>
      <c r="E1316" s="23"/>
    </row>
    <row r="1317" spans="1:5" x14ac:dyDescent="0.2">
      <c r="A1317" s="23"/>
      <c r="B1317" s="77"/>
      <c r="C1317" s="23"/>
      <c r="D1317" s="23"/>
      <c r="E1317" s="23"/>
    </row>
    <row r="1318" spans="1:5" x14ac:dyDescent="0.2">
      <c r="A1318" s="23"/>
      <c r="B1318" s="77"/>
      <c r="C1318" s="23"/>
      <c r="D1318" s="23"/>
      <c r="E1318" s="23"/>
    </row>
    <row r="1319" spans="1:5" x14ac:dyDescent="0.2">
      <c r="A1319" s="23"/>
      <c r="B1319" s="77"/>
      <c r="C1319" s="23"/>
      <c r="D1319" s="23"/>
      <c r="E1319" s="23"/>
    </row>
    <row r="1320" spans="1:5" x14ac:dyDescent="0.2">
      <c r="A1320" s="23"/>
      <c r="B1320" s="77"/>
      <c r="C1320" s="23"/>
      <c r="D1320" s="23"/>
      <c r="E1320" s="23"/>
    </row>
    <row r="1321" spans="1:5" x14ac:dyDescent="0.2">
      <c r="A1321" s="23"/>
      <c r="B1321" s="77"/>
      <c r="C1321" s="23"/>
      <c r="D1321" s="23"/>
      <c r="E1321" s="23"/>
    </row>
    <row r="1322" spans="1:5" x14ac:dyDescent="0.2">
      <c r="A1322" s="23"/>
      <c r="B1322" s="77"/>
      <c r="C1322" s="23"/>
      <c r="D1322" s="23"/>
      <c r="E1322" s="23"/>
    </row>
    <row r="1323" spans="1:5" x14ac:dyDescent="0.2">
      <c r="A1323" s="23"/>
      <c r="B1323" s="77"/>
      <c r="C1323" s="23"/>
      <c r="D1323" s="23"/>
      <c r="E1323" s="23"/>
    </row>
    <row r="1324" spans="1:5" x14ac:dyDescent="0.2">
      <c r="A1324" s="23"/>
      <c r="B1324" s="77"/>
      <c r="C1324" s="23"/>
      <c r="D1324" s="23"/>
      <c r="E1324" s="23"/>
    </row>
    <row r="1325" spans="1:5" x14ac:dyDescent="0.2">
      <c r="A1325" s="23"/>
      <c r="B1325" s="77"/>
      <c r="C1325" s="23"/>
      <c r="D1325" s="23"/>
      <c r="E1325" s="23"/>
    </row>
    <row r="1326" spans="1:5" x14ac:dyDescent="0.2">
      <c r="A1326" s="23"/>
      <c r="B1326" s="77"/>
      <c r="C1326" s="23"/>
      <c r="D1326" s="23"/>
      <c r="E1326" s="23"/>
    </row>
    <row r="1327" spans="1:5" x14ac:dyDescent="0.2">
      <c r="A1327" s="23"/>
      <c r="B1327" s="77"/>
      <c r="C1327" s="23"/>
      <c r="D1327" s="23"/>
      <c r="E1327" s="23"/>
    </row>
    <row r="1328" spans="1:5" x14ac:dyDescent="0.2">
      <c r="A1328" s="23"/>
      <c r="B1328" s="77"/>
      <c r="C1328" s="23"/>
      <c r="D1328" s="23"/>
      <c r="E1328" s="23"/>
    </row>
    <row r="1329" spans="1:5" x14ac:dyDescent="0.2">
      <c r="A1329" s="23"/>
      <c r="B1329" s="77"/>
      <c r="C1329" s="23"/>
      <c r="D1329" s="23"/>
      <c r="E1329" s="23"/>
    </row>
    <row r="1330" spans="1:5" x14ac:dyDescent="0.2">
      <c r="A1330" s="23"/>
      <c r="B1330" s="77"/>
      <c r="C1330" s="23"/>
      <c r="D1330" s="23"/>
      <c r="E1330" s="23"/>
    </row>
    <row r="1331" spans="1:5" x14ac:dyDescent="0.2">
      <c r="A1331" s="23"/>
      <c r="B1331" s="77"/>
      <c r="C1331" s="23"/>
      <c r="D1331" s="23"/>
      <c r="E1331" s="23"/>
    </row>
    <row r="1332" spans="1:5" x14ac:dyDescent="0.2">
      <c r="A1332" s="23"/>
      <c r="B1332" s="77"/>
      <c r="C1332" s="23"/>
      <c r="D1332" s="23"/>
      <c r="E1332" s="23"/>
    </row>
    <row r="1333" spans="1:5" x14ac:dyDescent="0.2">
      <c r="A1333" s="23"/>
      <c r="B1333" s="77"/>
      <c r="C1333" s="23"/>
      <c r="D1333" s="23"/>
      <c r="E1333" s="23"/>
    </row>
    <row r="1334" spans="1:5" x14ac:dyDescent="0.2">
      <c r="A1334" s="23"/>
      <c r="B1334" s="77"/>
      <c r="C1334" s="23"/>
      <c r="D1334" s="23"/>
      <c r="E1334" s="23"/>
    </row>
    <row r="1335" spans="1:5" x14ac:dyDescent="0.2">
      <c r="A1335" s="23"/>
      <c r="B1335" s="77"/>
      <c r="C1335" s="23"/>
      <c r="D1335" s="23"/>
      <c r="E1335" s="23"/>
    </row>
    <row r="1336" spans="1:5" x14ac:dyDescent="0.2">
      <c r="A1336" s="23"/>
      <c r="B1336" s="77"/>
      <c r="C1336" s="23"/>
      <c r="D1336" s="23"/>
      <c r="E1336" s="23"/>
    </row>
    <row r="1337" spans="1:5" x14ac:dyDescent="0.2">
      <c r="A1337" s="23"/>
      <c r="B1337" s="77"/>
      <c r="C1337" s="23"/>
      <c r="D1337" s="23"/>
      <c r="E1337" s="23"/>
    </row>
    <row r="1338" spans="1:5" x14ac:dyDescent="0.2">
      <c r="A1338" s="23"/>
      <c r="B1338" s="77"/>
      <c r="C1338" s="23"/>
      <c r="D1338" s="23"/>
      <c r="E1338" s="23"/>
    </row>
    <row r="1339" spans="1:5" x14ac:dyDescent="0.2">
      <c r="A1339" s="23"/>
      <c r="B1339" s="77"/>
      <c r="C1339" s="23"/>
      <c r="D1339" s="23"/>
      <c r="E1339" s="23"/>
    </row>
    <row r="1340" spans="1:5" x14ac:dyDescent="0.2">
      <c r="A1340" s="23"/>
      <c r="B1340" s="77"/>
      <c r="C1340" s="23"/>
      <c r="D1340" s="23"/>
      <c r="E1340" s="23"/>
    </row>
    <row r="1341" spans="1:5" x14ac:dyDescent="0.2">
      <c r="A1341" s="23"/>
      <c r="B1341" s="77"/>
      <c r="C1341" s="23"/>
      <c r="D1341" s="23"/>
      <c r="E1341" s="23"/>
    </row>
    <row r="1342" spans="1:5" x14ac:dyDescent="0.2">
      <c r="A1342" s="23"/>
      <c r="B1342" s="77"/>
      <c r="C1342" s="23"/>
      <c r="D1342" s="23"/>
      <c r="E1342" s="23"/>
    </row>
    <row r="1343" spans="1:5" x14ac:dyDescent="0.2">
      <c r="A1343" s="23"/>
      <c r="B1343" s="77"/>
      <c r="C1343" s="23"/>
      <c r="D1343" s="23"/>
      <c r="E1343" s="23"/>
    </row>
    <row r="1344" spans="1:5" x14ac:dyDescent="0.2">
      <c r="A1344" s="23"/>
      <c r="B1344" s="77"/>
      <c r="C1344" s="23"/>
      <c r="D1344" s="23"/>
      <c r="E1344" s="23"/>
    </row>
    <row r="1345" spans="1:5" x14ac:dyDescent="0.2">
      <c r="A1345" s="23"/>
      <c r="B1345" s="77"/>
      <c r="C1345" s="23"/>
      <c r="D1345" s="23"/>
      <c r="E1345" s="23"/>
    </row>
    <row r="1346" spans="1:5" x14ac:dyDescent="0.2">
      <c r="A1346" s="23"/>
      <c r="B1346" s="77"/>
      <c r="C1346" s="23"/>
      <c r="D1346" s="23"/>
      <c r="E1346" s="23"/>
    </row>
    <row r="1347" spans="1:5" x14ac:dyDescent="0.2">
      <c r="A1347" s="23"/>
      <c r="B1347" s="77"/>
      <c r="C1347" s="23"/>
      <c r="D1347" s="23"/>
      <c r="E1347" s="23"/>
    </row>
    <row r="1348" spans="1:5" x14ac:dyDescent="0.2">
      <c r="A1348" s="23"/>
      <c r="B1348" s="77"/>
      <c r="C1348" s="23"/>
      <c r="D1348" s="23"/>
      <c r="E1348" s="23"/>
    </row>
    <row r="1349" spans="1:5" x14ac:dyDescent="0.2">
      <c r="A1349" s="23"/>
      <c r="B1349" s="77"/>
      <c r="C1349" s="23"/>
      <c r="D1349" s="23"/>
      <c r="E1349" s="23"/>
    </row>
    <row r="1350" spans="1:5" x14ac:dyDescent="0.2">
      <c r="A1350" s="23"/>
      <c r="B1350" s="77"/>
      <c r="C1350" s="23"/>
      <c r="D1350" s="23"/>
      <c r="E1350" s="23"/>
    </row>
    <row r="1351" spans="1:5" x14ac:dyDescent="0.2">
      <c r="A1351" s="23"/>
      <c r="B1351" s="77"/>
      <c r="C1351" s="23"/>
      <c r="D1351" s="23"/>
      <c r="E1351" s="23"/>
    </row>
    <row r="1352" spans="1:5" x14ac:dyDescent="0.2">
      <c r="A1352" s="23"/>
      <c r="B1352" s="77"/>
      <c r="C1352" s="23"/>
      <c r="D1352" s="23"/>
      <c r="E1352" s="23"/>
    </row>
    <row r="1353" spans="1:5" x14ac:dyDescent="0.2">
      <c r="A1353" s="23"/>
      <c r="B1353" s="77"/>
      <c r="C1353" s="23"/>
      <c r="D1353" s="23"/>
      <c r="E1353" s="23"/>
    </row>
    <row r="1354" spans="1:5" x14ac:dyDescent="0.2">
      <c r="A1354" s="23"/>
      <c r="B1354" s="77"/>
      <c r="C1354" s="23"/>
      <c r="D1354" s="23"/>
      <c r="E1354" s="23"/>
    </row>
    <row r="1355" spans="1:5" x14ac:dyDescent="0.2">
      <c r="A1355" s="23"/>
      <c r="B1355" s="77"/>
      <c r="C1355" s="23"/>
      <c r="D1355" s="23"/>
      <c r="E1355" s="23"/>
    </row>
    <row r="1356" spans="1:5" x14ac:dyDescent="0.2">
      <c r="A1356" s="23"/>
      <c r="B1356" s="77"/>
      <c r="C1356" s="23"/>
      <c r="D1356" s="23"/>
      <c r="E1356" s="23"/>
    </row>
    <row r="1357" spans="1:5" x14ac:dyDescent="0.2">
      <c r="A1357" s="23"/>
      <c r="B1357" s="77"/>
      <c r="C1357" s="23"/>
      <c r="D1357" s="23"/>
      <c r="E1357" s="23"/>
    </row>
    <row r="1358" spans="1:5" x14ac:dyDescent="0.2">
      <c r="A1358" s="23"/>
      <c r="B1358" s="77"/>
      <c r="C1358" s="23"/>
      <c r="D1358" s="23"/>
      <c r="E1358" s="23"/>
    </row>
    <row r="1359" spans="1:5" x14ac:dyDescent="0.2">
      <c r="A1359" s="23"/>
      <c r="B1359" s="77"/>
      <c r="C1359" s="23"/>
      <c r="D1359" s="23"/>
      <c r="E1359" s="23"/>
    </row>
    <row r="1360" spans="1:5" x14ac:dyDescent="0.2">
      <c r="A1360" s="23"/>
      <c r="B1360" s="77"/>
      <c r="C1360" s="23"/>
      <c r="D1360" s="23"/>
      <c r="E1360" s="23"/>
    </row>
    <row r="1361" spans="1:5" x14ac:dyDescent="0.2">
      <c r="A1361" s="23"/>
      <c r="B1361" s="77"/>
      <c r="C1361" s="23"/>
      <c r="D1361" s="23"/>
      <c r="E1361" s="23"/>
    </row>
    <row r="1362" spans="1:5" x14ac:dyDescent="0.2">
      <c r="A1362" s="23"/>
      <c r="B1362" s="77"/>
      <c r="C1362" s="23"/>
      <c r="D1362" s="23"/>
      <c r="E1362" s="23"/>
    </row>
    <row r="1363" spans="1:5" x14ac:dyDescent="0.2">
      <c r="A1363" s="23"/>
      <c r="B1363" s="77"/>
      <c r="C1363" s="23"/>
      <c r="D1363" s="23"/>
      <c r="E1363" s="23"/>
    </row>
    <row r="1364" spans="1:5" x14ac:dyDescent="0.2">
      <c r="A1364" s="23"/>
      <c r="B1364" s="77"/>
      <c r="C1364" s="23"/>
      <c r="D1364" s="23"/>
      <c r="E1364" s="23"/>
    </row>
    <row r="1365" spans="1:5" x14ac:dyDescent="0.2">
      <c r="A1365" s="23"/>
      <c r="B1365" s="77"/>
      <c r="C1365" s="23"/>
      <c r="D1365" s="23"/>
      <c r="E1365" s="23"/>
    </row>
    <row r="1366" spans="1:5" x14ac:dyDescent="0.2">
      <c r="A1366" s="23"/>
      <c r="B1366" s="77"/>
      <c r="C1366" s="23"/>
      <c r="D1366" s="23"/>
      <c r="E1366" s="23"/>
    </row>
    <row r="1367" spans="1:5" x14ac:dyDescent="0.2">
      <c r="A1367" s="23"/>
      <c r="B1367" s="77"/>
      <c r="C1367" s="23"/>
      <c r="D1367" s="23"/>
      <c r="E1367" s="23"/>
    </row>
    <row r="1368" spans="1:5" x14ac:dyDescent="0.2">
      <c r="A1368" s="23"/>
      <c r="B1368" s="77"/>
      <c r="C1368" s="23"/>
      <c r="D1368" s="23"/>
      <c r="E1368" s="23"/>
    </row>
    <row r="1369" spans="1:5" x14ac:dyDescent="0.2">
      <c r="A1369" s="23"/>
      <c r="B1369" s="77"/>
      <c r="C1369" s="23"/>
      <c r="D1369" s="23"/>
      <c r="E1369" s="23"/>
    </row>
    <row r="1370" spans="1:5" x14ac:dyDescent="0.2">
      <c r="A1370" s="23"/>
      <c r="B1370" s="77"/>
      <c r="C1370" s="23"/>
      <c r="D1370" s="23"/>
      <c r="E1370" s="23"/>
    </row>
    <row r="1371" spans="1:5" x14ac:dyDescent="0.2">
      <c r="A1371" s="23"/>
      <c r="B1371" s="77"/>
      <c r="C1371" s="23"/>
      <c r="D1371" s="23"/>
      <c r="E1371" s="23"/>
    </row>
    <row r="1372" spans="1:5" x14ac:dyDescent="0.2">
      <c r="A1372" s="23"/>
      <c r="B1372" s="77"/>
      <c r="C1372" s="23"/>
      <c r="D1372" s="23"/>
      <c r="E1372" s="23"/>
    </row>
    <row r="1373" spans="1:5" x14ac:dyDescent="0.2">
      <c r="A1373" s="23"/>
      <c r="B1373" s="77"/>
      <c r="C1373" s="23"/>
      <c r="D1373" s="23"/>
      <c r="E1373" s="23"/>
    </row>
    <row r="1374" spans="1:5" x14ac:dyDescent="0.2">
      <c r="A1374" s="23"/>
      <c r="B1374" s="77"/>
      <c r="C1374" s="23"/>
      <c r="D1374" s="23"/>
      <c r="E1374" s="23"/>
    </row>
    <row r="1375" spans="1:5" x14ac:dyDescent="0.2">
      <c r="A1375" s="23"/>
      <c r="B1375" s="77"/>
      <c r="C1375" s="23"/>
      <c r="D1375" s="23"/>
      <c r="E1375" s="23"/>
    </row>
    <row r="1376" spans="1:5" x14ac:dyDescent="0.2">
      <c r="A1376" s="23"/>
      <c r="B1376" s="77"/>
      <c r="C1376" s="23"/>
      <c r="D1376" s="23"/>
      <c r="E1376" s="23"/>
    </row>
    <row r="1377" spans="1:5" x14ac:dyDescent="0.2">
      <c r="A1377" s="23"/>
      <c r="B1377" s="77"/>
      <c r="C1377" s="23"/>
      <c r="D1377" s="23"/>
      <c r="E1377" s="23"/>
    </row>
    <row r="1378" spans="1:5" x14ac:dyDescent="0.2">
      <c r="A1378" s="23"/>
      <c r="B1378" s="77"/>
      <c r="C1378" s="23"/>
      <c r="D1378" s="23"/>
      <c r="E1378" s="23"/>
    </row>
    <row r="1379" spans="1:5" x14ac:dyDescent="0.2">
      <c r="A1379" s="23"/>
      <c r="B1379" s="77"/>
      <c r="C1379" s="23"/>
      <c r="D1379" s="23"/>
      <c r="E1379" s="23"/>
    </row>
    <row r="1380" spans="1:5" x14ac:dyDescent="0.2">
      <c r="A1380" s="23"/>
      <c r="B1380" s="77"/>
      <c r="C1380" s="23"/>
      <c r="D1380" s="23"/>
      <c r="E1380" s="23"/>
    </row>
    <row r="1381" spans="1:5" x14ac:dyDescent="0.2">
      <c r="A1381" s="23"/>
      <c r="B1381" s="77"/>
      <c r="C1381" s="23"/>
      <c r="D1381" s="23"/>
      <c r="E1381" s="23"/>
    </row>
    <row r="1382" spans="1:5" x14ac:dyDescent="0.2">
      <c r="A1382" s="23"/>
      <c r="B1382" s="77"/>
      <c r="C1382" s="23"/>
      <c r="D1382" s="23"/>
      <c r="E1382" s="23"/>
    </row>
    <row r="1383" spans="1:5" x14ac:dyDescent="0.2">
      <c r="A1383" s="23"/>
      <c r="B1383" s="77"/>
      <c r="C1383" s="23"/>
      <c r="D1383" s="23"/>
      <c r="E1383" s="23"/>
    </row>
    <row r="1384" spans="1:5" x14ac:dyDescent="0.2">
      <c r="A1384" s="23"/>
      <c r="B1384" s="77"/>
      <c r="C1384" s="23"/>
      <c r="D1384" s="23"/>
      <c r="E1384" s="23"/>
    </row>
    <row r="1385" spans="1:5" x14ac:dyDescent="0.2">
      <c r="A1385" s="23"/>
      <c r="B1385" s="77"/>
      <c r="C1385" s="23"/>
      <c r="D1385" s="23"/>
      <c r="E1385" s="23"/>
    </row>
    <row r="1386" spans="1:5" x14ac:dyDescent="0.2">
      <c r="A1386" s="23"/>
      <c r="B1386" s="77"/>
      <c r="C1386" s="23"/>
      <c r="D1386" s="23"/>
      <c r="E1386" s="23"/>
    </row>
    <row r="1387" spans="1:5" x14ac:dyDescent="0.2">
      <c r="A1387" s="23"/>
      <c r="B1387" s="77"/>
      <c r="C1387" s="23"/>
      <c r="D1387" s="23"/>
      <c r="E1387" s="23"/>
    </row>
    <row r="1388" spans="1:5" x14ac:dyDescent="0.2">
      <c r="A1388" s="23"/>
      <c r="B1388" s="77"/>
      <c r="C1388" s="23"/>
      <c r="D1388" s="23"/>
      <c r="E1388" s="23"/>
    </row>
    <row r="1389" spans="1:5" x14ac:dyDescent="0.2">
      <c r="A1389" s="23"/>
      <c r="B1389" s="77"/>
      <c r="C1389" s="23"/>
      <c r="D1389" s="23"/>
      <c r="E1389" s="23"/>
    </row>
    <row r="1390" spans="1:5" x14ac:dyDescent="0.2">
      <c r="A1390" s="23"/>
      <c r="B1390" s="77"/>
      <c r="C1390" s="23"/>
      <c r="D1390" s="23"/>
      <c r="E1390" s="23"/>
    </row>
    <row r="1391" spans="1:5" x14ac:dyDescent="0.2">
      <c r="A1391" s="23"/>
      <c r="B1391" s="77"/>
      <c r="C1391" s="23"/>
      <c r="D1391" s="23"/>
      <c r="E1391" s="23"/>
    </row>
    <row r="1392" spans="1:5" x14ac:dyDescent="0.2">
      <c r="A1392" s="23"/>
      <c r="B1392" s="77"/>
      <c r="C1392" s="23"/>
      <c r="D1392" s="23"/>
      <c r="E1392" s="23"/>
    </row>
    <row r="1393" spans="1:5" x14ac:dyDescent="0.2">
      <c r="A1393" s="23"/>
      <c r="B1393" s="77"/>
      <c r="C1393" s="23"/>
      <c r="D1393" s="23"/>
      <c r="E1393" s="23"/>
    </row>
    <row r="1394" spans="1:5" x14ac:dyDescent="0.2">
      <c r="A1394" s="23"/>
      <c r="B1394" s="77"/>
      <c r="C1394" s="23"/>
      <c r="D1394" s="23"/>
      <c r="E1394" s="23"/>
    </row>
    <row r="1395" spans="1:5" x14ac:dyDescent="0.2">
      <c r="A1395" s="23"/>
      <c r="B1395" s="77"/>
      <c r="C1395" s="23"/>
      <c r="D1395" s="23"/>
      <c r="E1395" s="23"/>
    </row>
    <row r="1396" spans="1:5" x14ac:dyDescent="0.2">
      <c r="A1396" s="23"/>
      <c r="B1396" s="77"/>
      <c r="C1396" s="23"/>
      <c r="D1396" s="23"/>
      <c r="E1396" s="23"/>
    </row>
    <row r="1397" spans="1:5" x14ac:dyDescent="0.2">
      <c r="A1397" s="23"/>
      <c r="B1397" s="77"/>
      <c r="C1397" s="23"/>
      <c r="D1397" s="23"/>
      <c r="E1397" s="23"/>
    </row>
    <row r="1398" spans="1:5" x14ac:dyDescent="0.2">
      <c r="A1398" s="23"/>
      <c r="B1398" s="77"/>
      <c r="C1398" s="23"/>
      <c r="D1398" s="23"/>
      <c r="E1398" s="23"/>
    </row>
    <row r="1399" spans="1:5" x14ac:dyDescent="0.2">
      <c r="A1399" s="23"/>
      <c r="B1399" s="77"/>
      <c r="C1399" s="23"/>
      <c r="D1399" s="23"/>
      <c r="E1399" s="23"/>
    </row>
    <row r="1400" spans="1:5" x14ac:dyDescent="0.2">
      <c r="A1400" s="23"/>
      <c r="B1400" s="77"/>
      <c r="C1400" s="23"/>
      <c r="D1400" s="23"/>
      <c r="E1400" s="23"/>
    </row>
    <row r="1401" spans="1:5" x14ac:dyDescent="0.2">
      <c r="A1401" s="23"/>
      <c r="B1401" s="77"/>
      <c r="C1401" s="23"/>
      <c r="D1401" s="23"/>
      <c r="E1401" s="23"/>
    </row>
    <row r="1402" spans="1:5" x14ac:dyDescent="0.2">
      <c r="A1402" s="23"/>
      <c r="B1402" s="77"/>
      <c r="C1402" s="23"/>
      <c r="D1402" s="23"/>
      <c r="E1402" s="23"/>
    </row>
    <row r="1403" spans="1:5" x14ac:dyDescent="0.2">
      <c r="A1403" s="23"/>
      <c r="B1403" s="77"/>
      <c r="C1403" s="23"/>
      <c r="D1403" s="23"/>
      <c r="E1403" s="23"/>
    </row>
    <row r="1404" spans="1:5" x14ac:dyDescent="0.2">
      <c r="A1404" s="23"/>
      <c r="B1404" s="77"/>
      <c r="C1404" s="23"/>
      <c r="D1404" s="23"/>
      <c r="E1404" s="23"/>
    </row>
    <row r="1405" spans="1:5" x14ac:dyDescent="0.2">
      <c r="A1405" s="23"/>
      <c r="B1405" s="77"/>
      <c r="C1405" s="23"/>
      <c r="D1405" s="23"/>
      <c r="E1405" s="23"/>
    </row>
    <row r="1406" spans="1:5" x14ac:dyDescent="0.2">
      <c r="A1406" s="23"/>
      <c r="B1406" s="77"/>
      <c r="C1406" s="23"/>
      <c r="D1406" s="23"/>
      <c r="E1406" s="23"/>
    </row>
    <row r="1407" spans="1:5" x14ac:dyDescent="0.2">
      <c r="A1407" s="23"/>
      <c r="B1407" s="77"/>
      <c r="C1407" s="23"/>
      <c r="D1407" s="23"/>
      <c r="E1407" s="23"/>
    </row>
    <row r="1408" spans="1:5" x14ac:dyDescent="0.2">
      <c r="A1408" s="23"/>
      <c r="B1408" s="77"/>
      <c r="C1408" s="23"/>
      <c r="D1408" s="23"/>
      <c r="E1408" s="23"/>
    </row>
    <row r="1409" spans="1:5" x14ac:dyDescent="0.2">
      <c r="A1409" s="23"/>
      <c r="B1409" s="77"/>
      <c r="C1409" s="23"/>
      <c r="D1409" s="23"/>
      <c r="E1409" s="23"/>
    </row>
    <row r="1410" spans="1:5" x14ac:dyDescent="0.2">
      <c r="A1410" s="23"/>
      <c r="B1410" s="77"/>
      <c r="C1410" s="23"/>
      <c r="D1410" s="23"/>
      <c r="E1410" s="23"/>
    </row>
    <row r="1411" spans="1:5" x14ac:dyDescent="0.2">
      <c r="A1411" s="23"/>
      <c r="B1411" s="77"/>
      <c r="C1411" s="23"/>
      <c r="D1411" s="23"/>
      <c r="E1411" s="23"/>
    </row>
    <row r="1412" spans="1:5" x14ac:dyDescent="0.2">
      <c r="A1412" s="23"/>
      <c r="B1412" s="77"/>
      <c r="C1412" s="23"/>
      <c r="D1412" s="23"/>
      <c r="E1412" s="23"/>
    </row>
    <row r="1413" spans="1:5" x14ac:dyDescent="0.2">
      <c r="A1413" s="23"/>
      <c r="B1413" s="77"/>
      <c r="C1413" s="23"/>
      <c r="D1413" s="23"/>
      <c r="E1413" s="23"/>
    </row>
    <row r="1414" spans="1:5" x14ac:dyDescent="0.2">
      <c r="A1414" s="23"/>
      <c r="B1414" s="77"/>
      <c r="C1414" s="23"/>
      <c r="D1414" s="23"/>
      <c r="E1414" s="23"/>
    </row>
    <row r="1415" spans="1:5" x14ac:dyDescent="0.2">
      <c r="A1415" s="23"/>
      <c r="B1415" s="77"/>
      <c r="C1415" s="23"/>
      <c r="D1415" s="23"/>
      <c r="E1415" s="23"/>
    </row>
    <row r="1416" spans="1:5" x14ac:dyDescent="0.2">
      <c r="A1416" s="23"/>
      <c r="B1416" s="77"/>
      <c r="C1416" s="23"/>
      <c r="D1416" s="23"/>
      <c r="E1416" s="23"/>
    </row>
    <row r="1417" spans="1:5" x14ac:dyDescent="0.2">
      <c r="A1417" s="23"/>
      <c r="B1417" s="77"/>
      <c r="C1417" s="23"/>
      <c r="D1417" s="23"/>
      <c r="E1417" s="23"/>
    </row>
    <row r="1418" spans="1:5" x14ac:dyDescent="0.2">
      <c r="A1418" s="23"/>
      <c r="B1418" s="77"/>
      <c r="C1418" s="23"/>
      <c r="D1418" s="23"/>
      <c r="E1418" s="23"/>
    </row>
    <row r="1419" spans="1:5" x14ac:dyDescent="0.2">
      <c r="A1419" s="23"/>
      <c r="B1419" s="77"/>
      <c r="C1419" s="23"/>
      <c r="D1419" s="23"/>
      <c r="E1419" s="23"/>
    </row>
    <row r="1420" spans="1:5" x14ac:dyDescent="0.2">
      <c r="A1420" s="23"/>
      <c r="B1420" s="77"/>
      <c r="C1420" s="23"/>
      <c r="D1420" s="23"/>
      <c r="E1420" s="23"/>
    </row>
    <row r="1421" spans="1:5" x14ac:dyDescent="0.2">
      <c r="A1421" s="23"/>
      <c r="B1421" s="77"/>
      <c r="C1421" s="23"/>
      <c r="D1421" s="23"/>
      <c r="E1421" s="23"/>
    </row>
    <row r="1422" spans="1:5" x14ac:dyDescent="0.2">
      <c r="A1422" s="23"/>
      <c r="B1422" s="77"/>
      <c r="C1422" s="23"/>
      <c r="D1422" s="23"/>
      <c r="E1422" s="23"/>
    </row>
    <row r="1423" spans="1:5" x14ac:dyDescent="0.2">
      <c r="A1423" s="23"/>
      <c r="B1423" s="77"/>
      <c r="C1423" s="23"/>
      <c r="D1423" s="23"/>
      <c r="E1423" s="23"/>
    </row>
    <row r="1424" spans="1:5" x14ac:dyDescent="0.2">
      <c r="A1424" s="23"/>
      <c r="B1424" s="77"/>
      <c r="C1424" s="23"/>
      <c r="D1424" s="23"/>
      <c r="E1424" s="23"/>
    </row>
    <row r="1425" spans="1:5" x14ac:dyDescent="0.2">
      <c r="A1425" s="23"/>
      <c r="B1425" s="77"/>
      <c r="C1425" s="23"/>
      <c r="D1425" s="23"/>
      <c r="E1425" s="23"/>
    </row>
    <row r="1426" spans="1:5" x14ac:dyDescent="0.2">
      <c r="A1426" s="23"/>
      <c r="B1426" s="77"/>
      <c r="C1426" s="23"/>
      <c r="D1426" s="23"/>
      <c r="E1426" s="23"/>
    </row>
    <row r="1427" spans="1:5" x14ac:dyDescent="0.2">
      <c r="A1427" s="23"/>
      <c r="B1427" s="77"/>
      <c r="C1427" s="23"/>
      <c r="D1427" s="23"/>
      <c r="E1427" s="23"/>
    </row>
    <row r="1428" spans="1:5" x14ac:dyDescent="0.2">
      <c r="A1428" s="23"/>
      <c r="B1428" s="77"/>
      <c r="C1428" s="23"/>
      <c r="D1428" s="23"/>
      <c r="E1428" s="23"/>
    </row>
    <row r="1429" spans="1:5" x14ac:dyDescent="0.2">
      <c r="A1429" s="23"/>
      <c r="B1429" s="77"/>
      <c r="C1429" s="23"/>
      <c r="D1429" s="23"/>
      <c r="E1429" s="23"/>
    </row>
    <row r="1430" spans="1:5" x14ac:dyDescent="0.2">
      <c r="A1430" s="23"/>
      <c r="B1430" s="77"/>
      <c r="C1430" s="23"/>
      <c r="D1430" s="23"/>
      <c r="E1430" s="23"/>
    </row>
    <row r="1431" spans="1:5" x14ac:dyDescent="0.2">
      <c r="A1431" s="23"/>
      <c r="B1431" s="77"/>
      <c r="C1431" s="23"/>
      <c r="D1431" s="23"/>
      <c r="E1431" s="23"/>
    </row>
    <row r="1432" spans="1:5" x14ac:dyDescent="0.2">
      <c r="A1432" s="23"/>
      <c r="B1432" s="77"/>
      <c r="C1432" s="23"/>
      <c r="D1432" s="23"/>
      <c r="E1432" s="23"/>
    </row>
    <row r="1433" spans="1:5" x14ac:dyDescent="0.2">
      <c r="A1433" s="23"/>
      <c r="B1433" s="77"/>
      <c r="C1433" s="23"/>
      <c r="D1433" s="23"/>
      <c r="E1433" s="23"/>
    </row>
    <row r="1434" spans="1:5" x14ac:dyDescent="0.2">
      <c r="A1434" s="23"/>
      <c r="B1434" s="77"/>
      <c r="C1434" s="23"/>
      <c r="D1434" s="23"/>
      <c r="E1434" s="23"/>
    </row>
    <row r="1435" spans="1:5" x14ac:dyDescent="0.2">
      <c r="A1435" s="23"/>
      <c r="B1435" s="77"/>
      <c r="C1435" s="23"/>
      <c r="D1435" s="23"/>
      <c r="E1435" s="23"/>
    </row>
    <row r="1436" spans="1:5" x14ac:dyDescent="0.2">
      <c r="A1436" s="23"/>
      <c r="B1436" s="77"/>
      <c r="C1436" s="23"/>
      <c r="D1436" s="23"/>
      <c r="E1436" s="23"/>
    </row>
    <row r="1437" spans="1:5" x14ac:dyDescent="0.2">
      <c r="A1437" s="23"/>
      <c r="B1437" s="77"/>
      <c r="C1437" s="23"/>
      <c r="D1437" s="23"/>
      <c r="E1437" s="23"/>
    </row>
    <row r="1438" spans="1:5" x14ac:dyDescent="0.2">
      <c r="A1438" s="23"/>
      <c r="B1438" s="77"/>
      <c r="C1438" s="23"/>
      <c r="D1438" s="23"/>
      <c r="E1438" s="23"/>
    </row>
    <row r="1439" spans="1:5" x14ac:dyDescent="0.2">
      <c r="A1439" s="23"/>
      <c r="B1439" s="77"/>
      <c r="C1439" s="23"/>
      <c r="D1439" s="23"/>
      <c r="E1439" s="23"/>
    </row>
    <row r="1440" spans="1:5" x14ac:dyDescent="0.2">
      <c r="A1440" s="23"/>
      <c r="B1440" s="77"/>
      <c r="C1440" s="23"/>
      <c r="D1440" s="23"/>
      <c r="E1440" s="23"/>
    </row>
    <row r="1441" spans="1:5" x14ac:dyDescent="0.2">
      <c r="A1441" s="23"/>
      <c r="B1441" s="77"/>
      <c r="C1441" s="23"/>
      <c r="D1441" s="23"/>
      <c r="E1441" s="23"/>
    </row>
    <row r="1442" spans="1:5" x14ac:dyDescent="0.2">
      <c r="A1442" s="23"/>
      <c r="B1442" s="77"/>
      <c r="C1442" s="23"/>
      <c r="D1442" s="23"/>
      <c r="E1442" s="23"/>
    </row>
    <row r="1443" spans="1:5" x14ac:dyDescent="0.2">
      <c r="A1443" s="23"/>
      <c r="B1443" s="77"/>
      <c r="C1443" s="23"/>
      <c r="D1443" s="23"/>
      <c r="E1443" s="23"/>
    </row>
    <row r="1444" spans="1:5" x14ac:dyDescent="0.2">
      <c r="A1444" s="23"/>
      <c r="B1444" s="77"/>
      <c r="C1444" s="23"/>
      <c r="D1444" s="23"/>
      <c r="E1444" s="23"/>
    </row>
    <row r="1445" spans="1:5" x14ac:dyDescent="0.2">
      <c r="A1445" s="23"/>
      <c r="B1445" s="77"/>
      <c r="C1445" s="23"/>
      <c r="D1445" s="23"/>
      <c r="E1445" s="23"/>
    </row>
    <row r="1446" spans="1:5" x14ac:dyDescent="0.2">
      <c r="A1446" s="23"/>
      <c r="B1446" s="77"/>
      <c r="C1446" s="23"/>
      <c r="D1446" s="23"/>
      <c r="E1446" s="23"/>
    </row>
    <row r="1447" spans="1:5" x14ac:dyDescent="0.2">
      <c r="A1447" s="23"/>
      <c r="B1447" s="77"/>
      <c r="C1447" s="23"/>
      <c r="D1447" s="23"/>
      <c r="E1447" s="23"/>
    </row>
    <row r="1448" spans="1:5" x14ac:dyDescent="0.2">
      <c r="A1448" s="23"/>
      <c r="B1448" s="77"/>
      <c r="C1448" s="23"/>
      <c r="D1448" s="23"/>
      <c r="E1448" s="23"/>
    </row>
    <row r="1449" spans="1:5" x14ac:dyDescent="0.2">
      <c r="A1449" s="23"/>
      <c r="B1449" s="77"/>
      <c r="C1449" s="23"/>
      <c r="D1449" s="23"/>
      <c r="E1449" s="23"/>
    </row>
    <row r="1450" spans="1:5" x14ac:dyDescent="0.2">
      <c r="A1450" s="23"/>
      <c r="B1450" s="77"/>
      <c r="C1450" s="23"/>
      <c r="D1450" s="23"/>
      <c r="E1450" s="23"/>
    </row>
    <row r="1451" spans="1:5" x14ac:dyDescent="0.2">
      <c r="A1451" s="23"/>
      <c r="B1451" s="77"/>
      <c r="C1451" s="23"/>
      <c r="D1451" s="23"/>
      <c r="E1451" s="23"/>
    </row>
    <row r="1452" spans="1:5" x14ac:dyDescent="0.2">
      <c r="A1452" s="23"/>
      <c r="B1452" s="77"/>
      <c r="C1452" s="23"/>
      <c r="D1452" s="23"/>
      <c r="E1452" s="23"/>
    </row>
    <row r="1453" spans="1:5" x14ac:dyDescent="0.2">
      <c r="A1453" s="23"/>
      <c r="B1453" s="77"/>
      <c r="C1453" s="23"/>
      <c r="D1453" s="23"/>
      <c r="E1453" s="23"/>
    </row>
    <row r="1454" spans="1:5" x14ac:dyDescent="0.2">
      <c r="A1454" s="23"/>
      <c r="B1454" s="77"/>
      <c r="C1454" s="23"/>
      <c r="D1454" s="23"/>
      <c r="E1454" s="23"/>
    </row>
    <row r="1455" spans="1:5" x14ac:dyDescent="0.2">
      <c r="A1455" s="23"/>
      <c r="B1455" s="77"/>
      <c r="C1455" s="23"/>
      <c r="D1455" s="23"/>
      <c r="E1455" s="23"/>
    </row>
    <row r="1456" spans="1:5" x14ac:dyDescent="0.2">
      <c r="A1456" s="23"/>
      <c r="B1456" s="77"/>
      <c r="C1456" s="23"/>
      <c r="D1456" s="23"/>
      <c r="E1456" s="23"/>
    </row>
    <row r="1457" spans="1:5" x14ac:dyDescent="0.2">
      <c r="A1457" s="23"/>
      <c r="B1457" s="77"/>
      <c r="C1457" s="23"/>
      <c r="D1457" s="23"/>
      <c r="E1457" s="23"/>
    </row>
    <row r="1458" spans="1:5" x14ac:dyDescent="0.2">
      <c r="A1458" s="23"/>
      <c r="B1458" s="77"/>
      <c r="C1458" s="23"/>
      <c r="D1458" s="23"/>
      <c r="E1458" s="23"/>
    </row>
    <row r="1459" spans="1:5" x14ac:dyDescent="0.2">
      <c r="A1459" s="23"/>
      <c r="B1459" s="77"/>
      <c r="C1459" s="23"/>
      <c r="D1459" s="23"/>
      <c r="E1459" s="23"/>
    </row>
    <row r="1460" spans="1:5" x14ac:dyDescent="0.2">
      <c r="A1460" s="23"/>
      <c r="B1460" s="77"/>
      <c r="C1460" s="23"/>
      <c r="D1460" s="23"/>
      <c r="E1460" s="23"/>
    </row>
    <row r="1461" spans="1:5" x14ac:dyDescent="0.2">
      <c r="A1461" s="23"/>
      <c r="B1461" s="77"/>
      <c r="C1461" s="23"/>
      <c r="D1461" s="23"/>
      <c r="E1461" s="23"/>
    </row>
    <row r="1462" spans="1:5" x14ac:dyDescent="0.2">
      <c r="A1462" s="23"/>
      <c r="B1462" s="77"/>
      <c r="C1462" s="23"/>
      <c r="D1462" s="23"/>
      <c r="E1462" s="23"/>
    </row>
    <row r="1463" spans="1:5" x14ac:dyDescent="0.2">
      <c r="A1463" s="23"/>
      <c r="B1463" s="77"/>
      <c r="C1463" s="23"/>
      <c r="D1463" s="23"/>
      <c r="E1463" s="23"/>
    </row>
    <row r="1464" spans="1:5" x14ac:dyDescent="0.2">
      <c r="A1464" s="23"/>
      <c r="B1464" s="77"/>
      <c r="C1464" s="23"/>
      <c r="D1464" s="23"/>
      <c r="E1464" s="23"/>
    </row>
    <row r="1465" spans="1:5" x14ac:dyDescent="0.2">
      <c r="A1465" s="23"/>
      <c r="B1465" s="77"/>
      <c r="C1465" s="23"/>
      <c r="D1465" s="23"/>
      <c r="E1465" s="23"/>
    </row>
    <row r="1466" spans="1:5" x14ac:dyDescent="0.2">
      <c r="A1466" s="23"/>
      <c r="B1466" s="77"/>
      <c r="C1466" s="23"/>
      <c r="D1466" s="23"/>
      <c r="E1466" s="23"/>
    </row>
    <row r="1467" spans="1:5" x14ac:dyDescent="0.2">
      <c r="A1467" s="23"/>
      <c r="B1467" s="77"/>
      <c r="C1467" s="23"/>
      <c r="D1467" s="23"/>
      <c r="E1467" s="23"/>
    </row>
    <row r="1468" spans="1:5" x14ac:dyDescent="0.2">
      <c r="A1468" s="23"/>
      <c r="B1468" s="77"/>
      <c r="C1468" s="23"/>
      <c r="D1468" s="23"/>
      <c r="E1468" s="23"/>
    </row>
    <row r="1469" spans="1:5" x14ac:dyDescent="0.2">
      <c r="A1469" s="23"/>
      <c r="B1469" s="77"/>
      <c r="C1469" s="23"/>
      <c r="D1469" s="23"/>
      <c r="E1469" s="23"/>
    </row>
    <row r="1470" spans="1:5" x14ac:dyDescent="0.2">
      <c r="A1470" s="23"/>
      <c r="B1470" s="77"/>
      <c r="C1470" s="23"/>
      <c r="D1470" s="23"/>
      <c r="E1470" s="23"/>
    </row>
    <row r="1471" spans="1:5" x14ac:dyDescent="0.2">
      <c r="A1471" s="23"/>
      <c r="B1471" s="77"/>
      <c r="C1471" s="23"/>
      <c r="D1471" s="23"/>
      <c r="E1471" s="23"/>
    </row>
    <row r="1472" spans="1:5" x14ac:dyDescent="0.2">
      <c r="A1472" s="23"/>
      <c r="B1472" s="77"/>
      <c r="C1472" s="23"/>
      <c r="D1472" s="23"/>
      <c r="E1472" s="23"/>
    </row>
    <row r="1473" spans="1:5" x14ac:dyDescent="0.2">
      <c r="A1473" s="23"/>
      <c r="B1473" s="77"/>
      <c r="C1473" s="23"/>
      <c r="D1473" s="23"/>
      <c r="E1473" s="23"/>
    </row>
    <row r="1474" spans="1:5" x14ac:dyDescent="0.2">
      <c r="A1474" s="23"/>
      <c r="B1474" s="77"/>
      <c r="C1474" s="23"/>
      <c r="D1474" s="23"/>
      <c r="E1474" s="23"/>
    </row>
    <row r="1475" spans="1:5" x14ac:dyDescent="0.2">
      <c r="A1475" s="23"/>
      <c r="B1475" s="77"/>
      <c r="C1475" s="23"/>
      <c r="D1475" s="23"/>
      <c r="E1475" s="23"/>
    </row>
    <row r="1476" spans="1:5" x14ac:dyDescent="0.2">
      <c r="A1476" s="23"/>
      <c r="B1476" s="77"/>
      <c r="C1476" s="23"/>
      <c r="D1476" s="23"/>
      <c r="E1476" s="23"/>
    </row>
    <row r="1477" spans="1:5" x14ac:dyDescent="0.2">
      <c r="A1477" s="23"/>
      <c r="B1477" s="77"/>
      <c r="C1477" s="23"/>
      <c r="D1477" s="23"/>
      <c r="E1477" s="23"/>
    </row>
    <row r="1478" spans="1:5" x14ac:dyDescent="0.2">
      <c r="A1478" s="23"/>
      <c r="B1478" s="77"/>
      <c r="C1478" s="23"/>
      <c r="D1478" s="23"/>
      <c r="E1478" s="23"/>
    </row>
    <row r="1479" spans="1:5" x14ac:dyDescent="0.2">
      <c r="A1479" s="23"/>
      <c r="B1479" s="77"/>
      <c r="C1479" s="23"/>
      <c r="D1479" s="23"/>
      <c r="E1479" s="23"/>
    </row>
    <row r="1480" spans="1:5" x14ac:dyDescent="0.2">
      <c r="A1480" s="23"/>
      <c r="B1480" s="77"/>
      <c r="C1480" s="23"/>
      <c r="D1480" s="23"/>
      <c r="E1480" s="23"/>
    </row>
    <row r="1481" spans="1:5" x14ac:dyDescent="0.2">
      <c r="A1481" s="23"/>
      <c r="B1481" s="77"/>
      <c r="C1481" s="23"/>
      <c r="D1481" s="23"/>
      <c r="E1481" s="23"/>
    </row>
    <row r="1482" spans="1:5" x14ac:dyDescent="0.2">
      <c r="A1482" s="23"/>
      <c r="B1482" s="77"/>
      <c r="C1482" s="23"/>
      <c r="D1482" s="23"/>
      <c r="E1482" s="23"/>
    </row>
    <row r="1483" spans="1:5" x14ac:dyDescent="0.2">
      <c r="A1483" s="23"/>
      <c r="B1483" s="77"/>
      <c r="C1483" s="23"/>
      <c r="D1483" s="23"/>
      <c r="E1483" s="23"/>
    </row>
    <row r="1484" spans="1:5" x14ac:dyDescent="0.2">
      <c r="A1484" s="23"/>
      <c r="B1484" s="77"/>
      <c r="C1484" s="23"/>
      <c r="D1484" s="23"/>
      <c r="E1484" s="23"/>
    </row>
    <row r="1485" spans="1:5" x14ac:dyDescent="0.2">
      <c r="A1485" s="23"/>
      <c r="B1485" s="77"/>
      <c r="C1485" s="23"/>
      <c r="D1485" s="23"/>
      <c r="E1485" s="23"/>
    </row>
    <row r="1486" spans="1:5" x14ac:dyDescent="0.2">
      <c r="A1486" s="23"/>
      <c r="B1486" s="77"/>
      <c r="C1486" s="23"/>
      <c r="D1486" s="23"/>
      <c r="E1486" s="23"/>
    </row>
    <row r="1487" spans="1:5" x14ac:dyDescent="0.2">
      <c r="A1487" s="23"/>
      <c r="B1487" s="77"/>
      <c r="C1487" s="23"/>
      <c r="D1487" s="23"/>
      <c r="E1487" s="23"/>
    </row>
    <row r="1488" spans="1:5" x14ac:dyDescent="0.2">
      <c r="A1488" s="23"/>
      <c r="B1488" s="77"/>
      <c r="C1488" s="23"/>
      <c r="D1488" s="23"/>
      <c r="E1488" s="23"/>
    </row>
    <row r="1489" spans="1:5" x14ac:dyDescent="0.2">
      <c r="A1489" s="23"/>
      <c r="B1489" s="77"/>
      <c r="C1489" s="23"/>
      <c r="D1489" s="23"/>
      <c r="E1489" s="23"/>
    </row>
    <row r="1490" spans="1:5" x14ac:dyDescent="0.2">
      <c r="A1490" s="23"/>
      <c r="B1490" s="77"/>
      <c r="C1490" s="23"/>
      <c r="D1490" s="23"/>
      <c r="E1490" s="23"/>
    </row>
    <row r="1491" spans="1:5" x14ac:dyDescent="0.2">
      <c r="A1491" s="23"/>
      <c r="B1491" s="77"/>
      <c r="C1491" s="23"/>
      <c r="D1491" s="23"/>
      <c r="E1491" s="23"/>
    </row>
    <row r="1492" spans="1:5" x14ac:dyDescent="0.2">
      <c r="A1492" s="23"/>
      <c r="B1492" s="77"/>
      <c r="C1492" s="23"/>
      <c r="D1492" s="23"/>
      <c r="E1492" s="23"/>
    </row>
    <row r="1493" spans="1:5" x14ac:dyDescent="0.2">
      <c r="A1493" s="23"/>
      <c r="B1493" s="77"/>
      <c r="C1493" s="23"/>
      <c r="D1493" s="23"/>
      <c r="E1493" s="23"/>
    </row>
    <row r="1494" spans="1:5" x14ac:dyDescent="0.2">
      <c r="A1494" s="23"/>
      <c r="B1494" s="77"/>
      <c r="C1494" s="23"/>
      <c r="D1494" s="23"/>
      <c r="E1494" s="23"/>
    </row>
    <row r="1495" spans="1:5" x14ac:dyDescent="0.2">
      <c r="A1495" s="23"/>
      <c r="B1495" s="77"/>
      <c r="C1495" s="23"/>
      <c r="D1495" s="23"/>
      <c r="E1495" s="23"/>
    </row>
    <row r="1496" spans="1:5" x14ac:dyDescent="0.2">
      <c r="A1496" s="23"/>
      <c r="B1496" s="77"/>
      <c r="C1496" s="23"/>
      <c r="D1496" s="23"/>
      <c r="E1496" s="23"/>
    </row>
    <row r="1497" spans="1:5" x14ac:dyDescent="0.2">
      <c r="A1497" s="23"/>
      <c r="B1497" s="77"/>
      <c r="C1497" s="23"/>
      <c r="D1497" s="23"/>
      <c r="E1497" s="23"/>
    </row>
    <row r="1498" spans="1:5" x14ac:dyDescent="0.2">
      <c r="A1498" s="23"/>
      <c r="B1498" s="77"/>
      <c r="C1498" s="23"/>
      <c r="D1498" s="23"/>
      <c r="E1498" s="23"/>
    </row>
    <row r="1499" spans="1:5" x14ac:dyDescent="0.2">
      <c r="A1499" s="23"/>
      <c r="B1499" s="77"/>
      <c r="C1499" s="23"/>
      <c r="D1499" s="23"/>
      <c r="E1499" s="23"/>
    </row>
    <row r="1500" spans="1:5" x14ac:dyDescent="0.2">
      <c r="A1500" s="23"/>
      <c r="B1500" s="77"/>
      <c r="C1500" s="23"/>
      <c r="D1500" s="23"/>
      <c r="E1500" s="23"/>
    </row>
    <row r="1501" spans="1:5" x14ac:dyDescent="0.2">
      <c r="A1501" s="23"/>
      <c r="B1501" s="77"/>
      <c r="C1501" s="23"/>
      <c r="D1501" s="23"/>
      <c r="E1501" s="23"/>
    </row>
    <row r="1502" spans="1:5" x14ac:dyDescent="0.2">
      <c r="A1502" s="23"/>
      <c r="B1502" s="77"/>
      <c r="C1502" s="23"/>
      <c r="D1502" s="23"/>
      <c r="E1502" s="23"/>
    </row>
    <row r="1503" spans="1:5" x14ac:dyDescent="0.2">
      <c r="A1503" s="23"/>
      <c r="B1503" s="77"/>
      <c r="C1503" s="23"/>
      <c r="D1503" s="23"/>
      <c r="E1503" s="23"/>
    </row>
    <row r="1504" spans="1:5" x14ac:dyDescent="0.2">
      <c r="A1504" s="23"/>
      <c r="B1504" s="77"/>
      <c r="C1504" s="23"/>
      <c r="D1504" s="23"/>
      <c r="E1504" s="23"/>
    </row>
    <row r="1505" spans="1:5" x14ac:dyDescent="0.2">
      <c r="A1505" s="23"/>
      <c r="B1505" s="77"/>
      <c r="C1505" s="23"/>
      <c r="D1505" s="23"/>
      <c r="E1505" s="23"/>
    </row>
    <row r="1506" spans="1:5" x14ac:dyDescent="0.2">
      <c r="A1506" s="23"/>
      <c r="B1506" s="77"/>
      <c r="C1506" s="23"/>
      <c r="D1506" s="23"/>
      <c r="E1506" s="23"/>
    </row>
    <row r="1507" spans="1:5" x14ac:dyDescent="0.2">
      <c r="A1507" s="23"/>
      <c r="B1507" s="77"/>
      <c r="C1507" s="23"/>
      <c r="D1507" s="23"/>
      <c r="E1507" s="23"/>
    </row>
    <row r="1508" spans="1:5" x14ac:dyDescent="0.2">
      <c r="A1508" s="23"/>
      <c r="B1508" s="77"/>
      <c r="C1508" s="23"/>
      <c r="D1508" s="23"/>
      <c r="E1508" s="23"/>
    </row>
    <row r="1509" spans="1:5" x14ac:dyDescent="0.2">
      <c r="A1509" s="23"/>
      <c r="B1509" s="77"/>
      <c r="C1509" s="23"/>
      <c r="D1509" s="23"/>
      <c r="E1509" s="23"/>
    </row>
    <row r="1510" spans="1:5" x14ac:dyDescent="0.2">
      <c r="A1510" s="23"/>
      <c r="B1510" s="77"/>
      <c r="C1510" s="23"/>
      <c r="D1510" s="23"/>
      <c r="E1510" s="23"/>
    </row>
    <row r="1511" spans="1:5" x14ac:dyDescent="0.2">
      <c r="A1511" s="23"/>
      <c r="B1511" s="77"/>
      <c r="C1511" s="23"/>
      <c r="D1511" s="23"/>
      <c r="E1511" s="23"/>
    </row>
    <row r="1512" spans="1:5" x14ac:dyDescent="0.2">
      <c r="A1512" s="23"/>
      <c r="B1512" s="77"/>
      <c r="C1512" s="23"/>
      <c r="D1512" s="23"/>
      <c r="E1512" s="23"/>
    </row>
    <row r="1513" spans="1:5" x14ac:dyDescent="0.2">
      <c r="A1513" s="23"/>
      <c r="B1513" s="77"/>
      <c r="C1513" s="23"/>
      <c r="D1513" s="23"/>
      <c r="E1513" s="23"/>
    </row>
    <row r="1514" spans="1:5" x14ac:dyDescent="0.2">
      <c r="A1514" s="23"/>
      <c r="B1514" s="77"/>
      <c r="C1514" s="23"/>
      <c r="D1514" s="23"/>
      <c r="E1514" s="23"/>
    </row>
    <row r="1515" spans="1:5" x14ac:dyDescent="0.2">
      <c r="A1515" s="23"/>
      <c r="B1515" s="77"/>
      <c r="C1515" s="23"/>
      <c r="D1515" s="23"/>
      <c r="E1515" s="23"/>
    </row>
    <row r="1516" spans="1:5" x14ac:dyDescent="0.2">
      <c r="A1516" s="23"/>
      <c r="B1516" s="77"/>
      <c r="C1516" s="23"/>
      <c r="D1516" s="23"/>
      <c r="E1516" s="23"/>
    </row>
    <row r="1517" spans="1:5" x14ac:dyDescent="0.2">
      <c r="A1517" s="23"/>
      <c r="B1517" s="77"/>
      <c r="C1517" s="23"/>
      <c r="D1517" s="23"/>
      <c r="E1517" s="23"/>
    </row>
    <row r="1518" spans="1:5" x14ac:dyDescent="0.2">
      <c r="A1518" s="23"/>
      <c r="B1518" s="77"/>
      <c r="C1518" s="23"/>
      <c r="D1518" s="23"/>
      <c r="E1518" s="23"/>
    </row>
    <row r="1519" spans="1:5" x14ac:dyDescent="0.2">
      <c r="A1519" s="23"/>
      <c r="B1519" s="77"/>
      <c r="C1519" s="23"/>
      <c r="D1519" s="23"/>
      <c r="E1519" s="23"/>
    </row>
    <row r="1520" spans="1:5" x14ac:dyDescent="0.2">
      <c r="A1520" s="23"/>
      <c r="B1520" s="77"/>
      <c r="C1520" s="23"/>
      <c r="D1520" s="23"/>
      <c r="E1520" s="23"/>
    </row>
    <row r="1521" spans="1:5" x14ac:dyDescent="0.2">
      <c r="A1521" s="23"/>
      <c r="B1521" s="77"/>
      <c r="C1521" s="23"/>
      <c r="D1521" s="23"/>
      <c r="E1521" s="23"/>
    </row>
    <row r="1522" spans="1:5" x14ac:dyDescent="0.2">
      <c r="A1522" s="23"/>
      <c r="B1522" s="77"/>
      <c r="C1522" s="23"/>
      <c r="D1522" s="23"/>
      <c r="E1522" s="23"/>
    </row>
    <row r="1523" spans="1:5" x14ac:dyDescent="0.2">
      <c r="A1523" s="23"/>
      <c r="B1523" s="77"/>
      <c r="C1523" s="23"/>
      <c r="D1523" s="23"/>
      <c r="E1523" s="23"/>
    </row>
    <row r="1524" spans="1:5" x14ac:dyDescent="0.2">
      <c r="A1524" s="23"/>
      <c r="B1524" s="77"/>
      <c r="C1524" s="23"/>
      <c r="D1524" s="23"/>
      <c r="E1524" s="23"/>
    </row>
    <row r="1525" spans="1:5" x14ac:dyDescent="0.2">
      <c r="A1525" s="23"/>
      <c r="B1525" s="77"/>
      <c r="C1525" s="23"/>
      <c r="D1525" s="23"/>
      <c r="E1525" s="23"/>
    </row>
    <row r="1526" spans="1:5" x14ac:dyDescent="0.2">
      <c r="A1526" s="23"/>
      <c r="B1526" s="77"/>
      <c r="C1526" s="23"/>
      <c r="D1526" s="23"/>
      <c r="E1526" s="23"/>
    </row>
    <row r="1527" spans="1:5" x14ac:dyDescent="0.2">
      <c r="A1527" s="23"/>
      <c r="B1527" s="77"/>
      <c r="C1527" s="23"/>
      <c r="D1527" s="23"/>
      <c r="E1527" s="23"/>
    </row>
    <row r="1528" spans="1:5" x14ac:dyDescent="0.2">
      <c r="A1528" s="23"/>
      <c r="B1528" s="77"/>
      <c r="C1528" s="23"/>
      <c r="D1528" s="23"/>
      <c r="E1528" s="23"/>
    </row>
    <row r="1529" spans="1:5" x14ac:dyDescent="0.2">
      <c r="A1529" s="23"/>
      <c r="B1529" s="77"/>
      <c r="C1529" s="23"/>
      <c r="D1529" s="23"/>
      <c r="E1529" s="23"/>
    </row>
    <row r="1530" spans="1:5" x14ac:dyDescent="0.2">
      <c r="A1530" s="23"/>
      <c r="B1530" s="77"/>
      <c r="C1530" s="23"/>
      <c r="D1530" s="23"/>
      <c r="E1530" s="23"/>
    </row>
    <row r="1531" spans="1:5" x14ac:dyDescent="0.2">
      <c r="A1531" s="23"/>
      <c r="B1531" s="77"/>
      <c r="C1531" s="23"/>
      <c r="D1531" s="23"/>
      <c r="E1531" s="23"/>
    </row>
    <row r="1532" spans="1:5" x14ac:dyDescent="0.2">
      <c r="A1532" s="23"/>
      <c r="B1532" s="77"/>
      <c r="C1532" s="23"/>
      <c r="D1532" s="23"/>
      <c r="E1532" s="23"/>
    </row>
    <row r="1533" spans="1:5" x14ac:dyDescent="0.2">
      <c r="A1533" s="23"/>
      <c r="B1533" s="77"/>
      <c r="C1533" s="23"/>
      <c r="D1533" s="23"/>
      <c r="E1533" s="23"/>
    </row>
    <row r="1534" spans="1:5" x14ac:dyDescent="0.2">
      <c r="A1534" s="23"/>
      <c r="B1534" s="77"/>
      <c r="C1534" s="23"/>
      <c r="D1534" s="23"/>
      <c r="E1534" s="23"/>
    </row>
    <row r="1535" spans="1:5" x14ac:dyDescent="0.2">
      <c r="A1535" s="23"/>
      <c r="B1535" s="77"/>
      <c r="C1535" s="23"/>
      <c r="D1535" s="23"/>
      <c r="E1535" s="23"/>
    </row>
    <row r="1536" spans="1:5" x14ac:dyDescent="0.2">
      <c r="A1536" s="23"/>
      <c r="B1536" s="77"/>
      <c r="C1536" s="23"/>
      <c r="D1536" s="23"/>
      <c r="E1536" s="23"/>
    </row>
    <row r="1537" spans="1:5" x14ac:dyDescent="0.2">
      <c r="A1537" s="23"/>
      <c r="B1537" s="77"/>
      <c r="C1537" s="23"/>
      <c r="D1537" s="23"/>
      <c r="E1537" s="23"/>
    </row>
    <row r="1538" spans="1:5" x14ac:dyDescent="0.2">
      <c r="A1538" s="23"/>
      <c r="B1538" s="77"/>
      <c r="C1538" s="23"/>
      <c r="D1538" s="23"/>
      <c r="E1538" s="23"/>
    </row>
    <row r="1539" spans="1:5" x14ac:dyDescent="0.2">
      <c r="A1539" s="23"/>
      <c r="B1539" s="77"/>
      <c r="C1539" s="23"/>
      <c r="D1539" s="23"/>
      <c r="E1539" s="23"/>
    </row>
    <row r="1540" spans="1:5" x14ac:dyDescent="0.2">
      <c r="A1540" s="23"/>
      <c r="B1540" s="77"/>
      <c r="C1540" s="23"/>
      <c r="D1540" s="23"/>
      <c r="E1540" s="23"/>
    </row>
    <row r="1541" spans="1:5" x14ac:dyDescent="0.2">
      <c r="A1541" s="23"/>
      <c r="B1541" s="77"/>
      <c r="C1541" s="23"/>
      <c r="D1541" s="23"/>
      <c r="E1541" s="23"/>
    </row>
    <row r="1542" spans="1:5" x14ac:dyDescent="0.2">
      <c r="A1542" s="23"/>
      <c r="B1542" s="77"/>
      <c r="C1542" s="23"/>
      <c r="D1542" s="23"/>
      <c r="E1542" s="23"/>
    </row>
    <row r="1543" spans="1:5" x14ac:dyDescent="0.2">
      <c r="A1543" s="23"/>
      <c r="B1543" s="77"/>
      <c r="C1543" s="23"/>
      <c r="D1543" s="23"/>
      <c r="E1543" s="23"/>
    </row>
    <row r="1544" spans="1:5" x14ac:dyDescent="0.2">
      <c r="A1544" s="23"/>
      <c r="B1544" s="77"/>
      <c r="C1544" s="23"/>
      <c r="D1544" s="23"/>
      <c r="E1544" s="23"/>
    </row>
    <row r="1545" spans="1:5" x14ac:dyDescent="0.2">
      <c r="A1545" s="23"/>
      <c r="B1545" s="77"/>
      <c r="C1545" s="23"/>
      <c r="D1545" s="23"/>
      <c r="E1545" s="23"/>
    </row>
    <row r="1546" spans="1:5" x14ac:dyDescent="0.2">
      <c r="A1546" s="23"/>
      <c r="B1546" s="77"/>
      <c r="C1546" s="23"/>
      <c r="D1546" s="23"/>
      <c r="E1546" s="23"/>
    </row>
    <row r="1547" spans="1:5" x14ac:dyDescent="0.2">
      <c r="A1547" s="23"/>
      <c r="B1547" s="77"/>
      <c r="C1547" s="23"/>
      <c r="D1547" s="23"/>
      <c r="E1547" s="23"/>
    </row>
    <row r="1548" spans="1:5" x14ac:dyDescent="0.2">
      <c r="A1548" s="23"/>
      <c r="B1548" s="77"/>
      <c r="C1548" s="23"/>
      <c r="D1548" s="23"/>
      <c r="E1548" s="23"/>
    </row>
    <row r="1549" spans="1:5" x14ac:dyDescent="0.2">
      <c r="A1549" s="23"/>
      <c r="B1549" s="77"/>
      <c r="C1549" s="23"/>
      <c r="D1549" s="23"/>
      <c r="E1549" s="23"/>
    </row>
    <row r="1550" spans="1:5" x14ac:dyDescent="0.2">
      <c r="A1550" s="23"/>
      <c r="B1550" s="77"/>
      <c r="C1550" s="23"/>
      <c r="D1550" s="23"/>
      <c r="E1550" s="23"/>
    </row>
    <row r="1551" spans="1:5" x14ac:dyDescent="0.2">
      <c r="A1551" s="23"/>
      <c r="B1551" s="77"/>
      <c r="C1551" s="23"/>
      <c r="D1551" s="23"/>
      <c r="E1551" s="23"/>
    </row>
    <row r="1552" spans="1:5" x14ac:dyDescent="0.2">
      <c r="A1552" s="23"/>
      <c r="B1552" s="77"/>
      <c r="C1552" s="23"/>
      <c r="D1552" s="23"/>
      <c r="E1552" s="23"/>
    </row>
    <row r="1553" spans="1:5" x14ac:dyDescent="0.2">
      <c r="A1553" s="23"/>
      <c r="B1553" s="77"/>
      <c r="C1553" s="23"/>
      <c r="D1553" s="23"/>
      <c r="E1553" s="23"/>
    </row>
    <row r="1554" spans="1:5" x14ac:dyDescent="0.2">
      <c r="A1554" s="23"/>
      <c r="B1554" s="77"/>
      <c r="C1554" s="23"/>
      <c r="D1554" s="23"/>
      <c r="E1554" s="23"/>
    </row>
    <row r="1555" spans="1:5" x14ac:dyDescent="0.2">
      <c r="A1555" s="23"/>
      <c r="B1555" s="77"/>
      <c r="C1555" s="23"/>
      <c r="D1555" s="23"/>
      <c r="E1555" s="23"/>
    </row>
    <row r="1556" spans="1:5" x14ac:dyDescent="0.2">
      <c r="A1556" s="23"/>
      <c r="B1556" s="77"/>
      <c r="C1556" s="23"/>
      <c r="D1556" s="23"/>
      <c r="E1556" s="23"/>
    </row>
    <row r="1557" spans="1:5" x14ac:dyDescent="0.2">
      <c r="A1557" s="23"/>
      <c r="B1557" s="77"/>
      <c r="C1557" s="23"/>
      <c r="D1557" s="23"/>
      <c r="E1557" s="23"/>
    </row>
    <row r="1558" spans="1:5" x14ac:dyDescent="0.2">
      <c r="A1558" s="23"/>
      <c r="B1558" s="77"/>
      <c r="C1558" s="23"/>
      <c r="D1558" s="23"/>
      <c r="E1558" s="23"/>
    </row>
    <row r="1559" spans="1:5" x14ac:dyDescent="0.2">
      <c r="A1559" s="23"/>
      <c r="B1559" s="77"/>
      <c r="C1559" s="23"/>
      <c r="D1559" s="23"/>
      <c r="E1559" s="23"/>
    </row>
    <row r="1560" spans="1:5" x14ac:dyDescent="0.2">
      <c r="A1560" s="23"/>
      <c r="B1560" s="77"/>
      <c r="C1560" s="23"/>
      <c r="D1560" s="23"/>
      <c r="E1560" s="23"/>
    </row>
    <row r="1561" spans="1:5" x14ac:dyDescent="0.2">
      <c r="A1561" s="23"/>
      <c r="B1561" s="77"/>
      <c r="C1561" s="23"/>
      <c r="D1561" s="23"/>
      <c r="E1561" s="23"/>
    </row>
    <row r="1562" spans="1:5" x14ac:dyDescent="0.2">
      <c r="A1562" s="23"/>
      <c r="B1562" s="77"/>
      <c r="C1562" s="23"/>
      <c r="D1562" s="23"/>
      <c r="E1562" s="23"/>
    </row>
    <row r="1563" spans="1:5" x14ac:dyDescent="0.2">
      <c r="A1563" s="23"/>
      <c r="B1563" s="77"/>
      <c r="C1563" s="23"/>
      <c r="D1563" s="23"/>
      <c r="E1563" s="23"/>
    </row>
    <row r="1564" spans="1:5" x14ac:dyDescent="0.2">
      <c r="A1564" s="23"/>
      <c r="B1564" s="77"/>
      <c r="C1564" s="23"/>
      <c r="D1564" s="23"/>
      <c r="E1564" s="23"/>
    </row>
    <row r="1565" spans="1:5" x14ac:dyDescent="0.2">
      <c r="A1565" s="23"/>
      <c r="B1565" s="77"/>
      <c r="C1565" s="23"/>
      <c r="D1565" s="23"/>
      <c r="E1565" s="23"/>
    </row>
    <row r="1566" spans="1:5" x14ac:dyDescent="0.2">
      <c r="A1566" s="23"/>
      <c r="B1566" s="77"/>
      <c r="C1566" s="23"/>
      <c r="D1566" s="23"/>
      <c r="E1566" s="23"/>
    </row>
    <row r="1567" spans="1:5" x14ac:dyDescent="0.2">
      <c r="A1567" s="23"/>
      <c r="B1567" s="77"/>
      <c r="C1567" s="23"/>
      <c r="D1567" s="23"/>
      <c r="E1567" s="23"/>
    </row>
    <row r="1568" spans="1:5" x14ac:dyDescent="0.2">
      <c r="A1568" s="23"/>
      <c r="B1568" s="77"/>
      <c r="C1568" s="23"/>
      <c r="D1568" s="23"/>
      <c r="E1568" s="23"/>
    </row>
    <row r="1569" spans="1:5" x14ac:dyDescent="0.2">
      <c r="A1569" s="23"/>
      <c r="B1569" s="77"/>
      <c r="C1569" s="23"/>
      <c r="D1569" s="23"/>
      <c r="E1569" s="23"/>
    </row>
    <row r="1570" spans="1:5" x14ac:dyDescent="0.2">
      <c r="A1570" s="23"/>
      <c r="B1570" s="77"/>
      <c r="C1570" s="23"/>
      <c r="D1570" s="23"/>
      <c r="E1570" s="23"/>
    </row>
    <row r="1571" spans="1:5" x14ac:dyDescent="0.2">
      <c r="A1571" s="23"/>
      <c r="B1571" s="77"/>
      <c r="C1571" s="23"/>
      <c r="D1571" s="23"/>
      <c r="E1571" s="23"/>
    </row>
    <row r="1572" spans="1:5" x14ac:dyDescent="0.2">
      <c r="A1572" s="23"/>
      <c r="B1572" s="77"/>
      <c r="C1572" s="23"/>
      <c r="D1572" s="23"/>
      <c r="E1572" s="23"/>
    </row>
    <row r="1573" spans="1:5" x14ac:dyDescent="0.2">
      <c r="A1573" s="23"/>
      <c r="B1573" s="77"/>
      <c r="C1573" s="23"/>
      <c r="D1573" s="23"/>
      <c r="E1573" s="23"/>
    </row>
    <row r="1574" spans="1:5" x14ac:dyDescent="0.2">
      <c r="A1574" s="23"/>
      <c r="B1574" s="77"/>
      <c r="C1574" s="23"/>
      <c r="D1574" s="23"/>
      <c r="E1574" s="23"/>
    </row>
    <row r="1575" spans="1:5" x14ac:dyDescent="0.2">
      <c r="A1575" s="23"/>
      <c r="B1575" s="77"/>
      <c r="C1575" s="23"/>
      <c r="D1575" s="23"/>
      <c r="E1575" s="23"/>
    </row>
    <row r="1576" spans="1:5" x14ac:dyDescent="0.2">
      <c r="A1576" s="23"/>
      <c r="B1576" s="77"/>
      <c r="C1576" s="23"/>
      <c r="D1576" s="23"/>
      <c r="E1576" s="23"/>
    </row>
    <row r="1577" spans="1:5" x14ac:dyDescent="0.2">
      <c r="A1577" s="23"/>
      <c r="B1577" s="77"/>
      <c r="C1577" s="23"/>
      <c r="D1577" s="23"/>
      <c r="E1577" s="23"/>
    </row>
    <row r="1578" spans="1:5" x14ac:dyDescent="0.2">
      <c r="A1578" s="23"/>
      <c r="B1578" s="77"/>
      <c r="C1578" s="23"/>
      <c r="D1578" s="23"/>
      <c r="E1578" s="23"/>
    </row>
    <row r="1579" spans="1:5" x14ac:dyDescent="0.2">
      <c r="A1579" s="23"/>
      <c r="B1579" s="77"/>
      <c r="C1579" s="23"/>
      <c r="D1579" s="23"/>
      <c r="E1579" s="23"/>
    </row>
    <row r="1580" spans="1:5" x14ac:dyDescent="0.2">
      <c r="A1580" s="23"/>
      <c r="B1580" s="77"/>
      <c r="C1580" s="23"/>
      <c r="D1580" s="23"/>
      <c r="E1580" s="23"/>
    </row>
    <row r="1581" spans="1:5" x14ac:dyDescent="0.2">
      <c r="A1581" s="23"/>
      <c r="B1581" s="77"/>
      <c r="C1581" s="23"/>
      <c r="D1581" s="23"/>
      <c r="E1581" s="23"/>
    </row>
    <row r="1582" spans="1:5" x14ac:dyDescent="0.2">
      <c r="A1582" s="23"/>
      <c r="B1582" s="77"/>
      <c r="C1582" s="23"/>
      <c r="D1582" s="23"/>
      <c r="E1582" s="23"/>
    </row>
    <row r="1583" spans="1:5" x14ac:dyDescent="0.2">
      <c r="A1583" s="23"/>
      <c r="B1583" s="77"/>
      <c r="C1583" s="23"/>
      <c r="D1583" s="23"/>
      <c r="E1583" s="23"/>
    </row>
    <row r="1584" spans="1:5" x14ac:dyDescent="0.2">
      <c r="A1584" s="23"/>
      <c r="B1584" s="77"/>
      <c r="C1584" s="23"/>
      <c r="D1584" s="23"/>
      <c r="E1584" s="23"/>
    </row>
    <row r="1585" spans="1:5" x14ac:dyDescent="0.2">
      <c r="A1585" s="23"/>
      <c r="B1585" s="77"/>
      <c r="C1585" s="23"/>
      <c r="D1585" s="23"/>
      <c r="E1585" s="23"/>
    </row>
    <row r="1586" spans="1:5" x14ac:dyDescent="0.2">
      <c r="A1586" s="23"/>
      <c r="B1586" s="77"/>
      <c r="C1586" s="23"/>
      <c r="D1586" s="23"/>
      <c r="E1586" s="23"/>
    </row>
    <row r="1587" spans="1:5" x14ac:dyDescent="0.2">
      <c r="A1587" s="23"/>
      <c r="B1587" s="77"/>
      <c r="C1587" s="23"/>
      <c r="D1587" s="23"/>
      <c r="E1587" s="23"/>
    </row>
    <row r="1588" spans="1:5" x14ac:dyDescent="0.2">
      <c r="A1588" s="23"/>
      <c r="B1588" s="77"/>
      <c r="C1588" s="23"/>
      <c r="D1588" s="23"/>
      <c r="E1588" s="23"/>
    </row>
    <row r="1589" spans="1:5" x14ac:dyDescent="0.2">
      <c r="A1589" s="23"/>
      <c r="B1589" s="77"/>
      <c r="C1589" s="23"/>
      <c r="D1589" s="23"/>
      <c r="E1589" s="23"/>
    </row>
    <row r="1590" spans="1:5" x14ac:dyDescent="0.2">
      <c r="A1590" s="23"/>
      <c r="B1590" s="77"/>
      <c r="C1590" s="23"/>
      <c r="D1590" s="23"/>
      <c r="E1590" s="23"/>
    </row>
    <row r="1591" spans="1:5" x14ac:dyDescent="0.2">
      <c r="A1591" s="23"/>
      <c r="B1591" s="77"/>
      <c r="C1591" s="23"/>
      <c r="D1591" s="23"/>
      <c r="E1591" s="23"/>
    </row>
    <row r="1592" spans="1:5" x14ac:dyDescent="0.2">
      <c r="A1592" s="23"/>
      <c r="B1592" s="77"/>
      <c r="C1592" s="23"/>
      <c r="D1592" s="23"/>
      <c r="E1592" s="23"/>
    </row>
    <row r="1593" spans="1:5" x14ac:dyDescent="0.2">
      <c r="A1593" s="23"/>
      <c r="B1593" s="77"/>
      <c r="C1593" s="23"/>
      <c r="D1593" s="23"/>
      <c r="E1593" s="23"/>
    </row>
    <row r="1594" spans="1:5" x14ac:dyDescent="0.2">
      <c r="A1594" s="23"/>
      <c r="B1594" s="77"/>
      <c r="C1594" s="23"/>
      <c r="D1594" s="23"/>
      <c r="E1594" s="23"/>
    </row>
    <row r="1595" spans="1:5" x14ac:dyDescent="0.2">
      <c r="A1595" s="23"/>
      <c r="B1595" s="77"/>
      <c r="C1595" s="23"/>
      <c r="D1595" s="23"/>
      <c r="E1595" s="23"/>
    </row>
    <row r="1596" spans="1:5" x14ac:dyDescent="0.2">
      <c r="A1596" s="23"/>
      <c r="B1596" s="77"/>
      <c r="C1596" s="23"/>
      <c r="D1596" s="23"/>
      <c r="E1596" s="23"/>
    </row>
    <row r="1597" spans="1:5" x14ac:dyDescent="0.2">
      <c r="A1597" s="23"/>
      <c r="B1597" s="77"/>
      <c r="C1597" s="23"/>
      <c r="D1597" s="23"/>
      <c r="E1597" s="23"/>
    </row>
    <row r="1598" spans="1:5" x14ac:dyDescent="0.2">
      <c r="A1598" s="23"/>
      <c r="B1598" s="77"/>
      <c r="C1598" s="23"/>
      <c r="D1598" s="23"/>
      <c r="E1598" s="23"/>
    </row>
    <row r="1599" spans="1:5" x14ac:dyDescent="0.2">
      <c r="A1599" s="23"/>
      <c r="B1599" s="77"/>
      <c r="C1599" s="23"/>
      <c r="D1599" s="23"/>
      <c r="E1599" s="23"/>
    </row>
    <row r="1600" spans="1:5" x14ac:dyDescent="0.2">
      <c r="A1600" s="23"/>
      <c r="B1600" s="77"/>
      <c r="C1600" s="23"/>
      <c r="D1600" s="23"/>
      <c r="E1600" s="23"/>
    </row>
    <row r="1601" spans="1:5" x14ac:dyDescent="0.2">
      <c r="A1601" s="23"/>
      <c r="B1601" s="77"/>
      <c r="C1601" s="23"/>
      <c r="D1601" s="23"/>
      <c r="E1601" s="23"/>
    </row>
    <row r="1602" spans="1:5" x14ac:dyDescent="0.2">
      <c r="A1602" s="23"/>
      <c r="B1602" s="77"/>
      <c r="C1602" s="23"/>
      <c r="D1602" s="23"/>
      <c r="E1602" s="23"/>
    </row>
    <row r="1603" spans="1:5" x14ac:dyDescent="0.2">
      <c r="A1603" s="23"/>
      <c r="B1603" s="77"/>
      <c r="C1603" s="23"/>
      <c r="D1603" s="23"/>
      <c r="E1603" s="23"/>
    </row>
    <row r="1604" spans="1:5" x14ac:dyDescent="0.2">
      <c r="A1604" s="23"/>
      <c r="B1604" s="77"/>
      <c r="C1604" s="23"/>
      <c r="D1604" s="23"/>
      <c r="E1604" s="23"/>
    </row>
    <row r="1605" spans="1:5" x14ac:dyDescent="0.2">
      <c r="A1605" s="23"/>
      <c r="B1605" s="77"/>
      <c r="C1605" s="23"/>
      <c r="D1605" s="23"/>
      <c r="E1605" s="23"/>
    </row>
    <row r="1606" spans="1:5" x14ac:dyDescent="0.2">
      <c r="A1606" s="23"/>
      <c r="B1606" s="77"/>
      <c r="C1606" s="23"/>
      <c r="D1606" s="23"/>
      <c r="E1606" s="23"/>
    </row>
    <row r="1607" spans="1:5" x14ac:dyDescent="0.2">
      <c r="A1607" s="23"/>
      <c r="B1607" s="77"/>
      <c r="C1607" s="23"/>
      <c r="D1607" s="23"/>
      <c r="E1607" s="23"/>
    </row>
    <row r="1608" spans="1:5" x14ac:dyDescent="0.2">
      <c r="A1608" s="23"/>
      <c r="B1608" s="77"/>
      <c r="C1608" s="23"/>
      <c r="D1608" s="23"/>
      <c r="E1608" s="23"/>
    </row>
    <row r="1609" spans="1:5" x14ac:dyDescent="0.2">
      <c r="A1609" s="23"/>
      <c r="B1609" s="77"/>
      <c r="C1609" s="23"/>
      <c r="D1609" s="23"/>
      <c r="E1609" s="23"/>
    </row>
    <row r="1610" spans="1:5" x14ac:dyDescent="0.2">
      <c r="A1610" s="23"/>
      <c r="B1610" s="77"/>
      <c r="C1610" s="23"/>
      <c r="D1610" s="23"/>
      <c r="E1610" s="23"/>
    </row>
    <row r="1611" spans="1:5" x14ac:dyDescent="0.2">
      <c r="A1611" s="23"/>
      <c r="B1611" s="77"/>
      <c r="C1611" s="23"/>
      <c r="D1611" s="23"/>
      <c r="E1611" s="23"/>
    </row>
    <row r="1612" spans="1:5" x14ac:dyDescent="0.2">
      <c r="A1612" s="23"/>
      <c r="B1612" s="77"/>
      <c r="C1612" s="23"/>
      <c r="D1612" s="23"/>
      <c r="E1612" s="23"/>
    </row>
    <row r="1613" spans="1:5" x14ac:dyDescent="0.2">
      <c r="A1613" s="23"/>
      <c r="B1613" s="77"/>
      <c r="C1613" s="23"/>
      <c r="D1613" s="23"/>
      <c r="E1613" s="23"/>
    </row>
    <row r="1614" spans="1:5" x14ac:dyDescent="0.2">
      <c r="A1614" s="23"/>
      <c r="B1614" s="77"/>
      <c r="C1614" s="23"/>
      <c r="D1614" s="23"/>
      <c r="E1614" s="23"/>
    </row>
    <row r="1615" spans="1:5" x14ac:dyDescent="0.2">
      <c r="A1615" s="23"/>
      <c r="B1615" s="77"/>
      <c r="C1615" s="23"/>
      <c r="D1615" s="23"/>
      <c r="E1615" s="23"/>
    </row>
    <row r="1616" spans="1:5" x14ac:dyDescent="0.2">
      <c r="A1616" s="23"/>
      <c r="B1616" s="77"/>
      <c r="C1616" s="23"/>
      <c r="D1616" s="23"/>
      <c r="E1616" s="23"/>
    </row>
    <row r="1617" spans="1:5" x14ac:dyDescent="0.2">
      <c r="A1617" s="23"/>
      <c r="B1617" s="77"/>
      <c r="C1617" s="23"/>
      <c r="D1617" s="23"/>
      <c r="E1617" s="23"/>
    </row>
    <row r="1618" spans="1:5" x14ac:dyDescent="0.2">
      <c r="A1618" s="23"/>
      <c r="B1618" s="77"/>
      <c r="C1618" s="23"/>
      <c r="D1618" s="23"/>
      <c r="E1618" s="23"/>
    </row>
    <row r="1619" spans="1:5" x14ac:dyDescent="0.2">
      <c r="A1619" s="23"/>
      <c r="B1619" s="77"/>
      <c r="C1619" s="23"/>
      <c r="D1619" s="23"/>
      <c r="E1619" s="23"/>
    </row>
    <row r="1620" spans="1:5" x14ac:dyDescent="0.2">
      <c r="A1620" s="23"/>
      <c r="B1620" s="77"/>
      <c r="C1620" s="23"/>
      <c r="D1620" s="23"/>
      <c r="E1620" s="23"/>
    </row>
    <row r="1621" spans="1:5" x14ac:dyDescent="0.2">
      <c r="A1621" s="23"/>
      <c r="B1621" s="77"/>
      <c r="C1621" s="23"/>
      <c r="D1621" s="23"/>
      <c r="E1621" s="23"/>
    </row>
    <row r="1622" spans="1:5" x14ac:dyDescent="0.2">
      <c r="A1622" s="23"/>
      <c r="B1622" s="77"/>
      <c r="C1622" s="23"/>
      <c r="D1622" s="23"/>
      <c r="E1622" s="23"/>
    </row>
    <row r="1623" spans="1:5" x14ac:dyDescent="0.2">
      <c r="A1623" s="23"/>
      <c r="B1623" s="77"/>
      <c r="C1623" s="23"/>
      <c r="D1623" s="23"/>
      <c r="E1623" s="23"/>
    </row>
    <row r="1624" spans="1:5" x14ac:dyDescent="0.2">
      <c r="A1624" s="23"/>
      <c r="B1624" s="77"/>
      <c r="C1624" s="23"/>
      <c r="D1624" s="23"/>
      <c r="E1624" s="23"/>
    </row>
    <row r="1625" spans="1:5" x14ac:dyDescent="0.2">
      <c r="A1625" s="23"/>
      <c r="B1625" s="77"/>
      <c r="C1625" s="23"/>
      <c r="D1625" s="23"/>
      <c r="E1625" s="23"/>
    </row>
    <row r="1626" spans="1:5" x14ac:dyDescent="0.2">
      <c r="A1626" s="23"/>
      <c r="B1626" s="77"/>
      <c r="C1626" s="23"/>
      <c r="D1626" s="23"/>
      <c r="E1626" s="23"/>
    </row>
    <row r="1627" spans="1:5" x14ac:dyDescent="0.2">
      <c r="A1627" s="23"/>
      <c r="B1627" s="77"/>
      <c r="C1627" s="23"/>
      <c r="D1627" s="23"/>
      <c r="E1627" s="23"/>
    </row>
    <row r="1628" spans="1:5" x14ac:dyDescent="0.2">
      <c r="A1628" s="23"/>
      <c r="B1628" s="77"/>
      <c r="C1628" s="23"/>
      <c r="D1628" s="23"/>
      <c r="E1628" s="23"/>
    </row>
    <row r="1629" spans="1:5" x14ac:dyDescent="0.2">
      <c r="A1629" s="23"/>
      <c r="B1629" s="77"/>
      <c r="C1629" s="23"/>
      <c r="D1629" s="23"/>
      <c r="E1629" s="23"/>
    </row>
    <row r="1630" spans="1:5" x14ac:dyDescent="0.2">
      <c r="A1630" s="23"/>
      <c r="B1630" s="77"/>
      <c r="C1630" s="23"/>
      <c r="D1630" s="23"/>
      <c r="E1630" s="23"/>
    </row>
    <row r="1631" spans="1:5" x14ac:dyDescent="0.2">
      <c r="A1631" s="23"/>
      <c r="B1631" s="77"/>
      <c r="C1631" s="23"/>
      <c r="D1631" s="23"/>
      <c r="E1631" s="23"/>
    </row>
    <row r="1632" spans="1:5" x14ac:dyDescent="0.2">
      <c r="A1632" s="23"/>
      <c r="B1632" s="77"/>
      <c r="C1632" s="23"/>
      <c r="D1632" s="23"/>
      <c r="E1632" s="23"/>
    </row>
    <row r="1633" spans="1:5" x14ac:dyDescent="0.2">
      <c r="A1633" s="23"/>
      <c r="B1633" s="77"/>
      <c r="C1633" s="23"/>
      <c r="D1633" s="23"/>
      <c r="E1633" s="23"/>
    </row>
    <row r="1634" spans="1:5" x14ac:dyDescent="0.2">
      <c r="A1634" s="23"/>
      <c r="B1634" s="77"/>
      <c r="C1634" s="23"/>
      <c r="D1634" s="23"/>
      <c r="E1634" s="23"/>
    </row>
    <row r="1635" spans="1:5" x14ac:dyDescent="0.2">
      <c r="A1635" s="23"/>
      <c r="B1635" s="77"/>
      <c r="C1635" s="23"/>
      <c r="D1635" s="23"/>
      <c r="E1635" s="23"/>
    </row>
    <row r="1636" spans="1:5" x14ac:dyDescent="0.2">
      <c r="A1636" s="23"/>
      <c r="B1636" s="77"/>
      <c r="C1636" s="23"/>
      <c r="D1636" s="23"/>
      <c r="E1636" s="23"/>
    </row>
    <row r="1637" spans="1:5" x14ac:dyDescent="0.2">
      <c r="A1637" s="23"/>
      <c r="B1637" s="77"/>
      <c r="C1637" s="23"/>
      <c r="D1637" s="23"/>
      <c r="E1637" s="23"/>
    </row>
    <row r="1638" spans="1:5" x14ac:dyDescent="0.2">
      <c r="A1638" s="23"/>
      <c r="B1638" s="77"/>
      <c r="C1638" s="23"/>
      <c r="D1638" s="23"/>
      <c r="E1638" s="23"/>
    </row>
    <row r="1639" spans="1:5" x14ac:dyDescent="0.2">
      <c r="A1639" s="23"/>
      <c r="B1639" s="77"/>
      <c r="C1639" s="23"/>
      <c r="D1639" s="23"/>
      <c r="E1639" s="23"/>
    </row>
    <row r="1640" spans="1:5" x14ac:dyDescent="0.2">
      <c r="A1640" s="23"/>
      <c r="B1640" s="77"/>
      <c r="C1640" s="23"/>
      <c r="D1640" s="23"/>
      <c r="E1640" s="23"/>
    </row>
    <row r="1641" spans="1:5" x14ac:dyDescent="0.2">
      <c r="A1641" s="23"/>
      <c r="B1641" s="77"/>
      <c r="C1641" s="23"/>
      <c r="D1641" s="23"/>
      <c r="E1641" s="23"/>
    </row>
    <row r="1642" spans="1:5" x14ac:dyDescent="0.2">
      <c r="A1642" s="23"/>
      <c r="B1642" s="77"/>
      <c r="C1642" s="23"/>
      <c r="D1642" s="23"/>
      <c r="E1642" s="23"/>
    </row>
    <row r="1643" spans="1:5" x14ac:dyDescent="0.2">
      <c r="A1643" s="23"/>
      <c r="B1643" s="77"/>
      <c r="C1643" s="23"/>
      <c r="D1643" s="23"/>
      <c r="E1643" s="23"/>
    </row>
    <row r="1644" spans="1:5" x14ac:dyDescent="0.2">
      <c r="A1644" s="23"/>
      <c r="B1644" s="77"/>
      <c r="C1644" s="23"/>
      <c r="D1644" s="23"/>
      <c r="E1644" s="23"/>
    </row>
    <row r="1645" spans="1:5" x14ac:dyDescent="0.2">
      <c r="A1645" s="23"/>
      <c r="B1645" s="77"/>
      <c r="C1645" s="23"/>
      <c r="D1645" s="23"/>
      <c r="E1645" s="23"/>
    </row>
    <row r="1646" spans="1:5" x14ac:dyDescent="0.2">
      <c r="A1646" s="23"/>
      <c r="B1646" s="77"/>
      <c r="C1646" s="23"/>
      <c r="D1646" s="23"/>
      <c r="E1646" s="23"/>
    </row>
    <row r="1647" spans="1:5" x14ac:dyDescent="0.2">
      <c r="A1647" s="23"/>
      <c r="B1647" s="77"/>
      <c r="C1647" s="23"/>
      <c r="D1647" s="23"/>
      <c r="E1647" s="23"/>
    </row>
    <row r="1648" spans="1:5" x14ac:dyDescent="0.2">
      <c r="A1648" s="23"/>
      <c r="B1648" s="77"/>
      <c r="C1648" s="23"/>
      <c r="D1648" s="23"/>
      <c r="E1648" s="23"/>
    </row>
    <row r="1649" spans="1:5" x14ac:dyDescent="0.2">
      <c r="A1649" s="23"/>
      <c r="B1649" s="77"/>
      <c r="C1649" s="23"/>
      <c r="D1649" s="23"/>
      <c r="E1649" s="23"/>
    </row>
    <row r="1650" spans="1:5" x14ac:dyDescent="0.2">
      <c r="A1650" s="23"/>
      <c r="B1650" s="77"/>
      <c r="C1650" s="23"/>
      <c r="D1650" s="23"/>
      <c r="E1650" s="23"/>
    </row>
    <row r="1651" spans="1:5" x14ac:dyDescent="0.2">
      <c r="A1651" s="23"/>
      <c r="B1651" s="77"/>
      <c r="C1651" s="23"/>
      <c r="D1651" s="23"/>
      <c r="E1651" s="23"/>
    </row>
    <row r="1652" spans="1:5" x14ac:dyDescent="0.2">
      <c r="A1652" s="23"/>
      <c r="B1652" s="77"/>
      <c r="C1652" s="23"/>
      <c r="D1652" s="23"/>
      <c r="E1652" s="23"/>
    </row>
    <row r="1653" spans="1:5" x14ac:dyDescent="0.2">
      <c r="A1653" s="23"/>
      <c r="B1653" s="77"/>
      <c r="C1653" s="23"/>
      <c r="D1653" s="23"/>
      <c r="E1653" s="23"/>
    </row>
    <row r="1654" spans="1:5" x14ac:dyDescent="0.2">
      <c r="A1654" s="23"/>
      <c r="B1654" s="77"/>
      <c r="C1654" s="23"/>
      <c r="D1654" s="23"/>
      <c r="E1654" s="23"/>
    </row>
    <row r="1655" spans="1:5" x14ac:dyDescent="0.2">
      <c r="A1655" s="23"/>
      <c r="B1655" s="77"/>
      <c r="C1655" s="23"/>
      <c r="D1655" s="23"/>
      <c r="E1655" s="23"/>
    </row>
    <row r="1656" spans="1:5" x14ac:dyDescent="0.2">
      <c r="A1656" s="23"/>
      <c r="B1656" s="77"/>
      <c r="C1656" s="23"/>
      <c r="D1656" s="23"/>
      <c r="E1656" s="23"/>
    </row>
    <row r="1657" spans="1:5" x14ac:dyDescent="0.2">
      <c r="A1657" s="23"/>
      <c r="B1657" s="77"/>
      <c r="C1657" s="23"/>
      <c r="D1657" s="23"/>
      <c r="E1657" s="23"/>
    </row>
    <row r="1658" spans="1:5" x14ac:dyDescent="0.2">
      <c r="A1658" s="23"/>
      <c r="B1658" s="77"/>
      <c r="C1658" s="23"/>
      <c r="D1658" s="23"/>
      <c r="E1658" s="23"/>
    </row>
    <row r="1659" spans="1:5" x14ac:dyDescent="0.2">
      <c r="A1659" s="23"/>
      <c r="B1659" s="77"/>
      <c r="C1659" s="23"/>
      <c r="D1659" s="23"/>
      <c r="E1659" s="23"/>
    </row>
    <row r="1660" spans="1:5" x14ac:dyDescent="0.2">
      <c r="A1660" s="23"/>
      <c r="B1660" s="77"/>
      <c r="C1660" s="23"/>
      <c r="D1660" s="23"/>
      <c r="E1660" s="23"/>
    </row>
    <row r="1661" spans="1:5" x14ac:dyDescent="0.2">
      <c r="A1661" s="23"/>
      <c r="B1661" s="77"/>
      <c r="C1661" s="23"/>
      <c r="D1661" s="23"/>
      <c r="E1661" s="23"/>
    </row>
    <row r="1662" spans="1:5" x14ac:dyDescent="0.2">
      <c r="A1662" s="23"/>
      <c r="B1662" s="77"/>
      <c r="C1662" s="23"/>
      <c r="D1662" s="23"/>
      <c r="E1662" s="23"/>
    </row>
    <row r="1663" spans="1:5" x14ac:dyDescent="0.2">
      <c r="A1663" s="23"/>
      <c r="B1663" s="77"/>
      <c r="C1663" s="23"/>
      <c r="D1663" s="23"/>
      <c r="E1663" s="23"/>
    </row>
    <row r="1664" spans="1:5" x14ac:dyDescent="0.2">
      <c r="A1664" s="23"/>
      <c r="B1664" s="77"/>
      <c r="C1664" s="23"/>
      <c r="D1664" s="23"/>
      <c r="E1664" s="23"/>
    </row>
    <row r="1665" spans="1:5" x14ac:dyDescent="0.2">
      <c r="A1665" s="23"/>
      <c r="B1665" s="77"/>
      <c r="C1665" s="23"/>
      <c r="D1665" s="23"/>
      <c r="E1665" s="23"/>
    </row>
    <row r="1666" spans="1:5" x14ac:dyDescent="0.2">
      <c r="A1666" s="23"/>
      <c r="B1666" s="77"/>
      <c r="C1666" s="23"/>
      <c r="D1666" s="23"/>
      <c r="E1666" s="23"/>
    </row>
    <row r="1667" spans="1:5" x14ac:dyDescent="0.2">
      <c r="A1667" s="23"/>
      <c r="B1667" s="77"/>
      <c r="C1667" s="23"/>
      <c r="D1667" s="23"/>
      <c r="E1667" s="23"/>
    </row>
    <row r="1668" spans="1:5" x14ac:dyDescent="0.2">
      <c r="A1668" s="23"/>
      <c r="B1668" s="77"/>
      <c r="C1668" s="23"/>
      <c r="D1668" s="23"/>
      <c r="E1668" s="23"/>
    </row>
    <row r="1669" spans="1:5" x14ac:dyDescent="0.2">
      <c r="A1669" s="23"/>
      <c r="B1669" s="77"/>
      <c r="C1669" s="23"/>
      <c r="D1669" s="23"/>
      <c r="E1669" s="23"/>
    </row>
    <row r="1670" spans="1:5" x14ac:dyDescent="0.2">
      <c r="A1670" s="23"/>
      <c r="B1670" s="77"/>
      <c r="C1670" s="23"/>
      <c r="D1670" s="23"/>
      <c r="E1670" s="23"/>
    </row>
    <row r="1671" spans="1:5" x14ac:dyDescent="0.2">
      <c r="A1671" s="23"/>
      <c r="B1671" s="77"/>
      <c r="C1671" s="23"/>
      <c r="D1671" s="23"/>
      <c r="E1671" s="23"/>
    </row>
    <row r="1672" spans="1:5" x14ac:dyDescent="0.2">
      <c r="A1672" s="23"/>
      <c r="B1672" s="77"/>
      <c r="C1672" s="23"/>
      <c r="D1672" s="23"/>
      <c r="E1672" s="23"/>
    </row>
    <row r="1673" spans="1:5" x14ac:dyDescent="0.2">
      <c r="A1673" s="23"/>
      <c r="B1673" s="77"/>
      <c r="C1673" s="23"/>
      <c r="D1673" s="23"/>
      <c r="E1673" s="23"/>
    </row>
    <row r="1674" spans="1:5" x14ac:dyDescent="0.2">
      <c r="A1674" s="23"/>
      <c r="B1674" s="77"/>
      <c r="C1674" s="23"/>
      <c r="D1674" s="23"/>
      <c r="E1674" s="23"/>
    </row>
    <row r="1675" spans="1:5" x14ac:dyDescent="0.2">
      <c r="A1675" s="23"/>
      <c r="B1675" s="77"/>
      <c r="C1675" s="23"/>
      <c r="D1675" s="23"/>
      <c r="E1675" s="23"/>
    </row>
    <row r="1676" spans="1:5" x14ac:dyDescent="0.2">
      <c r="A1676" s="23"/>
      <c r="B1676" s="77"/>
      <c r="C1676" s="23"/>
      <c r="D1676" s="23"/>
      <c r="E1676" s="23"/>
    </row>
    <row r="1677" spans="1:5" x14ac:dyDescent="0.2">
      <c r="A1677" s="23"/>
      <c r="B1677" s="77"/>
      <c r="C1677" s="23"/>
      <c r="D1677" s="23"/>
      <c r="E1677" s="23"/>
    </row>
    <row r="1678" spans="1:5" x14ac:dyDescent="0.2">
      <c r="A1678" s="23"/>
      <c r="B1678" s="77"/>
      <c r="C1678" s="23"/>
      <c r="D1678" s="23"/>
      <c r="E1678" s="23"/>
    </row>
    <row r="1679" spans="1:5" x14ac:dyDescent="0.2">
      <c r="A1679" s="23"/>
      <c r="B1679" s="77"/>
      <c r="C1679" s="23"/>
      <c r="D1679" s="23"/>
      <c r="E1679" s="23"/>
    </row>
    <row r="1680" spans="1:5" x14ac:dyDescent="0.2">
      <c r="A1680" s="23"/>
      <c r="B1680" s="77"/>
      <c r="C1680" s="23"/>
      <c r="D1680" s="23"/>
      <c r="E1680" s="23"/>
    </row>
    <row r="1681" spans="1:5" x14ac:dyDescent="0.2">
      <c r="A1681" s="23"/>
      <c r="B1681" s="77"/>
      <c r="C1681" s="23"/>
      <c r="D1681" s="23"/>
      <c r="E1681" s="23"/>
    </row>
    <row r="1682" spans="1:5" x14ac:dyDescent="0.2">
      <c r="A1682" s="23"/>
      <c r="B1682" s="77"/>
      <c r="C1682" s="23"/>
      <c r="D1682" s="23"/>
      <c r="E1682" s="23"/>
    </row>
    <row r="1683" spans="1:5" x14ac:dyDescent="0.2">
      <c r="A1683" s="23"/>
      <c r="B1683" s="77"/>
      <c r="C1683" s="23"/>
      <c r="D1683" s="23"/>
      <c r="E1683" s="23"/>
    </row>
    <row r="1684" spans="1:5" x14ac:dyDescent="0.2">
      <c r="A1684" s="23"/>
      <c r="B1684" s="77"/>
      <c r="C1684" s="23"/>
      <c r="D1684" s="23"/>
      <c r="E1684" s="23"/>
    </row>
    <row r="1685" spans="1:5" x14ac:dyDescent="0.2">
      <c r="A1685" s="23"/>
      <c r="B1685" s="77"/>
      <c r="C1685" s="23"/>
      <c r="D1685" s="23"/>
      <c r="E1685" s="23"/>
    </row>
    <row r="1686" spans="1:5" x14ac:dyDescent="0.2">
      <c r="A1686" s="23"/>
      <c r="B1686" s="77"/>
      <c r="C1686" s="23"/>
      <c r="D1686" s="23"/>
      <c r="E1686" s="23"/>
    </row>
    <row r="1687" spans="1:5" x14ac:dyDescent="0.2">
      <c r="A1687" s="23"/>
      <c r="B1687" s="77"/>
      <c r="C1687" s="23"/>
      <c r="D1687" s="23"/>
      <c r="E1687" s="23"/>
    </row>
    <row r="1688" spans="1:5" x14ac:dyDescent="0.2">
      <c r="A1688" s="23"/>
      <c r="B1688" s="77"/>
      <c r="C1688" s="23"/>
      <c r="D1688" s="23"/>
      <c r="E1688" s="23"/>
    </row>
    <row r="1689" spans="1:5" x14ac:dyDescent="0.2">
      <c r="A1689" s="23"/>
      <c r="B1689" s="77"/>
      <c r="C1689" s="23"/>
      <c r="D1689" s="23"/>
      <c r="E1689" s="23"/>
    </row>
    <row r="1690" spans="1:5" x14ac:dyDescent="0.2">
      <c r="A1690" s="23"/>
      <c r="B1690" s="77"/>
      <c r="C1690" s="23"/>
      <c r="D1690" s="23"/>
      <c r="E1690" s="23"/>
    </row>
    <row r="1691" spans="1:5" x14ac:dyDescent="0.2">
      <c r="A1691" s="23"/>
      <c r="B1691" s="77"/>
      <c r="C1691" s="23"/>
      <c r="D1691" s="23"/>
      <c r="E1691" s="23"/>
    </row>
    <row r="1692" spans="1:5" x14ac:dyDescent="0.2">
      <c r="A1692" s="23"/>
      <c r="B1692" s="77"/>
      <c r="C1692" s="23"/>
      <c r="D1692" s="23"/>
      <c r="E1692" s="23"/>
    </row>
    <row r="1693" spans="1:5" x14ac:dyDescent="0.2">
      <c r="A1693" s="23"/>
      <c r="B1693" s="77"/>
      <c r="C1693" s="23"/>
      <c r="D1693" s="23"/>
      <c r="E1693" s="23"/>
    </row>
    <row r="1694" spans="1:5" x14ac:dyDescent="0.2">
      <c r="A1694" s="23"/>
      <c r="B1694" s="77"/>
      <c r="C1694" s="23"/>
      <c r="D1694" s="23"/>
      <c r="E1694" s="23"/>
    </row>
    <row r="1695" spans="1:5" x14ac:dyDescent="0.2">
      <c r="A1695" s="23"/>
      <c r="B1695" s="77"/>
      <c r="C1695" s="23"/>
      <c r="D1695" s="23"/>
      <c r="E1695" s="23"/>
    </row>
    <row r="1696" spans="1:5" x14ac:dyDescent="0.2">
      <c r="A1696" s="23"/>
      <c r="B1696" s="77"/>
      <c r="C1696" s="23"/>
      <c r="D1696" s="23"/>
      <c r="E1696" s="23"/>
    </row>
    <row r="1697" spans="1:5" x14ac:dyDescent="0.2">
      <c r="A1697" s="23"/>
      <c r="B1697" s="77"/>
      <c r="C1697" s="23"/>
      <c r="D1697" s="23"/>
      <c r="E1697" s="23"/>
    </row>
    <row r="1698" spans="1:5" x14ac:dyDescent="0.2">
      <c r="A1698" s="23"/>
      <c r="B1698" s="77"/>
      <c r="C1698" s="23"/>
      <c r="D1698" s="23"/>
      <c r="E1698" s="23"/>
    </row>
    <row r="1699" spans="1:5" x14ac:dyDescent="0.2">
      <c r="A1699" s="23"/>
      <c r="B1699" s="77"/>
      <c r="C1699" s="23"/>
      <c r="D1699" s="23"/>
      <c r="E1699" s="23"/>
    </row>
    <row r="1700" spans="1:5" x14ac:dyDescent="0.2">
      <c r="A1700" s="23"/>
      <c r="B1700" s="77"/>
      <c r="C1700" s="23"/>
      <c r="D1700" s="23"/>
      <c r="E1700" s="23"/>
    </row>
    <row r="1701" spans="1:5" x14ac:dyDescent="0.2">
      <c r="A1701" s="23"/>
      <c r="B1701" s="77"/>
      <c r="C1701" s="23"/>
      <c r="D1701" s="23"/>
      <c r="E1701" s="23"/>
    </row>
    <row r="1702" spans="1:5" x14ac:dyDescent="0.2">
      <c r="A1702" s="23"/>
      <c r="B1702" s="77"/>
      <c r="C1702" s="23"/>
      <c r="D1702" s="23"/>
      <c r="E1702" s="23"/>
    </row>
    <row r="1703" spans="1:5" x14ac:dyDescent="0.2">
      <c r="A1703" s="23"/>
      <c r="B1703" s="77"/>
      <c r="C1703" s="23"/>
      <c r="D1703" s="23"/>
      <c r="E1703" s="23"/>
    </row>
    <row r="1704" spans="1:5" x14ac:dyDescent="0.2">
      <c r="A1704" s="23"/>
      <c r="B1704" s="77"/>
      <c r="C1704" s="23"/>
      <c r="D1704" s="23"/>
      <c r="E1704" s="23"/>
    </row>
    <row r="1705" spans="1:5" x14ac:dyDescent="0.2">
      <c r="A1705" s="23"/>
      <c r="B1705" s="77"/>
      <c r="C1705" s="23"/>
      <c r="D1705" s="23"/>
      <c r="E1705" s="23"/>
    </row>
    <row r="1706" spans="1:5" x14ac:dyDescent="0.2">
      <c r="A1706" s="23"/>
      <c r="B1706" s="77"/>
      <c r="C1706" s="23"/>
      <c r="D1706" s="23"/>
      <c r="E1706" s="23"/>
    </row>
    <row r="1707" spans="1:5" x14ac:dyDescent="0.2">
      <c r="A1707" s="23"/>
      <c r="B1707" s="77"/>
      <c r="C1707" s="23"/>
      <c r="D1707" s="23"/>
      <c r="E1707" s="23"/>
    </row>
    <row r="1708" spans="1:5" x14ac:dyDescent="0.2">
      <c r="A1708" s="23"/>
      <c r="B1708" s="77"/>
      <c r="C1708" s="23"/>
      <c r="D1708" s="23"/>
      <c r="E1708" s="23"/>
    </row>
    <row r="1709" spans="1:5" x14ac:dyDescent="0.2">
      <c r="A1709" s="23"/>
      <c r="B1709" s="77"/>
      <c r="C1709" s="23"/>
      <c r="D1709" s="23"/>
      <c r="E1709" s="23"/>
    </row>
    <row r="1710" spans="1:5" x14ac:dyDescent="0.2">
      <c r="A1710" s="23"/>
      <c r="B1710" s="77"/>
      <c r="C1710" s="23"/>
      <c r="D1710" s="23"/>
      <c r="E1710" s="23"/>
    </row>
    <row r="1711" spans="1:5" x14ac:dyDescent="0.2">
      <c r="A1711" s="23"/>
      <c r="B1711" s="77"/>
      <c r="C1711" s="23"/>
      <c r="D1711" s="23"/>
      <c r="E1711" s="23"/>
    </row>
    <row r="1712" spans="1:5" x14ac:dyDescent="0.2">
      <c r="A1712" s="23"/>
      <c r="B1712" s="77"/>
      <c r="C1712" s="23"/>
      <c r="D1712" s="23"/>
      <c r="E1712" s="23"/>
    </row>
    <row r="1713" spans="1:5" x14ac:dyDescent="0.2">
      <c r="A1713" s="23"/>
      <c r="B1713" s="77"/>
      <c r="C1713" s="23"/>
      <c r="D1713" s="23"/>
      <c r="E1713" s="23"/>
    </row>
    <row r="1714" spans="1:5" x14ac:dyDescent="0.2">
      <c r="A1714" s="23"/>
      <c r="B1714" s="77"/>
      <c r="C1714" s="23"/>
      <c r="D1714" s="23"/>
      <c r="E1714" s="23"/>
    </row>
    <row r="1715" spans="1:5" x14ac:dyDescent="0.2">
      <c r="A1715" s="23"/>
      <c r="B1715" s="77"/>
      <c r="C1715" s="23"/>
      <c r="D1715" s="23"/>
      <c r="E1715" s="23"/>
    </row>
    <row r="1716" spans="1:5" x14ac:dyDescent="0.2">
      <c r="A1716" s="23"/>
      <c r="B1716" s="77"/>
      <c r="C1716" s="23"/>
      <c r="D1716" s="23"/>
      <c r="E1716" s="23"/>
    </row>
    <row r="1717" spans="1:5" x14ac:dyDescent="0.2">
      <c r="A1717" s="23"/>
      <c r="B1717" s="77"/>
      <c r="C1717" s="23"/>
      <c r="D1717" s="23"/>
      <c r="E1717" s="23"/>
    </row>
    <row r="1718" spans="1:5" x14ac:dyDescent="0.2">
      <c r="A1718" s="23"/>
      <c r="B1718" s="77"/>
      <c r="C1718" s="23"/>
      <c r="D1718" s="23"/>
      <c r="E1718" s="23"/>
    </row>
    <row r="1719" spans="1:5" x14ac:dyDescent="0.2">
      <c r="A1719" s="23"/>
      <c r="B1719" s="77"/>
      <c r="C1719" s="23"/>
      <c r="D1719" s="23"/>
      <c r="E1719" s="23"/>
    </row>
    <row r="1720" spans="1:5" x14ac:dyDescent="0.2">
      <c r="A1720" s="23"/>
      <c r="B1720" s="77"/>
      <c r="C1720" s="23"/>
      <c r="D1720" s="23"/>
      <c r="E1720" s="23"/>
    </row>
    <row r="1721" spans="1:5" x14ac:dyDescent="0.2">
      <c r="A1721" s="23"/>
      <c r="B1721" s="77"/>
      <c r="C1721" s="23"/>
      <c r="D1721" s="23"/>
      <c r="E1721" s="23"/>
    </row>
    <row r="1722" spans="1:5" x14ac:dyDescent="0.2">
      <c r="A1722" s="23"/>
      <c r="B1722" s="77"/>
      <c r="C1722" s="23"/>
      <c r="D1722" s="23"/>
      <c r="E1722" s="23"/>
    </row>
    <row r="1723" spans="1:5" x14ac:dyDescent="0.2">
      <c r="A1723" s="23"/>
      <c r="B1723" s="77"/>
      <c r="C1723" s="23"/>
      <c r="D1723" s="23"/>
      <c r="E1723" s="23"/>
    </row>
    <row r="1724" spans="1:5" x14ac:dyDescent="0.2">
      <c r="A1724" s="23"/>
      <c r="B1724" s="77"/>
      <c r="C1724" s="23"/>
      <c r="D1724" s="23"/>
      <c r="E1724" s="23"/>
    </row>
    <row r="1725" spans="1:5" x14ac:dyDescent="0.2">
      <c r="A1725" s="23"/>
      <c r="B1725" s="77"/>
      <c r="C1725" s="23"/>
      <c r="D1725" s="23"/>
      <c r="E1725" s="23"/>
    </row>
    <row r="1726" spans="1:5" x14ac:dyDescent="0.2">
      <c r="A1726" s="23"/>
      <c r="B1726" s="77"/>
      <c r="C1726" s="23"/>
      <c r="D1726" s="23"/>
      <c r="E1726" s="23"/>
    </row>
    <row r="1727" spans="1:5" x14ac:dyDescent="0.2">
      <c r="A1727" s="23"/>
      <c r="B1727" s="77"/>
      <c r="C1727" s="23"/>
      <c r="D1727" s="23"/>
      <c r="E1727" s="23"/>
    </row>
  </sheetData>
  <autoFilter ref="A5:XEZ74"/>
  <mergeCells count="7">
    <mergeCell ref="B74:F74"/>
    <mergeCell ref="G74:H74"/>
    <mergeCell ref="L3:L4"/>
    <mergeCell ref="B1:L1"/>
    <mergeCell ref="A3:A4"/>
    <mergeCell ref="B3:B4"/>
    <mergeCell ref="B72:F73"/>
  </mergeCells>
  <printOptions horizontalCentered="1"/>
  <pageMargins left="0.19685039370078741" right="0" top="0.31496062992125984" bottom="0.35433070866141736" header="0.15748031496062992" footer="0"/>
  <pageSetup paperSize="9" scale="80" orientation="landscape" r:id="rId1"/>
  <headerFooter alignWithMargins="0"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771"/>
  <sheetViews>
    <sheetView zoomScaleNormal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G120" sqref="G120"/>
    </sheetView>
  </sheetViews>
  <sheetFormatPr defaultColWidth="9.140625" defaultRowHeight="12.75" x14ac:dyDescent="0.2"/>
  <cols>
    <col min="1" max="1" width="34.42578125" style="20" customWidth="1"/>
    <col min="2" max="2" width="20.28515625" style="90" customWidth="1"/>
    <col min="3" max="3" width="11.42578125" style="20" customWidth="1"/>
    <col min="4" max="4" width="13.42578125" style="20" customWidth="1"/>
    <col min="5" max="5" width="11.42578125" style="20" customWidth="1"/>
    <col min="6" max="6" width="12" style="20" customWidth="1"/>
    <col min="7" max="7" width="12.85546875" style="20" customWidth="1"/>
    <col min="8" max="8" width="8.7109375" style="20" customWidth="1"/>
    <col min="9" max="9" width="12" style="20" customWidth="1"/>
    <col min="10" max="11" width="13.140625" style="20" customWidth="1"/>
    <col min="12" max="12" width="20.140625" style="20" customWidth="1"/>
    <col min="13" max="16384" width="9.140625" style="20"/>
  </cols>
  <sheetData>
    <row r="1" spans="1:12" ht="28.15" customHeight="1" x14ac:dyDescent="0.2">
      <c r="B1" s="425" t="s">
        <v>426</v>
      </c>
      <c r="C1" s="425"/>
      <c r="D1" s="425"/>
      <c r="E1" s="425"/>
      <c r="F1" s="425"/>
      <c r="G1" s="425"/>
      <c r="H1" s="425"/>
      <c r="I1" s="425"/>
      <c r="J1" s="425"/>
      <c r="K1" s="425"/>
      <c r="L1" s="425"/>
    </row>
    <row r="2" spans="1:12" x14ac:dyDescent="0.2">
      <c r="I2" s="91"/>
      <c r="J2" s="24"/>
    </row>
    <row r="3" spans="1:12" ht="81.599999999999994" customHeight="1" x14ac:dyDescent="0.2">
      <c r="A3" s="426" t="s">
        <v>213</v>
      </c>
      <c r="B3" s="426" t="s">
        <v>214</v>
      </c>
      <c r="C3" s="225" t="s">
        <v>425</v>
      </c>
      <c r="D3" s="87" t="s">
        <v>230</v>
      </c>
      <c r="E3" s="87" t="s">
        <v>216</v>
      </c>
      <c r="F3" s="87" t="s">
        <v>181</v>
      </c>
      <c r="G3" s="88" t="s">
        <v>381</v>
      </c>
      <c r="H3" s="87" t="s">
        <v>6</v>
      </c>
      <c r="I3" s="87" t="s">
        <v>340</v>
      </c>
      <c r="J3" s="87" t="s">
        <v>284</v>
      </c>
      <c r="K3" s="87" t="s">
        <v>286</v>
      </c>
      <c r="L3" s="423" t="s">
        <v>299</v>
      </c>
    </row>
    <row r="4" spans="1:12" ht="17.45" customHeight="1" x14ac:dyDescent="0.2">
      <c r="A4" s="427"/>
      <c r="B4" s="427"/>
      <c r="C4" s="88" t="s">
        <v>291</v>
      </c>
      <c r="D4" s="88" t="s">
        <v>294</v>
      </c>
      <c r="E4" s="88" t="s">
        <v>293</v>
      </c>
      <c r="F4" s="88" t="s">
        <v>290</v>
      </c>
      <c r="G4" s="88" t="s">
        <v>295</v>
      </c>
      <c r="H4" s="88" t="s">
        <v>289</v>
      </c>
      <c r="I4" s="88" t="s">
        <v>288</v>
      </c>
      <c r="J4" s="88" t="s">
        <v>285</v>
      </c>
      <c r="K4" s="88" t="s">
        <v>287</v>
      </c>
      <c r="L4" s="424"/>
    </row>
    <row r="5" spans="1:12" s="30" customFormat="1" ht="30.75" customHeight="1" x14ac:dyDescent="0.2">
      <c r="A5" s="75">
        <v>1</v>
      </c>
      <c r="B5" s="22">
        <v>2</v>
      </c>
      <c r="C5" s="4">
        <v>3</v>
      </c>
      <c r="D5" s="4">
        <v>4</v>
      </c>
      <c r="E5" s="4" t="s">
        <v>292</v>
      </c>
      <c r="F5" s="35" t="s">
        <v>226</v>
      </c>
      <c r="G5" s="29">
        <v>7</v>
      </c>
      <c r="H5" s="4" t="s">
        <v>224</v>
      </c>
      <c r="I5" s="4" t="s">
        <v>225</v>
      </c>
      <c r="J5" s="41" t="s">
        <v>306</v>
      </c>
      <c r="K5" s="41">
        <v>11</v>
      </c>
      <c r="L5" s="41" t="s">
        <v>296</v>
      </c>
    </row>
    <row r="6" spans="1:12" x14ac:dyDescent="0.2">
      <c r="A6" s="19" t="s">
        <v>10</v>
      </c>
      <c r="B6" s="50" t="s">
        <v>165</v>
      </c>
      <c r="C6" s="32">
        <v>1688</v>
      </c>
      <c r="D6" s="63">
        <v>0.96009341334041598</v>
      </c>
      <c r="E6" s="63">
        <v>1.1777251184834123</v>
      </c>
      <c r="F6" s="64">
        <v>1.0419828963573465</v>
      </c>
      <c r="G6" s="21">
        <v>3139.9</v>
      </c>
      <c r="H6" s="65">
        <v>0.14729891339390722</v>
      </c>
      <c r="I6" s="64">
        <v>0.14136404149132142</v>
      </c>
      <c r="J6" s="93">
        <v>0.89468398296343932</v>
      </c>
      <c r="K6" s="26">
        <v>2.621468003462684</v>
      </c>
      <c r="L6" s="16">
        <v>11190.5</v>
      </c>
    </row>
    <row r="7" spans="1:12" x14ac:dyDescent="0.2">
      <c r="A7" s="19" t="s">
        <v>11</v>
      </c>
      <c r="B7" s="50" t="s">
        <v>165</v>
      </c>
      <c r="C7" s="32">
        <v>3361</v>
      </c>
      <c r="D7" s="63">
        <v>0.96009341334041598</v>
      </c>
      <c r="E7" s="63">
        <v>1.089259149062779</v>
      </c>
      <c r="F7" s="64">
        <v>0.96371333616941846</v>
      </c>
      <c r="G7" s="21">
        <v>8377.6</v>
      </c>
      <c r="H7" s="65">
        <v>0.19738187794521528</v>
      </c>
      <c r="I7" s="64">
        <v>0.2048138907465695</v>
      </c>
      <c r="J7" s="93">
        <v>0.76633145822420312</v>
      </c>
      <c r="K7" s="26">
        <v>2.2453888032370668</v>
      </c>
      <c r="L7" s="16">
        <v>19085</v>
      </c>
    </row>
    <row r="8" spans="1:12" x14ac:dyDescent="0.2">
      <c r="A8" s="19" t="s">
        <v>205</v>
      </c>
      <c r="B8" s="50" t="s">
        <v>165</v>
      </c>
      <c r="C8" s="32">
        <v>2235</v>
      </c>
      <c r="D8" s="63">
        <v>0.96009341334041598</v>
      </c>
      <c r="E8" s="63">
        <v>1.1342281879194631</v>
      </c>
      <c r="F8" s="64">
        <v>1.0034993342931851</v>
      </c>
      <c r="G8" s="21">
        <v>4920.5</v>
      </c>
      <c r="H8" s="65">
        <v>0.17433632115455427</v>
      </c>
      <c r="I8" s="64">
        <v>0.17372838745064847</v>
      </c>
      <c r="J8" s="93">
        <v>0.82916301313863083</v>
      </c>
      <c r="K8" s="26">
        <v>2.4294883444744242</v>
      </c>
      <c r="L8" s="16">
        <v>13731.7</v>
      </c>
    </row>
    <row r="9" spans="1:12" x14ac:dyDescent="0.2">
      <c r="A9" s="19" t="s">
        <v>14</v>
      </c>
      <c r="B9" s="51" t="s">
        <v>165</v>
      </c>
      <c r="C9" s="32">
        <v>2168.6999999999998</v>
      </c>
      <c r="D9" s="63">
        <v>0.96009341334041598</v>
      </c>
      <c r="E9" s="63">
        <v>1.1383317194632729</v>
      </c>
      <c r="F9" s="64">
        <v>1.0071299010665413</v>
      </c>
      <c r="G9" s="21">
        <v>29118</v>
      </c>
      <c r="H9" s="65">
        <v>1.0632079879284781</v>
      </c>
      <c r="I9" s="64">
        <v>1.0556810862258688</v>
      </c>
      <c r="J9" s="93">
        <v>0</v>
      </c>
      <c r="K9" s="26">
        <v>0</v>
      </c>
      <c r="L9" s="16">
        <v>0</v>
      </c>
    </row>
    <row r="10" spans="1:12" x14ac:dyDescent="0.2">
      <c r="A10" s="19" t="s">
        <v>15</v>
      </c>
      <c r="B10" s="51" t="s">
        <v>166</v>
      </c>
      <c r="C10" s="32">
        <v>7547.3</v>
      </c>
      <c r="D10" s="63">
        <v>0.96202965972110577</v>
      </c>
      <c r="E10" s="63">
        <v>1.0397493143243279</v>
      </c>
      <c r="F10" s="64">
        <v>0.92176511235188929</v>
      </c>
      <c r="G10" s="21">
        <v>65547.7</v>
      </c>
      <c r="H10" s="65">
        <v>0.68773640274985448</v>
      </c>
      <c r="I10" s="64">
        <v>0.74610808494920233</v>
      </c>
      <c r="J10" s="93">
        <v>0.23402870960203484</v>
      </c>
      <c r="K10" s="26">
        <v>0.6857156110935595</v>
      </c>
      <c r="L10" s="16">
        <v>13087.8</v>
      </c>
    </row>
    <row r="11" spans="1:12" x14ac:dyDescent="0.2">
      <c r="A11" s="19" t="s">
        <v>16</v>
      </c>
      <c r="B11" s="51" t="s">
        <v>166</v>
      </c>
      <c r="C11" s="32">
        <v>9352</v>
      </c>
      <c r="D11" s="63">
        <v>0.96202965972110577</v>
      </c>
      <c r="E11" s="63">
        <v>1.0320786997433704</v>
      </c>
      <c r="F11" s="64">
        <v>0.91496491079020892</v>
      </c>
      <c r="G11" s="21">
        <v>31843.599999999999</v>
      </c>
      <c r="H11" s="65">
        <v>0.26963348834511636</v>
      </c>
      <c r="I11" s="64">
        <v>0.29469270915782719</v>
      </c>
      <c r="J11" s="93">
        <v>0.64533142244509256</v>
      </c>
      <c r="K11" s="26">
        <v>1.8908527567079536</v>
      </c>
      <c r="L11" s="47">
        <v>44719.199999999997</v>
      </c>
    </row>
    <row r="12" spans="1:12" x14ac:dyDescent="0.2">
      <c r="A12" s="19" t="s">
        <v>18</v>
      </c>
      <c r="B12" s="51" t="s">
        <v>166</v>
      </c>
      <c r="C12" s="32">
        <v>6250.7</v>
      </c>
      <c r="D12" s="63">
        <v>0.96202965972110577</v>
      </c>
      <c r="E12" s="63">
        <v>1.0479946246020446</v>
      </c>
      <c r="F12" s="64">
        <v>0.92907479676313076</v>
      </c>
      <c r="G12" s="21">
        <v>34089.599999999999</v>
      </c>
      <c r="H12" s="65">
        <v>0.43186640186395509</v>
      </c>
      <c r="I12" s="64">
        <v>0.46483491250496184</v>
      </c>
      <c r="J12" s="93">
        <v>0.49720839489917573</v>
      </c>
      <c r="K12" s="26">
        <v>1.4568450124299266</v>
      </c>
      <c r="L12" s="16">
        <v>23028.9</v>
      </c>
    </row>
    <row r="13" spans="1:12" x14ac:dyDescent="0.2">
      <c r="A13" s="19" t="s">
        <v>19</v>
      </c>
      <c r="B13" s="51" t="s">
        <v>166</v>
      </c>
      <c r="C13" s="32">
        <v>8644</v>
      </c>
      <c r="D13" s="63">
        <v>0.96202965972110577</v>
      </c>
      <c r="E13" s="63">
        <v>1.0347061545580749</v>
      </c>
      <c r="F13" s="64">
        <v>0.91729421858499149</v>
      </c>
      <c r="G13" s="21">
        <v>43428</v>
      </c>
      <c r="H13" s="65">
        <v>0.39784255884783842</v>
      </c>
      <c r="I13" s="64">
        <v>0.43371314327211852</v>
      </c>
      <c r="J13" s="93">
        <v>0.51945165973715313</v>
      </c>
      <c r="K13" s="26">
        <v>1.5220188706588016</v>
      </c>
      <c r="L13" s="47">
        <v>33271</v>
      </c>
    </row>
    <row r="14" spans="1:12" x14ac:dyDescent="0.2">
      <c r="A14" s="19" t="s">
        <v>20</v>
      </c>
      <c r="B14" s="51" t="s">
        <v>166</v>
      </c>
      <c r="C14" s="32">
        <v>5231.7</v>
      </c>
      <c r="D14" s="63">
        <v>0.96202965972110577</v>
      </c>
      <c r="E14" s="63">
        <v>1.0573427375422904</v>
      </c>
      <c r="F14" s="64">
        <v>0.93736214473819846</v>
      </c>
      <c r="G14" s="21">
        <v>21102.6</v>
      </c>
      <c r="H14" s="65">
        <v>0.31941058423207247</v>
      </c>
      <c r="I14" s="64">
        <v>0.34075472966884385</v>
      </c>
      <c r="J14" s="93">
        <v>0.61795156050612599</v>
      </c>
      <c r="K14" s="26">
        <v>1.8106284167410227</v>
      </c>
      <c r="L14" s="47">
        <v>23955.4</v>
      </c>
    </row>
    <row r="15" spans="1:12" x14ac:dyDescent="0.2">
      <c r="A15" s="19" t="s">
        <v>21</v>
      </c>
      <c r="B15" s="51" t="s">
        <v>166</v>
      </c>
      <c r="C15" s="32">
        <v>1676</v>
      </c>
      <c r="D15" s="63">
        <v>0.96202965972110577</v>
      </c>
      <c r="E15" s="63">
        <v>1.1789976133651552</v>
      </c>
      <c r="F15" s="64">
        <v>1.045212391654581</v>
      </c>
      <c r="G15" s="21">
        <v>4708.2</v>
      </c>
      <c r="H15" s="65">
        <v>0.22245238035671891</v>
      </c>
      <c r="I15" s="64">
        <v>0.21282983452250762</v>
      </c>
      <c r="J15" s="93">
        <v>0.82276001129786214</v>
      </c>
      <c r="K15" s="26">
        <v>2.4107272346621187</v>
      </c>
      <c r="L15" s="16">
        <v>10217.700000000001</v>
      </c>
    </row>
    <row r="16" spans="1:12" x14ac:dyDescent="0.2">
      <c r="A16" s="19" t="s">
        <v>22</v>
      </c>
      <c r="B16" s="51" t="s">
        <v>167</v>
      </c>
      <c r="C16" s="32">
        <v>1144.7</v>
      </c>
      <c r="D16" s="63">
        <v>0.98782173454499655</v>
      </c>
      <c r="E16" s="63">
        <v>1.2620774001921902</v>
      </c>
      <c r="F16" s="64">
        <v>1.1488616425229059</v>
      </c>
      <c r="G16" s="21">
        <v>39330.400000000001</v>
      </c>
      <c r="H16" s="65">
        <v>2.7207763825315885</v>
      </c>
      <c r="I16" s="64">
        <v>2.3682367674463829</v>
      </c>
      <c r="J16" s="93">
        <v>0</v>
      </c>
      <c r="K16" s="26">
        <v>0</v>
      </c>
      <c r="L16" s="16">
        <v>0</v>
      </c>
    </row>
    <row r="17" spans="1:12" x14ac:dyDescent="0.2">
      <c r="A17" s="19" t="s">
        <v>24</v>
      </c>
      <c r="B17" s="51" t="s">
        <v>167</v>
      </c>
      <c r="C17" s="32">
        <v>1582.7</v>
      </c>
      <c r="D17" s="63">
        <v>0.98782173454499655</v>
      </c>
      <c r="E17" s="63">
        <v>1.1895495040121311</v>
      </c>
      <c r="F17" s="64">
        <v>1.0828399247412035</v>
      </c>
      <c r="G17" s="21">
        <v>3956</v>
      </c>
      <c r="H17" s="65">
        <v>0.19793101381651407</v>
      </c>
      <c r="I17" s="64">
        <v>0.18278880312232593</v>
      </c>
      <c r="J17" s="93">
        <v>0.88490891092468937</v>
      </c>
      <c r="K17" s="26">
        <v>2.5928265623850777</v>
      </c>
      <c r="L17" s="16">
        <v>10377.799999999999</v>
      </c>
    </row>
    <row r="18" spans="1:12" x14ac:dyDescent="0.2">
      <c r="A18" s="19" t="s">
        <v>25</v>
      </c>
      <c r="B18" s="51" t="s">
        <v>167</v>
      </c>
      <c r="C18" s="32">
        <v>1434</v>
      </c>
      <c r="D18" s="63">
        <v>0.98782173454499655</v>
      </c>
      <c r="E18" s="63">
        <v>1.2092050209205021</v>
      </c>
      <c r="F18" s="64">
        <v>1.1007322263041261</v>
      </c>
      <c r="G18" s="21">
        <v>12896.7</v>
      </c>
      <c r="H18" s="65">
        <v>0.71217318060521517</v>
      </c>
      <c r="I18" s="64">
        <v>0.64699948233226867</v>
      </c>
      <c r="J18" s="93">
        <v>0.38855904569891092</v>
      </c>
      <c r="K18" s="26">
        <v>1.1384970840562305</v>
      </c>
      <c r="L18" s="16">
        <v>4128.7</v>
      </c>
    </row>
    <row r="19" spans="1:12" x14ac:dyDescent="0.2">
      <c r="A19" s="19" t="s">
        <v>26</v>
      </c>
      <c r="B19" s="51" t="s">
        <v>167</v>
      </c>
      <c r="C19" s="32">
        <v>1849.7</v>
      </c>
      <c r="D19" s="63">
        <v>0.98782173454499655</v>
      </c>
      <c r="E19" s="63">
        <v>1.1621884629939991</v>
      </c>
      <c r="F19" s="64">
        <v>1.0579333298521414</v>
      </c>
      <c r="G19" s="21">
        <v>15739.8</v>
      </c>
      <c r="H19" s="65">
        <v>0.67383580142060484</v>
      </c>
      <c r="I19" s="64">
        <v>0.63693597924056455</v>
      </c>
      <c r="J19" s="93">
        <v>0.38409752843153655</v>
      </c>
      <c r="K19" s="26">
        <v>1.1254246193804032</v>
      </c>
      <c r="L19" s="16">
        <v>5264.4</v>
      </c>
    </row>
    <row r="20" spans="1:12" x14ac:dyDescent="0.2">
      <c r="A20" s="19" t="s">
        <v>27</v>
      </c>
      <c r="B20" s="51" t="s">
        <v>167</v>
      </c>
      <c r="C20" s="32">
        <v>2698.3</v>
      </c>
      <c r="D20" s="63">
        <v>0.98782173454499655</v>
      </c>
      <c r="E20" s="63">
        <v>1.1111811140347627</v>
      </c>
      <c r="F20" s="64">
        <v>1.011501639769486</v>
      </c>
      <c r="G20" s="21">
        <v>18396.900000000001</v>
      </c>
      <c r="H20" s="65">
        <v>0.53989658804120677</v>
      </c>
      <c r="I20" s="64">
        <v>0.53375750153429835</v>
      </c>
      <c r="J20" s="93">
        <v>0.47160505172827932</v>
      </c>
      <c r="K20" s="26">
        <v>1.3818259596892424</v>
      </c>
      <c r="L20" s="16">
        <v>9429.2000000000007</v>
      </c>
    </row>
    <row r="21" spans="1:12" x14ac:dyDescent="0.2">
      <c r="A21" s="19" t="s">
        <v>29</v>
      </c>
      <c r="B21" s="51" t="s">
        <v>167</v>
      </c>
      <c r="C21" s="32">
        <v>4505.7</v>
      </c>
      <c r="D21" s="63">
        <v>0.98782173454499655</v>
      </c>
      <c r="E21" s="63">
        <v>1.0665823290498702</v>
      </c>
      <c r="F21" s="64">
        <v>0.97090362782151263</v>
      </c>
      <c r="G21" s="21">
        <v>17540.400000000001</v>
      </c>
      <c r="H21" s="65">
        <v>0.30827150990266661</v>
      </c>
      <c r="I21" s="64">
        <v>0.31750989600724627</v>
      </c>
      <c r="J21" s="93">
        <v>0.66263211791884602</v>
      </c>
      <c r="K21" s="26">
        <v>1.94154464399521</v>
      </c>
      <c r="L21" s="16">
        <v>22122.9</v>
      </c>
    </row>
    <row r="22" spans="1:12" x14ac:dyDescent="0.2">
      <c r="A22" s="19" t="s">
        <v>30</v>
      </c>
      <c r="B22" s="51" t="s">
        <v>167</v>
      </c>
      <c r="C22" s="32">
        <v>1085.3</v>
      </c>
      <c r="D22" s="63">
        <v>0.98782173454499655</v>
      </c>
      <c r="E22" s="63">
        <v>1.2764212660093983</v>
      </c>
      <c r="F22" s="64">
        <v>1.1619187793041974</v>
      </c>
      <c r="G22" s="21">
        <v>8044.3</v>
      </c>
      <c r="H22" s="65">
        <v>0.5869412385519277</v>
      </c>
      <c r="I22" s="64">
        <v>0.50514825046842871</v>
      </c>
      <c r="J22" s="93">
        <v>0.57497754075226981</v>
      </c>
      <c r="K22" s="26">
        <v>1.684712428626691</v>
      </c>
      <c r="L22" s="16">
        <v>4623.8999999999996</v>
      </c>
    </row>
    <row r="23" spans="1:12" x14ac:dyDescent="0.2">
      <c r="A23" s="19" t="s">
        <v>31</v>
      </c>
      <c r="B23" s="51" t="s">
        <v>167</v>
      </c>
      <c r="C23" s="32">
        <v>659.3</v>
      </c>
      <c r="D23" s="63">
        <v>0.98782173454499655</v>
      </c>
      <c r="E23" s="63">
        <v>1.455028060063704</v>
      </c>
      <c r="F23" s="64">
        <v>1.3245034945932381</v>
      </c>
      <c r="G23" s="21">
        <v>3082.7</v>
      </c>
      <c r="H23" s="65">
        <v>0.37025791846578643</v>
      </c>
      <c r="I23" s="64">
        <v>0.27954468974768132</v>
      </c>
      <c r="J23" s="93">
        <v>0.95424557612745164</v>
      </c>
      <c r="K23" s="26">
        <v>2.7959863962001346</v>
      </c>
      <c r="L23" s="16">
        <v>4661.8</v>
      </c>
    </row>
    <row r="24" spans="1:12" x14ac:dyDescent="0.2">
      <c r="A24" s="19" t="s">
        <v>32</v>
      </c>
      <c r="B24" s="51" t="s">
        <v>167</v>
      </c>
      <c r="C24" s="32">
        <v>980.7</v>
      </c>
      <c r="D24" s="63">
        <v>0.98782173454499655</v>
      </c>
      <c r="E24" s="63">
        <v>1.3059039461609054</v>
      </c>
      <c r="F24" s="64">
        <v>1.1887566898314597</v>
      </c>
      <c r="G24" s="21">
        <v>2938.6</v>
      </c>
      <c r="H24" s="65">
        <v>0.23727963605223695</v>
      </c>
      <c r="I24" s="64">
        <v>0.19960319725803449</v>
      </c>
      <c r="J24" s="93">
        <v>0.95147705377922265</v>
      </c>
      <c r="K24" s="26">
        <v>2.7878744897717729</v>
      </c>
      <c r="L24" s="16">
        <v>6914.2</v>
      </c>
    </row>
    <row r="25" spans="1:12" x14ac:dyDescent="0.2">
      <c r="A25" s="19" t="s">
        <v>33</v>
      </c>
      <c r="B25" s="51" t="s">
        <v>167</v>
      </c>
      <c r="C25" s="32">
        <v>2435.3000000000002</v>
      </c>
      <c r="D25" s="63">
        <v>0.98782173454499655</v>
      </c>
      <c r="E25" s="63">
        <v>1.1231881082412845</v>
      </c>
      <c r="F25" s="64">
        <v>1.0224315360530001</v>
      </c>
      <c r="G25" s="21">
        <v>14258.6</v>
      </c>
      <c r="H25" s="65">
        <v>0.46363966743542129</v>
      </c>
      <c r="I25" s="64">
        <v>0.45346769058518893</v>
      </c>
      <c r="J25" s="93">
        <v>0.5587918686175789</v>
      </c>
      <c r="K25" s="26">
        <v>1.6372876144760127</v>
      </c>
      <c r="L25" s="16">
        <v>10083.4</v>
      </c>
    </row>
    <row r="26" spans="1:12" x14ac:dyDescent="0.2">
      <c r="A26" s="19" t="s">
        <v>35</v>
      </c>
      <c r="B26" s="51" t="s">
        <v>167</v>
      </c>
      <c r="C26" s="32">
        <v>1595</v>
      </c>
      <c r="D26" s="63">
        <v>0.98782173454499655</v>
      </c>
      <c r="E26" s="63">
        <v>1.1880877742946709</v>
      </c>
      <c r="F26" s="64">
        <v>1.0815093207672555</v>
      </c>
      <c r="G26" s="21">
        <v>8924.7000000000007</v>
      </c>
      <c r="H26" s="65">
        <v>0.44308710142513519</v>
      </c>
      <c r="I26" s="64">
        <v>0.40969328041555458</v>
      </c>
      <c r="J26" s="93">
        <v>0.63842221934212029</v>
      </c>
      <c r="K26" s="26">
        <v>1.8706084523404223</v>
      </c>
      <c r="L26" s="16">
        <v>7545.3</v>
      </c>
    </row>
    <row r="27" spans="1:12" x14ac:dyDescent="0.2">
      <c r="A27" s="19" t="s">
        <v>36</v>
      </c>
      <c r="B27" s="51" t="s">
        <v>167</v>
      </c>
      <c r="C27" s="32">
        <v>1023.7</v>
      </c>
      <c r="D27" s="63">
        <v>0.98782173454499655</v>
      </c>
      <c r="E27" s="63">
        <v>1.2930546058415551</v>
      </c>
      <c r="F27" s="64">
        <v>1.1770600108303328</v>
      </c>
      <c r="G27" s="21">
        <v>4477.3999999999996</v>
      </c>
      <c r="H27" s="65">
        <v>0.34634534921290155</v>
      </c>
      <c r="I27" s="64">
        <v>0.29424612681266721</v>
      </c>
      <c r="J27" s="93">
        <v>0.83071466161743124</v>
      </c>
      <c r="K27" s="26">
        <v>2.4340347507108739</v>
      </c>
      <c r="L27" s="16">
        <v>6301.3</v>
      </c>
    </row>
    <row r="28" spans="1:12" x14ac:dyDescent="0.2">
      <c r="A28" s="19" t="s">
        <v>37</v>
      </c>
      <c r="B28" s="51" t="s">
        <v>168</v>
      </c>
      <c r="C28" s="32">
        <v>13709.7</v>
      </c>
      <c r="D28" s="63">
        <v>1.0113796171303688</v>
      </c>
      <c r="E28" s="63">
        <v>1.0218823168997133</v>
      </c>
      <c r="F28" s="64">
        <v>0.95239749198687129</v>
      </c>
      <c r="G28" s="21">
        <v>171622.7</v>
      </c>
      <c r="H28" s="65">
        <v>0.99129507192704802</v>
      </c>
      <c r="I28" s="64">
        <v>1.040841749655419</v>
      </c>
      <c r="J28" s="93">
        <v>0</v>
      </c>
      <c r="K28" s="26">
        <v>0</v>
      </c>
      <c r="L28" s="16">
        <v>0</v>
      </c>
    </row>
    <row r="29" spans="1:12" x14ac:dyDescent="0.2">
      <c r="A29" s="19" t="s">
        <v>41</v>
      </c>
      <c r="B29" s="51" t="s">
        <v>168</v>
      </c>
      <c r="C29" s="32">
        <v>15965.3</v>
      </c>
      <c r="D29" s="63">
        <v>1.0113796171303688</v>
      </c>
      <c r="E29" s="63">
        <v>1.0187907524443638</v>
      </c>
      <c r="F29" s="64">
        <v>0.94951614431611042</v>
      </c>
      <c r="G29" s="21">
        <v>160490.70000000001</v>
      </c>
      <c r="H29" s="65">
        <v>0.79602912182521102</v>
      </c>
      <c r="I29" s="64">
        <v>0.83835238251641464</v>
      </c>
      <c r="J29" s="93">
        <v>0.15348702249089946</v>
      </c>
      <c r="K29" s="26">
        <v>0.44972451286533488</v>
      </c>
      <c r="L29" s="16">
        <v>18157.5</v>
      </c>
    </row>
    <row r="30" spans="1:12" x14ac:dyDescent="0.2">
      <c r="A30" s="19" t="s">
        <v>42</v>
      </c>
      <c r="B30" s="51" t="s">
        <v>168</v>
      </c>
      <c r="C30" s="32">
        <v>10350.299999999999</v>
      </c>
      <c r="D30" s="63">
        <v>1.0113796171303688</v>
      </c>
      <c r="E30" s="63">
        <v>1.0289846671110983</v>
      </c>
      <c r="F30" s="64">
        <v>0.9590169044345368</v>
      </c>
      <c r="G30" s="21">
        <v>95095.6</v>
      </c>
      <c r="H30" s="65">
        <v>0.72755135462755216</v>
      </c>
      <c r="I30" s="64">
        <v>0.75864288863243423</v>
      </c>
      <c r="J30" s="93">
        <v>0.23146554980698467</v>
      </c>
      <c r="K30" s="26">
        <v>0.67820542703032194</v>
      </c>
      <c r="L30" s="16">
        <v>17751.900000000001</v>
      </c>
    </row>
    <row r="31" spans="1:12" x14ac:dyDescent="0.2">
      <c r="A31" s="19" t="s">
        <v>44</v>
      </c>
      <c r="B31" s="51" t="s">
        <v>168</v>
      </c>
      <c r="C31" s="32">
        <v>25422</v>
      </c>
      <c r="D31" s="63">
        <v>1.0113796171303688</v>
      </c>
      <c r="E31" s="63">
        <v>1.0118008024545668</v>
      </c>
      <c r="F31" s="64">
        <v>0.94300148922393345</v>
      </c>
      <c r="G31" s="21">
        <v>188576.7</v>
      </c>
      <c r="H31" s="65">
        <v>0.58740073516402402</v>
      </c>
      <c r="I31" s="64">
        <v>0.62290541624429463</v>
      </c>
      <c r="J31" s="93">
        <v>0.35560075405990949</v>
      </c>
      <c r="K31" s="26">
        <v>1.0419276711398884</v>
      </c>
      <c r="L31" s="16">
        <v>66985.3</v>
      </c>
    </row>
    <row r="32" spans="1:12" x14ac:dyDescent="0.2">
      <c r="A32" s="19" t="s">
        <v>46</v>
      </c>
      <c r="B32" s="51" t="s">
        <v>168</v>
      </c>
      <c r="C32" s="32">
        <v>10127.299999999999</v>
      </c>
      <c r="D32" s="63">
        <v>1.0113796171303688</v>
      </c>
      <c r="E32" s="63">
        <v>1.0296229004769286</v>
      </c>
      <c r="F32" s="64">
        <v>0.95961173991301285</v>
      </c>
      <c r="G32" s="21">
        <v>135942.6</v>
      </c>
      <c r="H32" s="65">
        <v>1.0629627980977188</v>
      </c>
      <c r="I32" s="64">
        <v>1.107700910572514</v>
      </c>
      <c r="J32" s="93">
        <v>0</v>
      </c>
      <c r="K32" s="26">
        <v>0</v>
      </c>
      <c r="L32" s="16">
        <v>0</v>
      </c>
    </row>
    <row r="33" spans="1:12" x14ac:dyDescent="0.2">
      <c r="A33" s="19" t="s">
        <v>50</v>
      </c>
      <c r="B33" s="51" t="s">
        <v>168</v>
      </c>
      <c r="C33" s="32">
        <v>7512</v>
      </c>
      <c r="D33" s="63">
        <v>1.0113796171303688</v>
      </c>
      <c r="E33" s="63">
        <v>1.0399361022364217</v>
      </c>
      <c r="F33" s="64">
        <v>0.96922367597224102</v>
      </c>
      <c r="G33" s="21">
        <v>75870</v>
      </c>
      <c r="H33" s="65">
        <v>0.79978024641861867</v>
      </c>
      <c r="I33" s="64">
        <v>0.82517613451440774</v>
      </c>
      <c r="J33" s="93">
        <v>0.16944342955362232</v>
      </c>
      <c r="K33" s="26">
        <v>0.49647756909710522</v>
      </c>
      <c r="L33" s="16">
        <v>9431.6</v>
      </c>
    </row>
    <row r="34" spans="1:12" x14ac:dyDescent="0.2">
      <c r="A34" s="19" t="s">
        <v>208</v>
      </c>
      <c r="B34" s="51" t="s">
        <v>168</v>
      </c>
      <c r="C34" s="32">
        <v>5650.3</v>
      </c>
      <c r="D34" s="63">
        <v>1.0113796171303688</v>
      </c>
      <c r="E34" s="63">
        <v>1.053094525954374</v>
      </c>
      <c r="F34" s="64">
        <v>0.98148736773030876</v>
      </c>
      <c r="G34" s="21">
        <v>149905.1</v>
      </c>
      <c r="H34" s="65">
        <v>2.100879145100655</v>
      </c>
      <c r="I34" s="64">
        <v>2.1405055369779662</v>
      </c>
      <c r="J34" s="93">
        <v>0</v>
      </c>
      <c r="K34" s="26">
        <v>0</v>
      </c>
      <c r="L34" s="16">
        <v>0</v>
      </c>
    </row>
    <row r="35" spans="1:12" x14ac:dyDescent="0.2">
      <c r="A35" s="19" t="s">
        <v>53</v>
      </c>
      <c r="B35" s="51" t="s">
        <v>261</v>
      </c>
      <c r="C35" s="32">
        <v>8513.2999999999993</v>
      </c>
      <c r="D35" s="63">
        <v>1.015631040056491</v>
      </c>
      <c r="E35" s="63">
        <v>1.0352389790093148</v>
      </c>
      <c r="F35" s="64">
        <v>0.96890175708506476</v>
      </c>
      <c r="G35" s="21">
        <v>59481.8</v>
      </c>
      <c r="H35" s="65">
        <v>0.55327663879147393</v>
      </c>
      <c r="I35" s="64">
        <v>0.57103481828333502</v>
      </c>
      <c r="J35" s="93">
        <v>0.41562511829359078</v>
      </c>
      <c r="K35" s="26">
        <v>1.2178020058358026</v>
      </c>
      <c r="L35" s="16">
        <v>26218.400000000001</v>
      </c>
    </row>
    <row r="36" spans="1:12" x14ac:dyDescent="0.2">
      <c r="A36" s="19" t="s">
        <v>55</v>
      </c>
      <c r="B36" s="51" t="s">
        <v>261</v>
      </c>
      <c r="C36" s="32">
        <v>6579</v>
      </c>
      <c r="D36" s="63">
        <v>1.015631040056491</v>
      </c>
      <c r="E36" s="63">
        <v>1.0455996352029184</v>
      </c>
      <c r="F36" s="64">
        <v>0.97859851135541043</v>
      </c>
      <c r="G36" s="21">
        <v>65770.3</v>
      </c>
      <c r="H36" s="65">
        <v>0.79163703771938043</v>
      </c>
      <c r="I36" s="64">
        <v>0.8089497669712592</v>
      </c>
      <c r="J36" s="93">
        <v>0.18696147363603002</v>
      </c>
      <c r="K36" s="26">
        <v>0.54780629848060336</v>
      </c>
      <c r="L36" s="16">
        <v>9114.2000000000007</v>
      </c>
    </row>
    <row r="37" spans="1:12" x14ac:dyDescent="0.2">
      <c r="A37" s="19" t="s">
        <v>209</v>
      </c>
      <c r="B37" s="51" t="s">
        <v>261</v>
      </c>
      <c r="C37" s="32">
        <v>10112.700000000001</v>
      </c>
      <c r="D37" s="63">
        <v>1.015631040056491</v>
      </c>
      <c r="E37" s="63">
        <v>1.0296656679225134</v>
      </c>
      <c r="F37" s="64">
        <v>0.96368557897133944</v>
      </c>
      <c r="G37" s="21">
        <v>267028.7</v>
      </c>
      <c r="H37" s="65">
        <v>2.0909660730723929</v>
      </c>
      <c r="I37" s="64">
        <v>2.1697596381014015</v>
      </c>
      <c r="J37" s="93">
        <v>0</v>
      </c>
      <c r="K37" s="26">
        <v>0</v>
      </c>
      <c r="L37" s="16">
        <v>0</v>
      </c>
    </row>
    <row r="38" spans="1:12" x14ac:dyDescent="0.2">
      <c r="A38" s="19" t="s">
        <v>56</v>
      </c>
      <c r="B38" s="51" t="s">
        <v>261</v>
      </c>
      <c r="C38" s="32">
        <v>14723.7</v>
      </c>
      <c r="D38" s="63">
        <v>1.015631040056491</v>
      </c>
      <c r="E38" s="63">
        <v>1.0203753132704416</v>
      </c>
      <c r="F38" s="64">
        <v>0.95499054224180124</v>
      </c>
      <c r="G38" s="21">
        <v>155794.29999999999</v>
      </c>
      <c r="H38" s="65">
        <v>0.83789726500136719</v>
      </c>
      <c r="I38" s="64">
        <v>0.87738802421481332</v>
      </c>
      <c r="J38" s="93">
        <v>0.11709327724043403</v>
      </c>
      <c r="K38" s="26">
        <v>0.34308905216975005</v>
      </c>
      <c r="L38" s="16">
        <v>12774.8</v>
      </c>
    </row>
    <row r="39" spans="1:12" x14ac:dyDescent="0.2">
      <c r="A39" s="19" t="s">
        <v>60</v>
      </c>
      <c r="B39" s="51" t="s">
        <v>261</v>
      </c>
      <c r="C39" s="32">
        <v>5748.3</v>
      </c>
      <c r="D39" s="63">
        <v>1.015631040056491</v>
      </c>
      <c r="E39" s="63">
        <v>1.0521893429361724</v>
      </c>
      <c r="F39" s="64">
        <v>0.98476595629410157</v>
      </c>
      <c r="G39" s="21">
        <v>77141.8</v>
      </c>
      <c r="H39" s="65">
        <v>1.0626897980413592</v>
      </c>
      <c r="I39" s="64">
        <v>1.0791293009767546</v>
      </c>
      <c r="J39" s="93">
        <v>0</v>
      </c>
      <c r="K39" s="26">
        <v>0</v>
      </c>
      <c r="L39" s="16">
        <v>0</v>
      </c>
    </row>
    <row r="40" spans="1:12" x14ac:dyDescent="0.2">
      <c r="A40" s="19" t="s">
        <v>62</v>
      </c>
      <c r="B40" s="51" t="s">
        <v>170</v>
      </c>
      <c r="C40" s="32">
        <v>6905.3</v>
      </c>
      <c r="D40" s="63">
        <v>1.0412600968193653</v>
      </c>
      <c r="E40" s="63">
        <v>1.0434448901568361</v>
      </c>
      <c r="F40" s="64">
        <v>1.0012255058202344</v>
      </c>
      <c r="G40" s="21">
        <v>243635.6</v>
      </c>
      <c r="H40" s="65">
        <v>2.7939225636129787</v>
      </c>
      <c r="I40" s="64">
        <v>2.7905027862071017</v>
      </c>
      <c r="J40" s="93">
        <v>0</v>
      </c>
      <c r="K40" s="26">
        <v>0</v>
      </c>
      <c r="L40" s="16">
        <v>0</v>
      </c>
    </row>
    <row r="41" spans="1:12" x14ac:dyDescent="0.2">
      <c r="A41" s="19" t="s">
        <v>210</v>
      </c>
      <c r="B41" s="51" t="s">
        <v>170</v>
      </c>
      <c r="C41" s="32">
        <v>1264</v>
      </c>
      <c r="D41" s="63">
        <v>1.0412600968193653</v>
      </c>
      <c r="E41" s="63">
        <v>1.2373417721518987</v>
      </c>
      <c r="F41" s="64">
        <v>1.1872770218933961</v>
      </c>
      <c r="G41" s="21">
        <v>333197.7</v>
      </c>
      <c r="H41" s="65">
        <v>20.874260048148468</v>
      </c>
      <c r="I41" s="64">
        <v>17.581625571140496</v>
      </c>
      <c r="J41" s="93">
        <v>0</v>
      </c>
      <c r="K41" s="26">
        <v>0</v>
      </c>
      <c r="L41" s="16">
        <v>0</v>
      </c>
    </row>
    <row r="42" spans="1:12" x14ac:dyDescent="0.2">
      <c r="A42" s="19" t="s">
        <v>65</v>
      </c>
      <c r="B42" s="51" t="s">
        <v>170</v>
      </c>
      <c r="C42" s="32">
        <v>3379.3</v>
      </c>
      <c r="D42" s="63">
        <v>1.0412600968193653</v>
      </c>
      <c r="E42" s="63">
        <v>1.0887757819666795</v>
      </c>
      <c r="F42" s="64">
        <v>1.0447222400605747</v>
      </c>
      <c r="G42" s="21">
        <v>26435.200000000001</v>
      </c>
      <c r="H42" s="65">
        <v>0.61945822070228262</v>
      </c>
      <c r="I42" s="64">
        <v>0.59294058932483862</v>
      </c>
      <c r="J42" s="93">
        <v>0.425264019358292</v>
      </c>
      <c r="K42" s="26">
        <v>1.2460444592727824</v>
      </c>
      <c r="L42" s="16">
        <v>10648.6</v>
      </c>
    </row>
    <row r="43" spans="1:12" x14ac:dyDescent="0.2">
      <c r="A43" s="19" t="s">
        <v>66</v>
      </c>
      <c r="B43" s="51" t="s">
        <v>170</v>
      </c>
      <c r="C43" s="32">
        <v>1152.7</v>
      </c>
      <c r="D43" s="63">
        <v>1.0412600968193653</v>
      </c>
      <c r="E43" s="63">
        <v>1.2602585234666435</v>
      </c>
      <c r="F43" s="64">
        <v>1.2092665262201778</v>
      </c>
      <c r="G43" s="21">
        <v>23216.400000000001</v>
      </c>
      <c r="H43" s="65">
        <v>1.5949047560773504</v>
      </c>
      <c r="I43" s="64">
        <v>1.3189025921874871</v>
      </c>
      <c r="J43" s="93">
        <v>0</v>
      </c>
      <c r="K43" s="26">
        <v>0</v>
      </c>
      <c r="L43" s="16">
        <v>0</v>
      </c>
    </row>
    <row r="44" spans="1:12" x14ac:dyDescent="0.2">
      <c r="A44" s="19" t="s">
        <v>67</v>
      </c>
      <c r="B44" s="51" t="s">
        <v>170</v>
      </c>
      <c r="C44" s="32">
        <v>1277.3</v>
      </c>
      <c r="D44" s="63">
        <v>1.0412600968193653</v>
      </c>
      <c r="E44" s="63">
        <v>1.2348704298128865</v>
      </c>
      <c r="F44" s="64">
        <v>1.1849056738645984</v>
      </c>
      <c r="G44" s="21">
        <v>7514.5</v>
      </c>
      <c r="H44" s="65">
        <v>0.46586849877763747</v>
      </c>
      <c r="I44" s="64">
        <v>0.39316926997082907</v>
      </c>
      <c r="J44" s="93">
        <v>0.71903717508696097</v>
      </c>
      <c r="K44" s="26">
        <v>2.1068142312632534</v>
      </c>
      <c r="L44" s="16">
        <v>6805.4</v>
      </c>
    </row>
    <row r="45" spans="1:12" x14ac:dyDescent="0.2">
      <c r="A45" s="19" t="s">
        <v>68</v>
      </c>
      <c r="B45" s="51" t="s">
        <v>170</v>
      </c>
      <c r="C45" s="32">
        <v>3341</v>
      </c>
      <c r="D45" s="63">
        <v>1.0412600968193653</v>
      </c>
      <c r="E45" s="63">
        <v>1.0897934750074827</v>
      </c>
      <c r="F45" s="64">
        <v>1.0456987556764543</v>
      </c>
      <c r="G45" s="21">
        <v>25688.7</v>
      </c>
      <c r="H45" s="65">
        <v>0.60886613576081794</v>
      </c>
      <c r="I45" s="64">
        <v>0.58225768411376488</v>
      </c>
      <c r="J45" s="93">
        <v>0.43683261991563638</v>
      </c>
      <c r="K45" s="26">
        <v>1.2799410269809339</v>
      </c>
      <c r="L45" s="16">
        <v>10814.3</v>
      </c>
    </row>
    <row r="46" spans="1:12" x14ac:dyDescent="0.2">
      <c r="A46" s="19" t="s">
        <v>69</v>
      </c>
      <c r="B46" s="51" t="s">
        <v>170</v>
      </c>
      <c r="C46" s="32">
        <v>3950.3</v>
      </c>
      <c r="D46" s="63">
        <v>1.0412600968193653</v>
      </c>
      <c r="E46" s="63">
        <v>1.0759435992203124</v>
      </c>
      <c r="F46" s="64">
        <v>1.0324092671549543</v>
      </c>
      <c r="G46" s="21">
        <v>15652.5</v>
      </c>
      <c r="H46" s="65">
        <v>0.31376883287797536</v>
      </c>
      <c r="I46" s="64">
        <v>0.30391903953229604</v>
      </c>
      <c r="J46" s="93">
        <v>0.71864043427697899</v>
      </c>
      <c r="K46" s="26">
        <v>2.1056517612080832</v>
      </c>
      <c r="L46" s="16">
        <v>21035.3</v>
      </c>
    </row>
    <row r="47" spans="1:12" x14ac:dyDescent="0.2">
      <c r="A47" s="19" t="s">
        <v>70</v>
      </c>
      <c r="B47" s="51" t="s">
        <v>170</v>
      </c>
      <c r="C47" s="32">
        <v>4669.7</v>
      </c>
      <c r="D47" s="63">
        <v>1.0412600968193653</v>
      </c>
      <c r="E47" s="63">
        <v>1.0642439557144998</v>
      </c>
      <c r="F47" s="64">
        <v>1.0211830092111709</v>
      </c>
      <c r="G47" s="21">
        <v>507163.2</v>
      </c>
      <c r="H47" s="65">
        <v>8.6003261505882875</v>
      </c>
      <c r="I47" s="64">
        <v>8.4219244474423309</v>
      </c>
      <c r="J47" s="93">
        <v>0</v>
      </c>
      <c r="K47" s="26">
        <v>0</v>
      </c>
      <c r="L47" s="16">
        <v>0</v>
      </c>
    </row>
    <row r="48" spans="1:12" x14ac:dyDescent="0.2">
      <c r="A48" s="19" t="s">
        <v>71</v>
      </c>
      <c r="B48" s="51" t="s">
        <v>170</v>
      </c>
      <c r="C48" s="32">
        <v>1288.7</v>
      </c>
      <c r="D48" s="63">
        <v>1.0412600968193653</v>
      </c>
      <c r="E48" s="63">
        <v>1.2327927368666098</v>
      </c>
      <c r="F48" s="64">
        <v>1.1829120475689516</v>
      </c>
      <c r="G48" s="21">
        <v>4506.3</v>
      </c>
      <c r="H48" s="65">
        <v>0.27690094692022749</v>
      </c>
      <c r="I48" s="64">
        <v>0.23408413794524904</v>
      </c>
      <c r="J48" s="93">
        <v>0.90601110064872414</v>
      </c>
      <c r="K48" s="26">
        <v>2.6546570144977055</v>
      </c>
      <c r="L48" s="16">
        <v>8651.5</v>
      </c>
    </row>
    <row r="49" spans="1:12" x14ac:dyDescent="0.2">
      <c r="A49" s="19" t="s">
        <v>73</v>
      </c>
      <c r="B49" s="51" t="s">
        <v>171</v>
      </c>
      <c r="C49" s="32">
        <v>2850</v>
      </c>
      <c r="D49" s="63">
        <v>0.96093374245593155</v>
      </c>
      <c r="E49" s="63">
        <v>1.1052631578947367</v>
      </c>
      <c r="F49" s="64">
        <v>0.97872864583819974</v>
      </c>
      <c r="G49" s="21">
        <v>22283.200000000001</v>
      </c>
      <c r="H49" s="65">
        <v>0.61914000569168026</v>
      </c>
      <c r="I49" s="64">
        <v>0.63259618314475541</v>
      </c>
      <c r="J49" s="93">
        <v>0.35958864014651948</v>
      </c>
      <c r="K49" s="26">
        <v>1.0536123731984579</v>
      </c>
      <c r="L49" s="16">
        <v>7593.8</v>
      </c>
    </row>
    <row r="50" spans="1:12" x14ac:dyDescent="0.2">
      <c r="A50" s="19" t="s">
        <v>75</v>
      </c>
      <c r="B50" s="51" t="s">
        <v>171</v>
      </c>
      <c r="C50" s="32">
        <v>900</v>
      </c>
      <c r="D50" s="63">
        <v>0.96093374245593155</v>
      </c>
      <c r="E50" s="63">
        <v>1.3333333333333333</v>
      </c>
      <c r="F50" s="64">
        <v>1.1806885251381458</v>
      </c>
      <c r="G50" s="21">
        <v>15275.2</v>
      </c>
      <c r="H50" s="65">
        <v>1.3440040096267556</v>
      </c>
      <c r="I50" s="64">
        <v>1.138322242497869</v>
      </c>
      <c r="J50" s="93">
        <v>0</v>
      </c>
      <c r="K50" s="26">
        <v>0</v>
      </c>
      <c r="L50" s="16">
        <v>0</v>
      </c>
    </row>
    <row r="51" spans="1:12" x14ac:dyDescent="0.2">
      <c r="A51" s="19" t="s">
        <v>76</v>
      </c>
      <c r="B51" s="51" t="s">
        <v>171</v>
      </c>
      <c r="C51" s="32">
        <v>1384</v>
      </c>
      <c r="D51" s="63">
        <v>0.96093374245593155</v>
      </c>
      <c r="E51" s="63">
        <v>1.2167630057803469</v>
      </c>
      <c r="F51" s="64">
        <v>1.0774635890530915</v>
      </c>
      <c r="G51" s="21">
        <v>5118.2</v>
      </c>
      <c r="H51" s="65">
        <v>0.29284467472344827</v>
      </c>
      <c r="I51" s="64">
        <v>0.27179078504249898</v>
      </c>
      <c r="J51" s="93">
        <v>0.78461891432964326</v>
      </c>
      <c r="K51" s="26">
        <v>2.2989719476299606</v>
      </c>
      <c r="L51" s="16">
        <v>8046.4</v>
      </c>
    </row>
    <row r="52" spans="1:12" x14ac:dyDescent="0.2">
      <c r="A52" s="19" t="s">
        <v>77</v>
      </c>
      <c r="B52" s="51" t="s">
        <v>171</v>
      </c>
      <c r="C52" s="32">
        <v>1326</v>
      </c>
      <c r="D52" s="63">
        <v>0.96093374245593155</v>
      </c>
      <c r="E52" s="63">
        <v>1.2262443438914028</v>
      </c>
      <c r="F52" s="64">
        <v>1.0858594693861001</v>
      </c>
      <c r="G52" s="21">
        <v>5138</v>
      </c>
      <c r="H52" s="65">
        <v>0.30683630516093408</v>
      </c>
      <c r="I52" s="64">
        <v>0.28257459994745598</v>
      </c>
      <c r="J52" s="93">
        <v>0.77902316422516604</v>
      </c>
      <c r="K52" s="26">
        <v>2.2825761250450163</v>
      </c>
      <c r="L52" s="16">
        <v>7654.2</v>
      </c>
    </row>
    <row r="53" spans="1:12" x14ac:dyDescent="0.2">
      <c r="A53" s="19" t="s">
        <v>84</v>
      </c>
      <c r="B53" s="51" t="s">
        <v>172</v>
      </c>
      <c r="C53" s="32">
        <v>2785.7</v>
      </c>
      <c r="D53" s="63">
        <v>1.0026625850272408</v>
      </c>
      <c r="E53" s="63">
        <v>1.1076928599633844</v>
      </c>
      <c r="F53" s="64">
        <v>1.0234752098907591</v>
      </c>
      <c r="G53" s="21">
        <v>16789.400000000001</v>
      </c>
      <c r="H53" s="65">
        <v>0.47726215786212989</v>
      </c>
      <c r="I53" s="64">
        <v>0.46631530812853844</v>
      </c>
      <c r="J53" s="93">
        <v>0.54621305202862913</v>
      </c>
      <c r="K53" s="26">
        <v>1.6004310641886863</v>
      </c>
      <c r="L53" s="16">
        <v>11274.6</v>
      </c>
    </row>
    <row r="54" spans="1:12" x14ac:dyDescent="0.2">
      <c r="A54" s="19" t="s">
        <v>85</v>
      </c>
      <c r="B54" s="51" t="s">
        <v>172</v>
      </c>
      <c r="C54" s="32">
        <v>1533.3</v>
      </c>
      <c r="D54" s="63">
        <v>1.0026625850272408</v>
      </c>
      <c r="E54" s="63">
        <v>1.1956564273136372</v>
      </c>
      <c r="F54" s="64">
        <v>1.1047509261209023</v>
      </c>
      <c r="G54" s="21">
        <v>6952.5</v>
      </c>
      <c r="H54" s="65">
        <v>0.3590624835316451</v>
      </c>
      <c r="I54" s="64">
        <v>0.32501668479465917</v>
      </c>
      <c r="J54" s="93">
        <v>0.74568844258925715</v>
      </c>
      <c r="K54" s="26">
        <v>2.1849037537531726</v>
      </c>
      <c r="L54" s="16">
        <v>8472.1</v>
      </c>
    </row>
    <row r="55" spans="1:12" x14ac:dyDescent="0.2">
      <c r="A55" s="19" t="s">
        <v>87</v>
      </c>
      <c r="B55" s="51" t="s">
        <v>172</v>
      </c>
      <c r="C55" s="32">
        <v>2969.7</v>
      </c>
      <c r="D55" s="63">
        <v>1.0026625850272408</v>
      </c>
      <c r="E55" s="63">
        <v>1.1010203050813214</v>
      </c>
      <c r="F55" s="64">
        <v>1.0173099679222835</v>
      </c>
      <c r="G55" s="21">
        <v>22882.5</v>
      </c>
      <c r="H55" s="65">
        <v>0.61016467464983781</v>
      </c>
      <c r="I55" s="64">
        <v>0.59978245951528009</v>
      </c>
      <c r="J55" s="93">
        <v>0.40714529327244559</v>
      </c>
      <c r="K55" s="26">
        <v>1.1929557021227708</v>
      </c>
      <c r="L55" s="16">
        <v>8959.2000000000007</v>
      </c>
    </row>
    <row r="56" spans="1:12" x14ac:dyDescent="0.2">
      <c r="A56" s="19" t="s">
        <v>88</v>
      </c>
      <c r="B56" s="51" t="s">
        <v>173</v>
      </c>
      <c r="C56" s="32">
        <v>3782.3</v>
      </c>
      <c r="D56" s="63">
        <v>0.98491461323593577</v>
      </c>
      <c r="E56" s="63">
        <v>1.0793168178092696</v>
      </c>
      <c r="F56" s="64">
        <v>0.9796043109567526</v>
      </c>
      <c r="G56" s="21">
        <v>12202.6</v>
      </c>
      <c r="H56" s="65">
        <v>0.25547744914886505</v>
      </c>
      <c r="I56" s="64">
        <v>0.26079657499602799</v>
      </c>
      <c r="J56" s="93">
        <v>0.72412686180788766</v>
      </c>
      <c r="K56" s="26">
        <v>2.1217272632841961</v>
      </c>
      <c r="L56" s="16">
        <v>20294.400000000001</v>
      </c>
    </row>
    <row r="57" spans="1:12" x14ac:dyDescent="0.2">
      <c r="A57" s="19" t="s">
        <v>189</v>
      </c>
      <c r="B57" s="51" t="s">
        <v>173</v>
      </c>
      <c r="C57" s="32">
        <v>2162</v>
      </c>
      <c r="D57" s="63">
        <v>0.98491461323593577</v>
      </c>
      <c r="E57" s="63">
        <v>1.1387604070305273</v>
      </c>
      <c r="F57" s="64">
        <v>1.0335562139559853</v>
      </c>
      <c r="G57" s="21">
        <v>10989.6</v>
      </c>
      <c r="H57" s="65">
        <v>0.40251527333969978</v>
      </c>
      <c r="I57" s="64">
        <v>0.38944690951937055</v>
      </c>
      <c r="J57" s="93">
        <v>0.63104094061628546</v>
      </c>
      <c r="K57" s="26">
        <v>1.8489809432166711</v>
      </c>
      <c r="L57" s="16">
        <v>10109.299999999999</v>
      </c>
    </row>
    <row r="58" spans="1:12" x14ac:dyDescent="0.2">
      <c r="A58" s="19" t="s">
        <v>91</v>
      </c>
      <c r="B58" s="51" t="s">
        <v>173</v>
      </c>
      <c r="C58" s="32">
        <v>1356.3</v>
      </c>
      <c r="D58" s="63">
        <v>0.98491461323593577</v>
      </c>
      <c r="E58" s="63">
        <v>1.2211900022119</v>
      </c>
      <c r="F58" s="64">
        <v>1.1083705645319275</v>
      </c>
      <c r="G58" s="21">
        <v>6764.3</v>
      </c>
      <c r="H58" s="65">
        <v>0.39493285733918471</v>
      </c>
      <c r="I58" s="64">
        <v>0.35631842812964593</v>
      </c>
      <c r="J58" s="93">
        <v>0.71343770719274291</v>
      </c>
      <c r="K58" s="26">
        <v>2.0904075153718065</v>
      </c>
      <c r="L58" s="16">
        <v>7170</v>
      </c>
    </row>
    <row r="59" spans="1:12" x14ac:dyDescent="0.2">
      <c r="A59" s="19" t="s">
        <v>93</v>
      </c>
      <c r="B59" s="51" t="s">
        <v>174</v>
      </c>
      <c r="C59" s="32">
        <v>8521.2999999999993</v>
      </c>
      <c r="D59" s="63">
        <v>1.0206459765449414</v>
      </c>
      <c r="E59" s="63">
        <v>1.0352058958140189</v>
      </c>
      <c r="F59" s="64">
        <v>0.97365483971616562</v>
      </c>
      <c r="G59" s="21">
        <v>150823.5</v>
      </c>
      <c r="H59" s="65">
        <v>1.401584635668556</v>
      </c>
      <c r="I59" s="64">
        <v>1.4395087237250708</v>
      </c>
      <c r="J59" s="93">
        <v>0</v>
      </c>
      <c r="K59" s="26">
        <v>0</v>
      </c>
      <c r="L59" s="16">
        <v>0</v>
      </c>
    </row>
    <row r="60" spans="1:12" x14ac:dyDescent="0.2">
      <c r="A60" s="19" t="s">
        <v>94</v>
      </c>
      <c r="B60" s="51" t="s">
        <v>174</v>
      </c>
      <c r="C60" s="32">
        <v>5009.7</v>
      </c>
      <c r="D60" s="63">
        <v>1.0206459765449414</v>
      </c>
      <c r="E60" s="63">
        <v>1.0598838253787652</v>
      </c>
      <c r="F60" s="64">
        <v>0.99686547409532567</v>
      </c>
      <c r="G60" s="21">
        <v>47665.1</v>
      </c>
      <c r="H60" s="65">
        <v>0.75343355425164393</v>
      </c>
      <c r="I60" s="64">
        <v>0.75580263719675833</v>
      </c>
      <c r="J60" s="93">
        <v>0.24343191984368176</v>
      </c>
      <c r="K60" s="26">
        <v>0.71326747884541286</v>
      </c>
      <c r="L60" s="16">
        <v>9036.4</v>
      </c>
    </row>
    <row r="61" spans="1:12" x14ac:dyDescent="0.2">
      <c r="A61" s="19" t="s">
        <v>95</v>
      </c>
      <c r="B61" s="51" t="s">
        <v>174</v>
      </c>
      <c r="C61" s="32">
        <v>6218</v>
      </c>
      <c r="D61" s="63">
        <v>1.0206459765449414</v>
      </c>
      <c r="E61" s="63">
        <v>1.0482470247668061</v>
      </c>
      <c r="F61" s="64">
        <v>0.98592057194546223</v>
      </c>
      <c r="G61" s="21">
        <v>60828.6</v>
      </c>
      <c r="H61" s="65">
        <v>0.77466381797484429</v>
      </c>
      <c r="I61" s="64">
        <v>0.78572639624127461</v>
      </c>
      <c r="J61" s="93">
        <v>0.21125675397061788</v>
      </c>
      <c r="K61" s="26">
        <v>0.61899266287859089</v>
      </c>
      <c r="L61" s="16">
        <v>9733.5</v>
      </c>
    </row>
    <row r="62" spans="1:12" x14ac:dyDescent="0.2">
      <c r="A62" s="19" t="s">
        <v>96</v>
      </c>
      <c r="B62" s="51" t="s">
        <v>174</v>
      </c>
      <c r="C62" s="32">
        <v>2382.3000000000002</v>
      </c>
      <c r="D62" s="63">
        <v>1.0206459765449414</v>
      </c>
      <c r="E62" s="63">
        <v>1.1259287243420224</v>
      </c>
      <c r="F62" s="64">
        <v>1.0589834892401053</v>
      </c>
      <c r="G62" s="21">
        <v>18591.7</v>
      </c>
      <c r="H62" s="65">
        <v>0.6179862620339891</v>
      </c>
      <c r="I62" s="64">
        <v>0.58356553082563867</v>
      </c>
      <c r="J62" s="93">
        <v>0.44099722720611623</v>
      </c>
      <c r="K62" s="26">
        <v>1.2921435308447216</v>
      </c>
      <c r="L62" s="16">
        <v>7784.6</v>
      </c>
    </row>
    <row r="63" spans="1:12" x14ac:dyDescent="0.2">
      <c r="A63" s="19" t="s">
        <v>97</v>
      </c>
      <c r="B63" s="51" t="s">
        <v>174</v>
      </c>
      <c r="C63" s="32">
        <v>3581.3</v>
      </c>
      <c r="D63" s="63">
        <v>1.0206459765449414</v>
      </c>
      <c r="E63" s="63">
        <v>1.0837684639655991</v>
      </c>
      <c r="F63" s="64">
        <v>1.019329984825972</v>
      </c>
      <c r="G63" s="21">
        <v>75553.100000000006</v>
      </c>
      <c r="H63" s="65">
        <v>1.6705818331714117</v>
      </c>
      <c r="I63" s="64">
        <v>1.6389018846106314</v>
      </c>
      <c r="J63" s="93">
        <v>0</v>
      </c>
      <c r="K63" s="26">
        <v>0</v>
      </c>
      <c r="L63" s="16">
        <v>0</v>
      </c>
    </row>
    <row r="64" spans="1:12" x14ac:dyDescent="0.2">
      <c r="A64" s="19" t="s">
        <v>99</v>
      </c>
      <c r="B64" s="51" t="s">
        <v>174</v>
      </c>
      <c r="C64" s="32">
        <v>3039.7</v>
      </c>
      <c r="D64" s="63">
        <v>1.0206459765449414</v>
      </c>
      <c r="E64" s="63">
        <v>1.0986939500608612</v>
      </c>
      <c r="F64" s="64">
        <v>1.0333680344840459</v>
      </c>
      <c r="G64" s="21">
        <v>53707</v>
      </c>
      <c r="H64" s="65">
        <v>1.3991244274809682</v>
      </c>
      <c r="I64" s="64">
        <v>1.3539459135481602</v>
      </c>
      <c r="J64" s="93">
        <v>0</v>
      </c>
      <c r="K64" s="26">
        <v>0</v>
      </c>
      <c r="L64" s="16">
        <v>0</v>
      </c>
    </row>
    <row r="65" spans="1:12" x14ac:dyDescent="0.2">
      <c r="A65" s="19" t="s">
        <v>100</v>
      </c>
      <c r="B65" s="51" t="s">
        <v>174</v>
      </c>
      <c r="C65" s="32">
        <v>5094.3</v>
      </c>
      <c r="D65" s="63">
        <v>1.0206459765449414</v>
      </c>
      <c r="E65" s="63">
        <v>1.0588893469171428</v>
      </c>
      <c r="F65" s="64">
        <v>0.99593012512651891</v>
      </c>
      <c r="G65" s="21">
        <v>200532.8</v>
      </c>
      <c r="H65" s="65">
        <v>3.1171454659804496</v>
      </c>
      <c r="I65" s="64">
        <v>3.1298837010121168</v>
      </c>
      <c r="J65" s="93">
        <v>0</v>
      </c>
      <c r="K65" s="26">
        <v>0</v>
      </c>
      <c r="L65" s="16">
        <v>0</v>
      </c>
    </row>
    <row r="66" spans="1:12" x14ac:dyDescent="0.2">
      <c r="A66" s="19" t="s">
        <v>101</v>
      </c>
      <c r="B66" s="51" t="s">
        <v>174</v>
      </c>
      <c r="C66" s="32">
        <v>3259.7</v>
      </c>
      <c r="D66" s="63">
        <v>1.0206459765449414</v>
      </c>
      <c r="E66" s="63">
        <v>1.0920330091726234</v>
      </c>
      <c r="F66" s="64">
        <v>1.0271031384289513</v>
      </c>
      <c r="G66" s="21">
        <v>22152.3</v>
      </c>
      <c r="H66" s="65">
        <v>0.53814258475851207</v>
      </c>
      <c r="I66" s="64">
        <v>0.52394210924294382</v>
      </c>
      <c r="J66" s="93">
        <v>0.48896055367043922</v>
      </c>
      <c r="K66" s="26">
        <v>1.4326784326201967</v>
      </c>
      <c r="L66" s="16">
        <v>11810.2</v>
      </c>
    </row>
    <row r="67" spans="1:12" x14ac:dyDescent="0.2">
      <c r="A67" s="19" t="s">
        <v>102</v>
      </c>
      <c r="B67" s="51" t="s">
        <v>174</v>
      </c>
      <c r="C67" s="32">
        <v>3231</v>
      </c>
      <c r="D67" s="63">
        <v>1.0206459765449414</v>
      </c>
      <c r="E67" s="63">
        <v>1.0928505106778088</v>
      </c>
      <c r="F67" s="64">
        <v>1.0278720331002602</v>
      </c>
      <c r="G67" s="21">
        <v>68736.399999999994</v>
      </c>
      <c r="H67" s="65">
        <v>1.6846356744529356</v>
      </c>
      <c r="I67" s="64">
        <v>1.6389546754879103</v>
      </c>
      <c r="J67" s="93">
        <v>0</v>
      </c>
      <c r="K67" s="26">
        <v>0</v>
      </c>
      <c r="L67" s="16">
        <v>0</v>
      </c>
    </row>
    <row r="68" spans="1:12" x14ac:dyDescent="0.2">
      <c r="A68" s="19" t="s">
        <v>103</v>
      </c>
      <c r="B68" s="51" t="s">
        <v>174</v>
      </c>
      <c r="C68" s="32">
        <v>4393.7</v>
      </c>
      <c r="D68" s="63">
        <v>1.0206459765449414</v>
      </c>
      <c r="E68" s="63">
        <v>1.0682795821289575</v>
      </c>
      <c r="F68" s="64">
        <v>1.0047620376929243</v>
      </c>
      <c r="G68" s="21">
        <v>83791</v>
      </c>
      <c r="H68" s="65">
        <v>1.5101606229306994</v>
      </c>
      <c r="I68" s="64">
        <v>1.50300326473146</v>
      </c>
      <c r="J68" s="93">
        <v>0</v>
      </c>
      <c r="K68" s="26">
        <v>0</v>
      </c>
      <c r="L68" s="16">
        <v>0</v>
      </c>
    </row>
    <row r="69" spans="1:12" x14ac:dyDescent="0.2">
      <c r="A69" s="19" t="s">
        <v>104</v>
      </c>
      <c r="B69" s="51" t="s">
        <v>174</v>
      </c>
      <c r="C69" s="32">
        <v>5330</v>
      </c>
      <c r="D69" s="63">
        <v>1.0206459765449414</v>
      </c>
      <c r="E69" s="63">
        <v>1.0562851782363978</v>
      </c>
      <c r="F69" s="64">
        <v>0.99348079456368354</v>
      </c>
      <c r="G69" s="21">
        <v>27938.2</v>
      </c>
      <c r="H69" s="65">
        <v>0.41507576935431612</v>
      </c>
      <c r="I69" s="64">
        <v>0.41779949006121342</v>
      </c>
      <c r="J69" s="93">
        <v>0.57840502520936743</v>
      </c>
      <c r="K69" s="26">
        <v>1.6947551263923157</v>
      </c>
      <c r="L69" s="47">
        <v>22843.7</v>
      </c>
    </row>
    <row r="70" spans="1:12" x14ac:dyDescent="0.2">
      <c r="A70" s="19" t="s">
        <v>105</v>
      </c>
      <c r="B70" s="51" t="s">
        <v>175</v>
      </c>
      <c r="C70" s="32">
        <v>1580.7</v>
      </c>
      <c r="D70" s="63">
        <v>1.0111369010532743</v>
      </c>
      <c r="E70" s="63">
        <v>1.1897893338394383</v>
      </c>
      <c r="F70" s="64">
        <v>1.1086212365907608</v>
      </c>
      <c r="G70" s="21">
        <v>6334.2</v>
      </c>
      <c r="H70" s="65">
        <v>0.31732076106722329</v>
      </c>
      <c r="I70" s="64">
        <v>0.28623009427732971</v>
      </c>
      <c r="J70" s="93">
        <v>0.79130047552353755</v>
      </c>
      <c r="K70" s="26">
        <v>2.3185492500255571</v>
      </c>
      <c r="L70" s="16">
        <v>9268.2000000000007</v>
      </c>
    </row>
    <row r="71" spans="1:12" x14ac:dyDescent="0.2">
      <c r="A71" s="19" t="s">
        <v>106</v>
      </c>
      <c r="B71" s="51" t="s">
        <v>175</v>
      </c>
      <c r="C71" s="32">
        <v>1294</v>
      </c>
      <c r="D71" s="63">
        <v>1.0111369010532743</v>
      </c>
      <c r="E71" s="63">
        <v>1.231839258114374</v>
      </c>
      <c r="F71" s="64">
        <v>1.1478024913913842</v>
      </c>
      <c r="G71" s="21">
        <v>4918.1000000000004</v>
      </c>
      <c r="H71" s="65">
        <v>0.30096725501029381</v>
      </c>
      <c r="I71" s="64">
        <v>0.26221171087149026</v>
      </c>
      <c r="J71" s="93">
        <v>0.84683523638109037</v>
      </c>
      <c r="K71" s="26">
        <v>2.4812688263678284</v>
      </c>
      <c r="L71" s="16">
        <v>8119.7</v>
      </c>
    </row>
    <row r="72" spans="1:12" x14ac:dyDescent="0.2">
      <c r="A72" s="19" t="s">
        <v>107</v>
      </c>
      <c r="B72" s="51" t="s">
        <v>175</v>
      </c>
      <c r="C72" s="32">
        <v>2860</v>
      </c>
      <c r="D72" s="63">
        <v>1.0111369010532743</v>
      </c>
      <c r="E72" s="63">
        <v>1.104895104895105</v>
      </c>
      <c r="F72" s="64">
        <v>1.0295185396721593</v>
      </c>
      <c r="G72" s="21">
        <v>12706.7</v>
      </c>
      <c r="H72" s="65">
        <v>0.35182193428325581</v>
      </c>
      <c r="I72" s="64">
        <v>0.34173443286926164</v>
      </c>
      <c r="J72" s="93">
        <v>0.67769660538890353</v>
      </c>
      <c r="K72" s="26">
        <v>1.9856843320228361</v>
      </c>
      <c r="L72" s="16">
        <v>14361.8</v>
      </c>
    </row>
    <row r="73" spans="1:12" x14ac:dyDescent="0.2">
      <c r="A73" s="19" t="s">
        <v>108</v>
      </c>
      <c r="B73" s="51" t="s">
        <v>175</v>
      </c>
      <c r="C73" s="32">
        <v>4816</v>
      </c>
      <c r="D73" s="63">
        <v>1.0111369010532743</v>
      </c>
      <c r="E73" s="63">
        <v>1.0622923588039868</v>
      </c>
      <c r="F73" s="64">
        <v>0.98982217687044716</v>
      </c>
      <c r="G73" s="21">
        <v>22930.7</v>
      </c>
      <c r="H73" s="65">
        <v>0.37703963200433732</v>
      </c>
      <c r="I73" s="64">
        <v>0.38091653310540663</v>
      </c>
      <c r="J73" s="93">
        <v>0.61278254486610984</v>
      </c>
      <c r="K73" s="26">
        <v>1.7954829470917084</v>
      </c>
      <c r="L73" s="16">
        <v>21867.5</v>
      </c>
    </row>
    <row r="74" spans="1:12" x14ac:dyDescent="0.2">
      <c r="A74" s="19" t="s">
        <v>110</v>
      </c>
      <c r="B74" s="51" t="s">
        <v>175</v>
      </c>
      <c r="C74" s="32">
        <v>3747.3</v>
      </c>
      <c r="D74" s="63">
        <v>1.0111369010532743</v>
      </c>
      <c r="E74" s="63">
        <v>1.0800576415018814</v>
      </c>
      <c r="F74" s="64">
        <v>1.0063755019951304</v>
      </c>
      <c r="G74" s="21">
        <v>35316.400000000001</v>
      </c>
      <c r="H74" s="65">
        <v>0.74630118736682949</v>
      </c>
      <c r="I74" s="64">
        <v>0.74157328540618694</v>
      </c>
      <c r="J74" s="93">
        <v>0.26007431462830088</v>
      </c>
      <c r="K74" s="26">
        <v>0.76203051278770717</v>
      </c>
      <c r="L74" s="16">
        <v>7221.4</v>
      </c>
    </row>
    <row r="75" spans="1:12" x14ac:dyDescent="0.2">
      <c r="A75" s="19" t="s">
        <v>111</v>
      </c>
      <c r="B75" s="51" t="s">
        <v>175</v>
      </c>
      <c r="C75" s="32">
        <v>4371</v>
      </c>
      <c r="D75" s="63">
        <v>1.0111369010532743</v>
      </c>
      <c r="E75" s="63">
        <v>1.0686341798215511</v>
      </c>
      <c r="F75" s="64">
        <v>0.99573135529285028</v>
      </c>
      <c r="G75" s="21">
        <v>14669</v>
      </c>
      <c r="H75" s="65">
        <v>0.26575158943286609</v>
      </c>
      <c r="I75" s="64">
        <v>0.26689085165416632</v>
      </c>
      <c r="J75" s="93">
        <v>0.72997976585998414</v>
      </c>
      <c r="K75" s="26">
        <v>2.1388765595631871</v>
      </c>
      <c r="L75" s="16">
        <v>23642.799999999999</v>
      </c>
    </row>
    <row r="76" spans="1:12" x14ac:dyDescent="0.2">
      <c r="A76" s="19" t="s">
        <v>112</v>
      </c>
      <c r="B76" s="51" t="s">
        <v>175</v>
      </c>
      <c r="C76" s="32">
        <v>2553.3000000000002</v>
      </c>
      <c r="D76" s="63">
        <v>1.0111369010532743</v>
      </c>
      <c r="E76" s="63">
        <v>1.1174950064622253</v>
      </c>
      <c r="F76" s="64">
        <v>1.0412588688707634</v>
      </c>
      <c r="G76" s="21">
        <v>10577.2</v>
      </c>
      <c r="H76" s="65">
        <v>0.32803866792931918</v>
      </c>
      <c r="I76" s="64">
        <v>0.31504045510322942</v>
      </c>
      <c r="J76" s="93">
        <v>0.71322020094144423</v>
      </c>
      <c r="K76" s="26">
        <v>2.0897702113748755</v>
      </c>
      <c r="L76" s="16">
        <v>13493.7</v>
      </c>
    </row>
    <row r="77" spans="1:12" x14ac:dyDescent="0.2">
      <c r="A77" s="19" t="s">
        <v>113</v>
      </c>
      <c r="B77" s="51" t="s">
        <v>175</v>
      </c>
      <c r="C77" s="32">
        <v>1759.7</v>
      </c>
      <c r="D77" s="63">
        <v>1.0111369010532743</v>
      </c>
      <c r="E77" s="63">
        <v>1.1704836051599705</v>
      </c>
      <c r="F77" s="64">
        <v>1.0906325555753993</v>
      </c>
      <c r="G77" s="21">
        <v>4664</v>
      </c>
      <c r="H77" s="65">
        <v>0.20988242638770449</v>
      </c>
      <c r="I77" s="64">
        <v>0.19244100619843874</v>
      </c>
      <c r="J77" s="93">
        <v>0.8807501291876948</v>
      </c>
      <c r="K77" s="26">
        <v>2.5806411276790651</v>
      </c>
      <c r="L77" s="16">
        <v>11484.1</v>
      </c>
    </row>
    <row r="78" spans="1:12" x14ac:dyDescent="0.2">
      <c r="A78" s="19" t="s">
        <v>114</v>
      </c>
      <c r="B78" s="51" t="s">
        <v>175</v>
      </c>
      <c r="C78" s="32">
        <v>1613</v>
      </c>
      <c r="D78" s="63">
        <v>1.0111369010532743</v>
      </c>
      <c r="E78" s="63">
        <v>1.1859888406695598</v>
      </c>
      <c r="F78" s="64">
        <v>1.1050800152015514</v>
      </c>
      <c r="G78" s="21">
        <v>6400.4</v>
      </c>
      <c r="H78" s="65">
        <v>0.31421645004497184</v>
      </c>
      <c r="I78" s="64">
        <v>0.28433818883935119</v>
      </c>
      <c r="J78" s="93">
        <v>0.79086356515657952</v>
      </c>
      <c r="K78" s="26">
        <v>2.3172690811959242</v>
      </c>
      <c r="L78" s="16">
        <v>9452.4</v>
      </c>
    </row>
    <row r="79" spans="1:12" x14ac:dyDescent="0.2">
      <c r="A79" s="19" t="s">
        <v>115</v>
      </c>
      <c r="B79" s="51" t="s">
        <v>175</v>
      </c>
      <c r="C79" s="32">
        <v>2819.7</v>
      </c>
      <c r="D79" s="63">
        <v>1.0111369010532743</v>
      </c>
      <c r="E79" s="63">
        <v>1.1063942972656666</v>
      </c>
      <c r="F79" s="64">
        <v>1.0309154562963623</v>
      </c>
      <c r="G79" s="21">
        <v>20832.900000000001</v>
      </c>
      <c r="H79" s="65">
        <v>0.58506348461781432</v>
      </c>
      <c r="I79" s="64">
        <v>0.56751839449540975</v>
      </c>
      <c r="J79" s="93">
        <v>0.44585197167854801</v>
      </c>
      <c r="K79" s="26">
        <v>1.3063681705407553</v>
      </c>
      <c r="L79" s="16">
        <v>9315.4</v>
      </c>
    </row>
    <row r="80" spans="1:12" x14ac:dyDescent="0.2">
      <c r="A80" s="19" t="s">
        <v>117</v>
      </c>
      <c r="B80" s="51" t="s">
        <v>175</v>
      </c>
      <c r="C80" s="32">
        <v>1246.3</v>
      </c>
      <c r="D80" s="63">
        <v>1.0111369010532743</v>
      </c>
      <c r="E80" s="63">
        <v>1.240712509026719</v>
      </c>
      <c r="F80" s="64">
        <v>1.1560704041379879</v>
      </c>
      <c r="G80" s="21">
        <v>2881.7</v>
      </c>
      <c r="H80" s="65">
        <v>0.18309746861642057</v>
      </c>
      <c r="I80" s="64">
        <v>0.1583791678785734</v>
      </c>
      <c r="J80" s="93">
        <v>0.97297293552156727</v>
      </c>
      <c r="K80" s="26">
        <v>2.8508584788302613</v>
      </c>
      <c r="L80" s="16">
        <v>8985.2000000000007</v>
      </c>
    </row>
    <row r="81" spans="1:12" x14ac:dyDescent="0.2">
      <c r="A81" s="19" t="s">
        <v>118</v>
      </c>
      <c r="B81" s="51" t="s">
        <v>175</v>
      </c>
      <c r="C81" s="32">
        <v>2797</v>
      </c>
      <c r="D81" s="63">
        <v>1.0111369010532743</v>
      </c>
      <c r="E81" s="63">
        <v>1.1072577761887736</v>
      </c>
      <c r="F81" s="64">
        <v>1.0317200282018908</v>
      </c>
      <c r="G81" s="21">
        <v>9726.2000000000007</v>
      </c>
      <c r="H81" s="65">
        <v>0.27536383277290954</v>
      </c>
      <c r="I81" s="64">
        <v>0.26689782619885843</v>
      </c>
      <c r="J81" s="93">
        <v>0.75635619542898125</v>
      </c>
      <c r="K81" s="26">
        <v>2.2161607934126475</v>
      </c>
      <c r="L81" s="16">
        <v>15675.6</v>
      </c>
    </row>
    <row r="82" spans="1:12" x14ac:dyDescent="0.2">
      <c r="A82" s="19" t="s">
        <v>120</v>
      </c>
      <c r="B82" s="51" t="s">
        <v>176</v>
      </c>
      <c r="C82" s="32">
        <v>1504.3</v>
      </c>
      <c r="D82" s="63">
        <v>0.96959778936660512</v>
      </c>
      <c r="E82" s="63">
        <v>1.1994283055241641</v>
      </c>
      <c r="F82" s="64">
        <v>1.0716897389963278</v>
      </c>
      <c r="G82" s="21">
        <v>5583</v>
      </c>
      <c r="H82" s="65">
        <v>0.29389306689088457</v>
      </c>
      <c r="I82" s="64">
        <v>0.27423334963169932</v>
      </c>
      <c r="J82" s="93">
        <v>0.77779667210544323</v>
      </c>
      <c r="K82" s="26">
        <v>2.2789824429074388</v>
      </c>
      <c r="L82" s="16">
        <v>8669.7999999999993</v>
      </c>
    </row>
    <row r="83" spans="1:12" x14ac:dyDescent="0.2">
      <c r="A83" s="19" t="s">
        <v>124</v>
      </c>
      <c r="B83" s="51" t="s">
        <v>177</v>
      </c>
      <c r="C83" s="32">
        <v>2155.6999999999998</v>
      </c>
      <c r="D83" s="63">
        <v>1.0031095404733301</v>
      </c>
      <c r="E83" s="63">
        <v>1.1391659321798024</v>
      </c>
      <c r="F83" s="64">
        <v>1.0530245872808182</v>
      </c>
      <c r="G83" s="21">
        <v>29650.1</v>
      </c>
      <c r="H83" s="65">
        <v>1.089165833459101</v>
      </c>
      <c r="I83" s="64">
        <v>1.0343213697142712</v>
      </c>
      <c r="J83" s="93">
        <v>0</v>
      </c>
      <c r="K83" s="26">
        <v>0</v>
      </c>
      <c r="L83" s="16">
        <v>0</v>
      </c>
    </row>
    <row r="84" spans="1:12" x14ac:dyDescent="0.2">
      <c r="A84" s="19" t="s">
        <v>125</v>
      </c>
      <c r="B84" s="51" t="s">
        <v>177</v>
      </c>
      <c r="C84" s="32">
        <v>2782</v>
      </c>
      <c r="D84" s="63">
        <v>1.0031095404733301</v>
      </c>
      <c r="E84" s="63">
        <v>1.1078360891445003</v>
      </c>
      <c r="F84" s="64">
        <v>1.0240638414404883</v>
      </c>
      <c r="G84" s="21">
        <v>33336.699999999997</v>
      </c>
      <c r="H84" s="65">
        <v>0.94890262869508868</v>
      </c>
      <c r="I84" s="64">
        <v>0.92660495400396625</v>
      </c>
      <c r="J84" s="93">
        <v>7.516121274539965E-2</v>
      </c>
      <c r="K84" s="26">
        <v>0.22022604412888935</v>
      </c>
      <c r="L84" s="16">
        <v>1549.4</v>
      </c>
    </row>
    <row r="85" spans="1:12" x14ac:dyDescent="0.2">
      <c r="A85" s="19" t="s">
        <v>126</v>
      </c>
      <c r="B85" s="51" t="s">
        <v>177</v>
      </c>
      <c r="C85" s="32">
        <v>1042</v>
      </c>
      <c r="D85" s="63">
        <v>1.0031095404733301</v>
      </c>
      <c r="E85" s="63">
        <v>1.2879078694817658</v>
      </c>
      <c r="F85" s="64">
        <v>1.1905189704204533</v>
      </c>
      <c r="G85" s="21">
        <v>41619.4</v>
      </c>
      <c r="H85" s="65">
        <v>3.1628912851019848</v>
      </c>
      <c r="I85" s="64">
        <v>2.6567332093708282</v>
      </c>
      <c r="J85" s="93">
        <v>0</v>
      </c>
      <c r="K85" s="26">
        <v>0</v>
      </c>
      <c r="L85" s="16">
        <v>0</v>
      </c>
    </row>
    <row r="86" spans="1:12" x14ac:dyDescent="0.2">
      <c r="A86" s="19" t="s">
        <v>128</v>
      </c>
      <c r="B86" s="51" t="s">
        <v>177</v>
      </c>
      <c r="C86" s="32">
        <v>2643.7</v>
      </c>
      <c r="D86" s="63">
        <v>1.0031095404733301</v>
      </c>
      <c r="E86" s="63">
        <v>1.1134773234481976</v>
      </c>
      <c r="F86" s="64">
        <v>1.0292784974064002</v>
      </c>
      <c r="G86" s="21">
        <v>25819.4</v>
      </c>
      <c r="H86" s="65">
        <v>0.77337502544833647</v>
      </c>
      <c r="I86" s="64">
        <v>0.75137586901611642</v>
      </c>
      <c r="J86" s="93">
        <v>0.25590347195806373</v>
      </c>
      <c r="K86" s="26">
        <v>0.74980973895504266</v>
      </c>
      <c r="L86" s="16">
        <v>5013</v>
      </c>
    </row>
    <row r="87" spans="1:12" x14ac:dyDescent="0.2">
      <c r="A87" s="19" t="s">
        <v>129</v>
      </c>
      <c r="B87" s="51" t="s">
        <v>177</v>
      </c>
      <c r="C87" s="32">
        <v>2265.3000000000002</v>
      </c>
      <c r="D87" s="63">
        <v>1.0031095404733301</v>
      </c>
      <c r="E87" s="63">
        <v>1.1324327903588929</v>
      </c>
      <c r="F87" s="64">
        <v>1.0468005915601077</v>
      </c>
      <c r="G87" s="21">
        <v>16316.3</v>
      </c>
      <c r="H87" s="65">
        <v>0.57036402547190024</v>
      </c>
      <c r="I87" s="64">
        <v>0.54486406491407646</v>
      </c>
      <c r="J87" s="93">
        <v>0.47643656608820756</v>
      </c>
      <c r="K87" s="26">
        <v>1.3959825340149281</v>
      </c>
      <c r="L87" s="16">
        <v>7997.2</v>
      </c>
    </row>
    <row r="88" spans="1:12" x14ac:dyDescent="0.2">
      <c r="A88" s="19" t="s">
        <v>130</v>
      </c>
      <c r="B88" s="51" t="s">
        <v>177</v>
      </c>
      <c r="C88" s="32">
        <v>1778</v>
      </c>
      <c r="D88" s="63">
        <v>1.0031095404733301</v>
      </c>
      <c r="E88" s="63">
        <v>1.1687289088863893</v>
      </c>
      <c r="F88" s="64">
        <v>1.0803520735283025</v>
      </c>
      <c r="G88" s="21">
        <v>22742.799999999999</v>
      </c>
      <c r="H88" s="65">
        <v>1.0129041351898715</v>
      </c>
      <c r="I88" s="64">
        <v>0.93756855751833379</v>
      </c>
      <c r="J88" s="93">
        <v>6.7447938338431046E-2</v>
      </c>
      <c r="K88" s="26">
        <v>0.19762577135679693</v>
      </c>
      <c r="L88" s="16">
        <v>888.6</v>
      </c>
    </row>
    <row r="89" spans="1:12" x14ac:dyDescent="0.2">
      <c r="A89" s="19" t="s">
        <v>131</v>
      </c>
      <c r="B89" s="51" t="s">
        <v>177</v>
      </c>
      <c r="C89" s="32">
        <v>1946.7</v>
      </c>
      <c r="D89" s="63">
        <v>1.0031095404733301</v>
      </c>
      <c r="E89" s="63">
        <v>1.1541069502234551</v>
      </c>
      <c r="F89" s="64">
        <v>1.0668357967934365</v>
      </c>
      <c r="G89" s="21">
        <v>64397.4</v>
      </c>
      <c r="H89" s="65">
        <v>2.6195426457431137</v>
      </c>
      <c r="I89" s="64">
        <v>2.4554318983451924</v>
      </c>
      <c r="J89" s="93">
        <v>0</v>
      </c>
      <c r="K89" s="26">
        <v>0</v>
      </c>
      <c r="L89" s="16">
        <v>0</v>
      </c>
    </row>
    <row r="90" spans="1:12" x14ac:dyDescent="0.2">
      <c r="A90" s="19" t="s">
        <v>132</v>
      </c>
      <c r="B90" s="51" t="s">
        <v>177</v>
      </c>
      <c r="C90" s="32">
        <v>2732</v>
      </c>
      <c r="D90" s="63">
        <v>1.0031095404733301</v>
      </c>
      <c r="E90" s="63">
        <v>1.109809663250366</v>
      </c>
      <c r="F90" s="64">
        <v>1.0258881780007649</v>
      </c>
      <c r="G90" s="21">
        <v>22892.2</v>
      </c>
      <c r="H90" s="65">
        <v>0.66353373068726362</v>
      </c>
      <c r="I90" s="64">
        <v>0.64678952825087421</v>
      </c>
      <c r="J90" s="93">
        <v>0.3623544473135013</v>
      </c>
      <c r="K90" s="26">
        <v>1.0617163240124372</v>
      </c>
      <c r="L90" s="16">
        <v>7335.4</v>
      </c>
    </row>
    <row r="91" spans="1:12" x14ac:dyDescent="0.2">
      <c r="A91" s="19" t="s">
        <v>134</v>
      </c>
      <c r="B91" s="51" t="s">
        <v>177</v>
      </c>
      <c r="C91" s="32">
        <v>1595</v>
      </c>
      <c r="D91" s="63">
        <v>1.0031095404733301</v>
      </c>
      <c r="E91" s="63">
        <v>1.1880877742946709</v>
      </c>
      <c r="F91" s="64">
        <v>1.0982470620290323</v>
      </c>
      <c r="G91" s="21">
        <v>25283.9</v>
      </c>
      <c r="H91" s="65">
        <v>1.2552769240112245</v>
      </c>
      <c r="I91" s="64">
        <v>1.142982273671715</v>
      </c>
      <c r="J91" s="93">
        <v>0</v>
      </c>
      <c r="K91" s="26">
        <v>0</v>
      </c>
      <c r="L91" s="16">
        <v>0</v>
      </c>
    </row>
    <row r="92" spans="1:12" x14ac:dyDescent="0.2">
      <c r="A92" s="19" t="s">
        <v>135</v>
      </c>
      <c r="B92" s="51" t="s">
        <v>177</v>
      </c>
      <c r="C92" s="32">
        <v>6518.3</v>
      </c>
      <c r="D92" s="63">
        <v>1.0031095404733301</v>
      </c>
      <c r="E92" s="63">
        <v>1.0460242701317828</v>
      </c>
      <c r="F92" s="64">
        <v>0.96692610288435488</v>
      </c>
      <c r="G92" s="21">
        <v>40513.4</v>
      </c>
      <c r="H92" s="65">
        <v>0.49217609462212125</v>
      </c>
      <c r="I92" s="64">
        <v>0.50901107453191374</v>
      </c>
      <c r="J92" s="93">
        <v>0.47475000826223362</v>
      </c>
      <c r="K92" s="26">
        <v>1.3910408367665477</v>
      </c>
      <c r="L92" s="16">
        <v>22930.1</v>
      </c>
    </row>
    <row r="93" spans="1:12" x14ac:dyDescent="0.2">
      <c r="A93" s="19" t="s">
        <v>136</v>
      </c>
      <c r="B93" s="51" t="s">
        <v>177</v>
      </c>
      <c r="C93" s="32">
        <v>720.3</v>
      </c>
      <c r="D93" s="63">
        <v>1.0031095404733301</v>
      </c>
      <c r="E93" s="63">
        <v>1.4164931278633903</v>
      </c>
      <c r="F93" s="64">
        <v>1.3093808805362273</v>
      </c>
      <c r="G93" s="21">
        <v>7124.6</v>
      </c>
      <c r="H93" s="65">
        <v>0.78325511620167954</v>
      </c>
      <c r="I93" s="64">
        <v>0.59818737835924041</v>
      </c>
      <c r="J93" s="93">
        <v>0.52612576433454772</v>
      </c>
      <c r="K93" s="26">
        <v>1.5415743248604983</v>
      </c>
      <c r="L93" s="16">
        <v>2808.1</v>
      </c>
    </row>
    <row r="94" spans="1:12" x14ac:dyDescent="0.2">
      <c r="A94" s="19" t="s">
        <v>137</v>
      </c>
      <c r="B94" s="51" t="s">
        <v>177</v>
      </c>
      <c r="C94" s="32">
        <v>8152.7</v>
      </c>
      <c r="D94" s="63">
        <v>1.0031095404733301</v>
      </c>
      <c r="E94" s="63">
        <v>1.0367976253265789</v>
      </c>
      <c r="F94" s="64">
        <v>0.95839715765914524</v>
      </c>
      <c r="G94" s="21">
        <v>257535.9</v>
      </c>
      <c r="H94" s="65">
        <v>2.501453789500677</v>
      </c>
      <c r="I94" s="64">
        <v>2.6100388231642913</v>
      </c>
      <c r="J94" s="93">
        <v>0</v>
      </c>
      <c r="K94" s="26">
        <v>0</v>
      </c>
      <c r="L94" s="16">
        <v>0</v>
      </c>
    </row>
    <row r="95" spans="1:12" x14ac:dyDescent="0.2">
      <c r="A95" s="19" t="s">
        <v>138</v>
      </c>
      <c r="B95" s="51" t="s">
        <v>178</v>
      </c>
      <c r="C95" s="32">
        <v>2276.6999999999998</v>
      </c>
      <c r="D95" s="63">
        <v>0.98304863947144161</v>
      </c>
      <c r="E95" s="63">
        <v>1.1317696666227435</v>
      </c>
      <c r="F95" s="64">
        <v>1.0252652048144597</v>
      </c>
      <c r="G95" s="21">
        <v>8677.6</v>
      </c>
      <c r="H95" s="65">
        <v>0.30182137146415766</v>
      </c>
      <c r="I95" s="64">
        <v>0.2943837068173768</v>
      </c>
      <c r="J95" s="93">
        <v>0.72344383335030205</v>
      </c>
      <c r="K95" s="26">
        <v>2.1197259563634168</v>
      </c>
      <c r="L95" s="16">
        <v>12204.4</v>
      </c>
    </row>
    <row r="96" spans="1:12" x14ac:dyDescent="0.2">
      <c r="A96" s="19" t="s">
        <v>139</v>
      </c>
      <c r="B96" s="51" t="s">
        <v>178</v>
      </c>
      <c r="C96" s="32">
        <v>1518.7</v>
      </c>
      <c r="D96" s="63">
        <v>0.98304863947144161</v>
      </c>
      <c r="E96" s="63">
        <v>1.1975373674853493</v>
      </c>
      <c r="F96" s="64">
        <v>1.0848438781820613</v>
      </c>
      <c r="G96" s="21">
        <v>4750</v>
      </c>
      <c r="H96" s="65">
        <v>0.24767249848170778</v>
      </c>
      <c r="I96" s="64">
        <v>0.22830243453716825</v>
      </c>
      <c r="J96" s="93">
        <v>0.83717137970035349</v>
      </c>
      <c r="K96" s="26">
        <v>2.4529532517504204</v>
      </c>
      <c r="L96" s="16">
        <v>9420.9</v>
      </c>
    </row>
    <row r="97" spans="1:12" x14ac:dyDescent="0.2">
      <c r="A97" s="19" t="s">
        <v>140</v>
      </c>
      <c r="B97" s="51" t="s">
        <v>178</v>
      </c>
      <c r="C97" s="32">
        <v>992.7</v>
      </c>
      <c r="D97" s="63">
        <v>0.98304863947144161</v>
      </c>
      <c r="E97" s="63">
        <v>1.3022061045633122</v>
      </c>
      <c r="F97" s="64">
        <v>1.1796628305914647</v>
      </c>
      <c r="G97" s="21">
        <v>2696.9</v>
      </c>
      <c r="H97" s="65">
        <v>0.21513099703765512</v>
      </c>
      <c r="I97" s="64">
        <v>0.18236651309068691</v>
      </c>
      <c r="J97" s="93">
        <v>0.96453183355380967</v>
      </c>
      <c r="K97" s="26">
        <v>2.8261256355651474</v>
      </c>
      <c r="L97" s="16">
        <v>7094.8</v>
      </c>
    </row>
    <row r="98" spans="1:12" x14ac:dyDescent="0.2">
      <c r="A98" s="19" t="s">
        <v>141</v>
      </c>
      <c r="B98" s="51" t="s">
        <v>178</v>
      </c>
      <c r="C98" s="32">
        <v>1823</v>
      </c>
      <c r="D98" s="63">
        <v>0.98304863947144161</v>
      </c>
      <c r="E98" s="63">
        <v>1.1645639056500274</v>
      </c>
      <c r="F98" s="64">
        <v>1.0549733629181972</v>
      </c>
      <c r="G98" s="21">
        <v>2206.8000000000002</v>
      </c>
      <c r="H98" s="65">
        <v>9.5858907537788321E-2</v>
      </c>
      <c r="I98" s="64">
        <v>9.0863817900226199E-2</v>
      </c>
      <c r="J98" s="93">
        <v>0.95911445538040885</v>
      </c>
      <c r="K98" s="26">
        <v>2.8102524514971954</v>
      </c>
      <c r="L98" s="16">
        <v>12955.8</v>
      </c>
    </row>
    <row r="99" spans="1:12" x14ac:dyDescent="0.2">
      <c r="A99" s="19" t="s">
        <v>143</v>
      </c>
      <c r="B99" s="51" t="s">
        <v>178</v>
      </c>
      <c r="C99" s="32">
        <v>2428.3000000000002</v>
      </c>
      <c r="D99" s="63">
        <v>0.98304863947144161</v>
      </c>
      <c r="E99" s="63">
        <v>1.1235432195363011</v>
      </c>
      <c r="F99" s="64">
        <v>1.0178129022782512</v>
      </c>
      <c r="G99" s="21">
        <v>24581.4</v>
      </c>
      <c r="H99" s="65">
        <v>0.80160504650821429</v>
      </c>
      <c r="I99" s="64">
        <v>0.78757603162026957</v>
      </c>
      <c r="J99" s="93">
        <v>0.21620785577003687</v>
      </c>
      <c r="K99" s="26">
        <v>0.63349963427431533</v>
      </c>
      <c r="L99" s="16">
        <v>3890.3</v>
      </c>
    </row>
    <row r="100" spans="1:12" x14ac:dyDescent="0.2">
      <c r="A100" s="19" t="s">
        <v>144</v>
      </c>
      <c r="B100" s="51" t="s">
        <v>178</v>
      </c>
      <c r="C100" s="32">
        <v>722.3</v>
      </c>
      <c r="D100" s="63">
        <v>0.98304863947144161</v>
      </c>
      <c r="E100" s="63">
        <v>1.4153398864737645</v>
      </c>
      <c r="F100" s="64">
        <v>1.2821502301945842</v>
      </c>
      <c r="G100" s="21">
        <v>1690.8000000000002</v>
      </c>
      <c r="H100" s="65">
        <v>0.18536630494674236</v>
      </c>
      <c r="I100" s="64">
        <v>0.14457455965874641</v>
      </c>
      <c r="J100" s="93">
        <v>1.0967839252478417</v>
      </c>
      <c r="K100" s="26">
        <v>3.2136307584562158</v>
      </c>
      <c r="L100" s="16">
        <v>5870.1</v>
      </c>
    </row>
    <row r="101" spans="1:12" x14ac:dyDescent="0.2">
      <c r="A101" s="19" t="s">
        <v>11</v>
      </c>
      <c r="B101" s="51" t="s">
        <v>179</v>
      </c>
      <c r="C101" s="32">
        <v>1520.7</v>
      </c>
      <c r="D101" s="63">
        <v>1.0135497117241843</v>
      </c>
      <c r="E101" s="63">
        <v>1.1972775695403433</v>
      </c>
      <c r="F101" s="64">
        <v>1.1182607015667845</v>
      </c>
      <c r="G101" s="21">
        <v>6088</v>
      </c>
      <c r="H101" s="65">
        <v>0.3170204414626373</v>
      </c>
      <c r="I101" s="64">
        <v>0.2834942165261311</v>
      </c>
      <c r="J101" s="93">
        <v>0.80124026010414717</v>
      </c>
      <c r="K101" s="26">
        <v>2.3476733069390074</v>
      </c>
      <c r="L101" s="16">
        <v>9028.4</v>
      </c>
    </row>
    <row r="102" spans="1:12" x14ac:dyDescent="0.2">
      <c r="A102" s="19" t="s">
        <v>145</v>
      </c>
      <c r="B102" s="51" t="s">
        <v>179</v>
      </c>
      <c r="C102" s="32">
        <v>995.7</v>
      </c>
      <c r="D102" s="63">
        <v>1.0135497117241843</v>
      </c>
      <c r="E102" s="63">
        <v>1.3012955709551068</v>
      </c>
      <c r="F102" s="64">
        <v>1.2154138147603317</v>
      </c>
      <c r="G102" s="21">
        <v>4227.7</v>
      </c>
      <c r="H102" s="65">
        <v>0.33622640991102071</v>
      </c>
      <c r="I102" s="64">
        <v>0.27663533672876789</v>
      </c>
      <c r="J102" s="93">
        <v>0.87918740484931102</v>
      </c>
      <c r="K102" s="26">
        <v>2.5760622686301566</v>
      </c>
      <c r="L102" s="16">
        <v>6486.6</v>
      </c>
    </row>
    <row r="103" spans="1:12" x14ac:dyDescent="0.2">
      <c r="A103" s="19" t="s">
        <v>146</v>
      </c>
      <c r="B103" s="51" t="s">
        <v>179</v>
      </c>
      <c r="C103" s="32">
        <v>994.3</v>
      </c>
      <c r="D103" s="63">
        <v>1.0135497117241843</v>
      </c>
      <c r="E103" s="63">
        <v>1.3017198028763954</v>
      </c>
      <c r="F103" s="64">
        <v>1.2158100485978283</v>
      </c>
      <c r="G103" s="21">
        <v>2463.9</v>
      </c>
      <c r="H103" s="65">
        <v>0.1962283746923971</v>
      </c>
      <c r="I103" s="64">
        <v>0.16139723052848901</v>
      </c>
      <c r="J103" s="93">
        <v>1.0195816739054311</v>
      </c>
      <c r="K103" s="26">
        <v>2.9874243710130601</v>
      </c>
      <c r="L103" s="16">
        <v>7511.8</v>
      </c>
    </row>
    <row r="104" spans="1:12" x14ac:dyDescent="0.2">
      <c r="A104" s="19" t="s">
        <v>147</v>
      </c>
      <c r="B104" s="51" t="s">
        <v>179</v>
      </c>
      <c r="C104" s="32">
        <v>601.70000000000005</v>
      </c>
      <c r="D104" s="63">
        <v>1.0135497117241843</v>
      </c>
      <c r="E104" s="63">
        <v>1.4985873358816686</v>
      </c>
      <c r="F104" s="64">
        <v>1.3996848919716318</v>
      </c>
      <c r="G104" s="21">
        <v>1041</v>
      </c>
      <c r="H104" s="65">
        <v>0.13700199351150005</v>
      </c>
      <c r="I104" s="64">
        <v>9.788059748113416E-2</v>
      </c>
      <c r="J104" s="93">
        <v>1.2626828984601317</v>
      </c>
      <c r="K104" s="26">
        <v>3.6997228964229945</v>
      </c>
      <c r="L104" s="16">
        <v>5629.6</v>
      </c>
    </row>
    <row r="105" spans="1:12" x14ac:dyDescent="0.2">
      <c r="A105" s="19" t="s">
        <v>148</v>
      </c>
      <c r="B105" s="51" t="s">
        <v>179</v>
      </c>
      <c r="C105" s="32">
        <v>997.3</v>
      </c>
      <c r="D105" s="63">
        <v>1.0135497117241843</v>
      </c>
      <c r="E105" s="63">
        <v>1.3008121929208865</v>
      </c>
      <c r="F105" s="64">
        <v>1.2149623382828458</v>
      </c>
      <c r="G105" s="21">
        <v>3520.4</v>
      </c>
      <c r="H105" s="65">
        <v>0.27952609785639221</v>
      </c>
      <c r="I105" s="64">
        <v>0.23006976352160632</v>
      </c>
      <c r="J105" s="93">
        <v>0.93543624042645357</v>
      </c>
      <c r="K105" s="26">
        <v>2.7408741189654036</v>
      </c>
      <c r="L105" s="16">
        <v>6912.7</v>
      </c>
    </row>
    <row r="106" spans="1:12" x14ac:dyDescent="0.2">
      <c r="A106" s="19" t="s">
        <v>149</v>
      </c>
      <c r="B106" s="51" t="s">
        <v>179</v>
      </c>
      <c r="C106" s="32">
        <v>462.3</v>
      </c>
      <c r="D106" s="63">
        <v>1.0135497117241843</v>
      </c>
      <c r="E106" s="63">
        <v>1.6489292667099287</v>
      </c>
      <c r="F106" s="64">
        <v>1.5401046887840453</v>
      </c>
      <c r="G106" s="21">
        <v>1583.5</v>
      </c>
      <c r="H106" s="65">
        <v>0.27123788099495316</v>
      </c>
      <c r="I106" s="64">
        <v>0.17611652179898424</v>
      </c>
      <c r="J106" s="93">
        <v>1.2688668077890921</v>
      </c>
      <c r="K106" s="26">
        <v>3.7178420544171829</v>
      </c>
      <c r="L106" s="16">
        <v>4346.6000000000004</v>
      </c>
    </row>
    <row r="107" spans="1:12" x14ac:dyDescent="0.2">
      <c r="A107" s="19" t="s">
        <v>151</v>
      </c>
      <c r="B107" s="51" t="s">
        <v>179</v>
      </c>
      <c r="C107" s="32">
        <v>1692</v>
      </c>
      <c r="D107" s="63">
        <v>1.0135497117241843</v>
      </c>
      <c r="E107" s="63">
        <v>1.177304964539007</v>
      </c>
      <c r="F107" s="64">
        <v>1.0996062309167705</v>
      </c>
      <c r="G107" s="21">
        <v>6362.3</v>
      </c>
      <c r="H107" s="65">
        <v>0.29776246654458632</v>
      </c>
      <c r="I107" s="64">
        <v>0.27079008664431992</v>
      </c>
      <c r="J107" s="93">
        <v>0.80184376437218408</v>
      </c>
      <c r="K107" s="26">
        <v>2.3494416040793809</v>
      </c>
      <c r="L107" s="16">
        <v>10053</v>
      </c>
    </row>
    <row r="108" spans="1:12" x14ac:dyDescent="0.2">
      <c r="A108" s="19" t="s">
        <v>152</v>
      </c>
      <c r="B108" s="51" t="s">
        <v>179</v>
      </c>
      <c r="C108" s="32">
        <v>2390.6999999999998</v>
      </c>
      <c r="D108" s="63">
        <v>1.0135497117241843</v>
      </c>
      <c r="E108" s="63">
        <v>1.1254862592546115</v>
      </c>
      <c r="F108" s="64">
        <v>1.0512074107936662</v>
      </c>
      <c r="G108" s="21">
        <v>7158</v>
      </c>
      <c r="H108" s="65">
        <v>0.23709521055611249</v>
      </c>
      <c r="I108" s="64">
        <v>0.22554560415161512</v>
      </c>
      <c r="J108" s="93">
        <v>0.81411220023755371</v>
      </c>
      <c r="K108" s="26">
        <v>2.385388723605399</v>
      </c>
      <c r="L108" s="16">
        <v>14421.7</v>
      </c>
    </row>
    <row r="109" spans="1:12" x14ac:dyDescent="0.2">
      <c r="A109" s="19" t="s">
        <v>154</v>
      </c>
      <c r="B109" s="51" t="s">
        <v>260</v>
      </c>
      <c r="C109" s="32">
        <v>1878.7</v>
      </c>
      <c r="D109" s="63">
        <v>0.97206003939234986</v>
      </c>
      <c r="E109" s="63">
        <v>1.1596848884867195</v>
      </c>
      <c r="F109" s="64">
        <v>1.038810307677194</v>
      </c>
      <c r="G109" s="21">
        <v>9347.4</v>
      </c>
      <c r="H109" s="65">
        <v>0.3939939571452859</v>
      </c>
      <c r="I109" s="64">
        <v>0.37927420842238879</v>
      </c>
      <c r="J109" s="93">
        <v>0.64481635053190811</v>
      </c>
      <c r="K109" s="26">
        <v>1.8893435707097612</v>
      </c>
      <c r="L109" s="16">
        <v>8976.4</v>
      </c>
    </row>
    <row r="110" spans="1:12" x14ac:dyDescent="0.2">
      <c r="A110" s="19" t="s">
        <v>156</v>
      </c>
      <c r="B110" s="51" t="s">
        <v>260</v>
      </c>
      <c r="C110" s="32">
        <v>3342.7</v>
      </c>
      <c r="D110" s="63">
        <v>0.97206003939234986</v>
      </c>
      <c r="E110" s="63">
        <v>1.089747808657672</v>
      </c>
      <c r="F110" s="64">
        <v>0.97616280736350058</v>
      </c>
      <c r="G110" s="21">
        <v>25396.6</v>
      </c>
      <c r="H110" s="65">
        <v>0.60163673542958174</v>
      </c>
      <c r="I110" s="64">
        <v>0.61632827115645894</v>
      </c>
      <c r="J110" s="93">
        <v>0.37452607193391879</v>
      </c>
      <c r="K110" s="26">
        <v>1.0973797818368374</v>
      </c>
      <c r="L110" s="16">
        <v>9276.5</v>
      </c>
    </row>
    <row r="111" spans="1:12" x14ac:dyDescent="0.2">
      <c r="A111" s="19" t="s">
        <v>159</v>
      </c>
      <c r="B111" s="51" t="s">
        <v>260</v>
      </c>
      <c r="C111" s="32">
        <v>1602.3</v>
      </c>
      <c r="D111" s="63">
        <v>0.97206003939234986</v>
      </c>
      <c r="E111" s="63">
        <v>1.1872308556450104</v>
      </c>
      <c r="F111" s="64">
        <v>1.063485143835756</v>
      </c>
      <c r="G111" s="21">
        <v>14119.7</v>
      </c>
      <c r="H111" s="65">
        <v>0.69781099051227558</v>
      </c>
      <c r="I111" s="64">
        <v>0.656154902169508</v>
      </c>
      <c r="J111" s="93">
        <v>0.36567415332348036</v>
      </c>
      <c r="K111" s="26">
        <v>1.0714432256355531</v>
      </c>
      <c r="L111" s="16">
        <v>4341.5</v>
      </c>
    </row>
    <row r="112" spans="1:12" x14ac:dyDescent="0.2">
      <c r="A112" s="19" t="s">
        <v>212</v>
      </c>
      <c r="B112" s="51" t="s">
        <v>260</v>
      </c>
      <c r="C112" s="32">
        <v>551.70000000000005</v>
      </c>
      <c r="D112" s="63">
        <v>0.97206003939234986</v>
      </c>
      <c r="E112" s="63">
        <v>1.5437737901033168</v>
      </c>
      <c r="F112" s="64">
        <v>1.3828654161165088</v>
      </c>
      <c r="G112" s="21">
        <v>9639.2999999999993</v>
      </c>
      <c r="H112" s="65">
        <v>1.3835621784705203</v>
      </c>
      <c r="I112" s="64">
        <v>1.0005038540597597</v>
      </c>
      <c r="J112" s="93">
        <v>0</v>
      </c>
      <c r="K112" s="26">
        <v>0</v>
      </c>
      <c r="L112" s="16">
        <v>0</v>
      </c>
    </row>
    <row r="113" spans="1:12" ht="20.45" customHeight="1" x14ac:dyDescent="0.2">
      <c r="A113" s="45" t="s">
        <v>215</v>
      </c>
      <c r="B113" s="52"/>
      <c r="C113" s="21">
        <v>395987.1</v>
      </c>
      <c r="D113" s="65">
        <v>1</v>
      </c>
      <c r="E113" s="63">
        <v>1</v>
      </c>
      <c r="F113" s="64">
        <v>1</v>
      </c>
      <c r="G113" s="21">
        <v>5000631.7000000058</v>
      </c>
      <c r="H113" s="65">
        <v>1</v>
      </c>
      <c r="I113" s="64">
        <v>1</v>
      </c>
      <c r="J113" s="93"/>
      <c r="K113" s="26"/>
      <c r="L113" s="16">
        <v>1001411.7999999998</v>
      </c>
    </row>
    <row r="114" spans="1:12" ht="13.15" customHeight="1" x14ac:dyDescent="0.2">
      <c r="A114" s="66"/>
      <c r="B114" s="67"/>
      <c r="C114" s="138"/>
      <c r="D114" s="68"/>
      <c r="E114" s="68"/>
      <c r="F114" s="69"/>
      <c r="G114" s="18"/>
      <c r="H114" s="39"/>
      <c r="I114" s="39"/>
      <c r="J114" s="39"/>
      <c r="K114" s="39"/>
      <c r="L114" s="37"/>
    </row>
    <row r="115" spans="1:12" x14ac:dyDescent="0.2">
      <c r="A115" s="23"/>
      <c r="B115" s="77"/>
      <c r="C115" s="23"/>
      <c r="D115" s="23"/>
      <c r="E115" s="23"/>
      <c r="G115" s="11"/>
      <c r="H115" s="90"/>
      <c r="L115" s="74"/>
    </row>
    <row r="116" spans="1:12" ht="13.15" customHeight="1" x14ac:dyDescent="0.2">
      <c r="A116" s="46"/>
      <c r="B116" s="428" t="s">
        <v>379</v>
      </c>
      <c r="C116" s="428"/>
      <c r="D116" s="428"/>
      <c r="E116" s="428"/>
      <c r="F116" s="428"/>
      <c r="G116" s="21">
        <v>5620840.7000000002</v>
      </c>
      <c r="H116" s="33">
        <v>14194.504568456903</v>
      </c>
      <c r="I116" s="31"/>
      <c r="J116" s="31"/>
      <c r="K116" s="31"/>
      <c r="L116" s="166"/>
    </row>
    <row r="117" spans="1:12" x14ac:dyDescent="0.2">
      <c r="A117" s="23"/>
      <c r="B117" s="428"/>
      <c r="C117" s="428"/>
      <c r="D117" s="428"/>
      <c r="E117" s="428"/>
      <c r="F117" s="428"/>
      <c r="G117" s="58" t="s">
        <v>3</v>
      </c>
      <c r="H117" s="58" t="s">
        <v>207</v>
      </c>
      <c r="I117" s="31"/>
      <c r="J117" s="31"/>
      <c r="K117" s="31"/>
    </row>
    <row r="118" spans="1:12" ht="30" customHeight="1" x14ac:dyDescent="0.2">
      <c r="A118" s="23"/>
      <c r="B118" s="418" t="s">
        <v>455</v>
      </c>
      <c r="C118" s="418"/>
      <c r="D118" s="418"/>
      <c r="E118" s="418"/>
      <c r="F118" s="418"/>
      <c r="G118" s="439">
        <v>2528.9</v>
      </c>
      <c r="H118" s="439"/>
    </row>
    <row r="119" spans="1:12" x14ac:dyDescent="0.2">
      <c r="A119" s="23"/>
      <c r="B119" s="77"/>
      <c r="C119" s="46"/>
      <c r="D119" s="56"/>
      <c r="E119" s="23"/>
      <c r="G119" s="18"/>
      <c r="H119" s="40"/>
      <c r="L119" s="34"/>
    </row>
    <row r="120" spans="1:12" x14ac:dyDescent="0.2">
      <c r="A120" s="23"/>
      <c r="B120" s="77"/>
      <c r="C120" s="46"/>
      <c r="D120" s="57"/>
      <c r="E120" s="23"/>
      <c r="G120" s="11"/>
      <c r="H120" s="34"/>
      <c r="L120" s="31"/>
    </row>
    <row r="121" spans="1:12" x14ac:dyDescent="0.2">
      <c r="A121" s="23"/>
      <c r="B121" s="77"/>
      <c r="C121" s="23"/>
      <c r="D121" s="23"/>
      <c r="E121" s="23"/>
      <c r="G121" s="11"/>
      <c r="H121" s="34"/>
      <c r="L121" s="31"/>
    </row>
    <row r="122" spans="1:12" x14ac:dyDescent="0.2">
      <c r="A122" s="23"/>
      <c r="B122" s="77"/>
      <c r="C122" s="23"/>
      <c r="D122" s="23"/>
      <c r="E122" s="23"/>
      <c r="G122" s="11"/>
      <c r="H122" s="34"/>
      <c r="L122" s="31"/>
    </row>
    <row r="123" spans="1:12" x14ac:dyDescent="0.2">
      <c r="A123" s="23"/>
      <c r="B123" s="77"/>
      <c r="C123" s="23"/>
      <c r="D123" s="23"/>
      <c r="E123" s="23"/>
      <c r="G123" s="11"/>
      <c r="H123" s="34"/>
      <c r="L123" s="31"/>
    </row>
    <row r="124" spans="1:12" x14ac:dyDescent="0.2">
      <c r="A124" s="23"/>
      <c r="B124" s="77"/>
      <c r="C124" s="23"/>
      <c r="D124" s="23"/>
      <c r="E124" s="23"/>
      <c r="G124" s="11"/>
      <c r="H124" s="34"/>
      <c r="L124" s="31"/>
    </row>
    <row r="125" spans="1:12" x14ac:dyDescent="0.2">
      <c r="A125" s="23"/>
      <c r="B125" s="77"/>
      <c r="C125" s="23"/>
      <c r="D125" s="23"/>
      <c r="E125" s="23"/>
      <c r="G125" s="11"/>
      <c r="H125" s="34"/>
      <c r="L125" s="31"/>
    </row>
    <row r="126" spans="1:12" x14ac:dyDescent="0.2">
      <c r="A126" s="23"/>
      <c r="B126" s="77"/>
      <c r="C126" s="23"/>
      <c r="D126" s="23"/>
      <c r="E126" s="23"/>
      <c r="G126" s="34"/>
      <c r="H126" s="34"/>
      <c r="L126" s="31"/>
    </row>
    <row r="127" spans="1:12" x14ac:dyDescent="0.2">
      <c r="A127" s="23"/>
      <c r="B127" s="77"/>
      <c r="C127" s="23"/>
      <c r="D127" s="23"/>
      <c r="E127" s="23"/>
    </row>
    <row r="128" spans="1:12" x14ac:dyDescent="0.2">
      <c r="A128" s="23"/>
      <c r="B128" s="77"/>
      <c r="C128" s="23"/>
      <c r="D128" s="23"/>
      <c r="E128" s="23"/>
    </row>
    <row r="129" spans="1:5" x14ac:dyDescent="0.2">
      <c r="A129" s="23"/>
      <c r="B129" s="77"/>
      <c r="C129" s="23"/>
      <c r="D129" s="23"/>
      <c r="E129" s="23"/>
    </row>
    <row r="130" spans="1:5" x14ac:dyDescent="0.2">
      <c r="A130" s="23"/>
      <c r="B130" s="77"/>
      <c r="C130" s="23"/>
      <c r="D130" s="23"/>
      <c r="E130" s="23"/>
    </row>
    <row r="131" spans="1:5" x14ac:dyDescent="0.2">
      <c r="A131" s="23"/>
      <c r="B131" s="77"/>
      <c r="C131" s="23"/>
      <c r="D131" s="23"/>
      <c r="E131" s="23"/>
    </row>
    <row r="132" spans="1:5" x14ac:dyDescent="0.2">
      <c r="A132" s="23"/>
      <c r="B132" s="77"/>
      <c r="C132" s="23"/>
      <c r="D132" s="23"/>
      <c r="E132" s="23"/>
    </row>
    <row r="133" spans="1:5" x14ac:dyDescent="0.2">
      <c r="A133" s="23"/>
      <c r="B133" s="77"/>
      <c r="C133" s="23"/>
      <c r="D133" s="23"/>
      <c r="E133" s="23"/>
    </row>
    <row r="134" spans="1:5" x14ac:dyDescent="0.2">
      <c r="A134" s="23"/>
      <c r="B134" s="77"/>
      <c r="C134" s="23"/>
      <c r="D134" s="23"/>
      <c r="E134" s="23"/>
    </row>
    <row r="135" spans="1:5" x14ac:dyDescent="0.2">
      <c r="A135" s="23"/>
      <c r="B135" s="77"/>
      <c r="C135" s="23"/>
      <c r="D135" s="23"/>
      <c r="E135" s="23"/>
    </row>
    <row r="136" spans="1:5" x14ac:dyDescent="0.2">
      <c r="A136" s="23"/>
      <c r="B136" s="77"/>
      <c r="C136" s="23"/>
      <c r="D136" s="23"/>
      <c r="E136" s="23"/>
    </row>
    <row r="137" spans="1:5" x14ac:dyDescent="0.2">
      <c r="A137" s="23"/>
      <c r="B137" s="77"/>
      <c r="C137" s="23"/>
      <c r="D137" s="23"/>
      <c r="E137" s="23"/>
    </row>
    <row r="138" spans="1:5" x14ac:dyDescent="0.2">
      <c r="A138" s="23"/>
      <c r="B138" s="77"/>
      <c r="C138" s="23"/>
      <c r="D138" s="23"/>
      <c r="E138" s="23"/>
    </row>
    <row r="139" spans="1:5" x14ac:dyDescent="0.2">
      <c r="A139" s="23"/>
      <c r="B139" s="77"/>
      <c r="C139" s="23"/>
      <c r="D139" s="23"/>
      <c r="E139" s="23"/>
    </row>
    <row r="140" spans="1:5" x14ac:dyDescent="0.2">
      <c r="A140" s="23"/>
      <c r="B140" s="77"/>
      <c r="C140" s="23"/>
      <c r="D140" s="23"/>
      <c r="E140" s="23"/>
    </row>
    <row r="141" spans="1:5" x14ac:dyDescent="0.2">
      <c r="A141" s="23"/>
      <c r="B141" s="77"/>
      <c r="C141" s="23"/>
      <c r="D141" s="23"/>
      <c r="E141" s="23"/>
    </row>
    <row r="142" spans="1:5" x14ac:dyDescent="0.2">
      <c r="A142" s="23"/>
      <c r="B142" s="77"/>
      <c r="C142" s="23"/>
      <c r="D142" s="23"/>
      <c r="E142" s="23"/>
    </row>
    <row r="143" spans="1:5" x14ac:dyDescent="0.2">
      <c r="A143" s="23"/>
      <c r="B143" s="77"/>
      <c r="C143" s="23"/>
      <c r="D143" s="23"/>
      <c r="E143" s="23"/>
    </row>
    <row r="144" spans="1:5" x14ac:dyDescent="0.2">
      <c r="A144" s="23"/>
      <c r="B144" s="77"/>
      <c r="C144" s="23"/>
      <c r="D144" s="23"/>
      <c r="E144" s="23"/>
    </row>
    <row r="145" spans="1:5" x14ac:dyDescent="0.2">
      <c r="A145" s="23"/>
      <c r="B145" s="77"/>
      <c r="C145" s="23"/>
      <c r="D145" s="23"/>
      <c r="E145" s="23"/>
    </row>
    <row r="146" spans="1:5" x14ac:dyDescent="0.2">
      <c r="A146" s="23"/>
      <c r="B146" s="77"/>
      <c r="C146" s="23"/>
      <c r="D146" s="23"/>
      <c r="E146" s="23"/>
    </row>
    <row r="147" spans="1:5" x14ac:dyDescent="0.2">
      <c r="A147" s="23"/>
      <c r="B147" s="77"/>
      <c r="C147" s="23"/>
      <c r="D147" s="23"/>
      <c r="E147" s="23"/>
    </row>
    <row r="148" spans="1:5" x14ac:dyDescent="0.2">
      <c r="A148" s="23"/>
      <c r="B148" s="77"/>
      <c r="C148" s="23"/>
      <c r="D148" s="23"/>
      <c r="E148" s="23"/>
    </row>
    <row r="149" spans="1:5" x14ac:dyDescent="0.2">
      <c r="A149" s="23"/>
      <c r="B149" s="77"/>
      <c r="C149" s="23"/>
      <c r="D149" s="23"/>
      <c r="E149" s="23"/>
    </row>
    <row r="150" spans="1:5" x14ac:dyDescent="0.2">
      <c r="A150" s="23"/>
      <c r="B150" s="77"/>
      <c r="C150" s="23"/>
      <c r="D150" s="23"/>
      <c r="E150" s="23"/>
    </row>
    <row r="151" spans="1:5" x14ac:dyDescent="0.2">
      <c r="A151" s="23"/>
      <c r="B151" s="77"/>
      <c r="C151" s="23"/>
      <c r="D151" s="23"/>
      <c r="E151" s="23"/>
    </row>
    <row r="152" spans="1:5" x14ac:dyDescent="0.2">
      <c r="A152" s="23"/>
      <c r="B152" s="77"/>
      <c r="C152" s="23"/>
      <c r="D152" s="23"/>
      <c r="E152" s="23"/>
    </row>
    <row r="153" spans="1:5" x14ac:dyDescent="0.2">
      <c r="A153" s="23"/>
      <c r="B153" s="77"/>
      <c r="C153" s="23"/>
      <c r="D153" s="23"/>
      <c r="E153" s="23"/>
    </row>
    <row r="154" spans="1:5" x14ac:dyDescent="0.2">
      <c r="A154" s="23"/>
      <c r="B154" s="77"/>
      <c r="C154" s="23"/>
      <c r="D154" s="23"/>
      <c r="E154" s="23"/>
    </row>
    <row r="155" spans="1:5" x14ac:dyDescent="0.2">
      <c r="A155" s="23"/>
      <c r="B155" s="77"/>
      <c r="C155" s="23"/>
      <c r="D155" s="23"/>
      <c r="E155" s="23"/>
    </row>
    <row r="156" spans="1:5" x14ac:dyDescent="0.2">
      <c r="A156" s="23"/>
      <c r="B156" s="77"/>
      <c r="C156" s="23"/>
      <c r="D156" s="23"/>
      <c r="E156" s="23"/>
    </row>
    <row r="157" spans="1:5" x14ac:dyDescent="0.2">
      <c r="A157" s="23"/>
      <c r="B157" s="77"/>
      <c r="C157" s="23"/>
      <c r="D157" s="23"/>
      <c r="E157" s="23"/>
    </row>
    <row r="158" spans="1:5" x14ac:dyDescent="0.2">
      <c r="A158" s="23"/>
      <c r="B158" s="77"/>
      <c r="C158" s="23"/>
      <c r="D158" s="23"/>
      <c r="E158" s="23"/>
    </row>
    <row r="159" spans="1:5" x14ac:dyDescent="0.2">
      <c r="A159" s="23"/>
      <c r="B159" s="77"/>
      <c r="C159" s="23"/>
      <c r="D159" s="23"/>
      <c r="E159" s="23"/>
    </row>
    <row r="160" spans="1:5" x14ac:dyDescent="0.2">
      <c r="A160" s="23"/>
      <c r="B160" s="77"/>
      <c r="C160" s="23"/>
      <c r="D160" s="23"/>
      <c r="E160" s="23"/>
    </row>
    <row r="161" spans="1:5" x14ac:dyDescent="0.2">
      <c r="A161" s="23"/>
      <c r="B161" s="77"/>
      <c r="C161" s="23"/>
      <c r="D161" s="23"/>
      <c r="E161" s="23"/>
    </row>
    <row r="162" spans="1:5" x14ac:dyDescent="0.2">
      <c r="A162" s="23"/>
      <c r="B162" s="77"/>
      <c r="C162" s="23"/>
      <c r="D162" s="23"/>
      <c r="E162" s="23"/>
    </row>
    <row r="163" spans="1:5" x14ac:dyDescent="0.2">
      <c r="A163" s="23"/>
      <c r="B163" s="77"/>
      <c r="C163" s="23"/>
      <c r="D163" s="23"/>
      <c r="E163" s="23"/>
    </row>
    <row r="164" spans="1:5" x14ac:dyDescent="0.2">
      <c r="A164" s="23"/>
      <c r="B164" s="77"/>
      <c r="C164" s="23"/>
      <c r="D164" s="23"/>
      <c r="E164" s="23"/>
    </row>
    <row r="165" spans="1:5" x14ac:dyDescent="0.2">
      <c r="A165" s="23"/>
      <c r="B165" s="77"/>
      <c r="C165" s="23"/>
      <c r="D165" s="23"/>
      <c r="E165" s="23"/>
    </row>
    <row r="166" spans="1:5" x14ac:dyDescent="0.2">
      <c r="A166" s="23"/>
      <c r="B166" s="77"/>
      <c r="C166" s="23"/>
      <c r="D166" s="23"/>
      <c r="E166" s="23"/>
    </row>
    <row r="167" spans="1:5" x14ac:dyDescent="0.2">
      <c r="A167" s="23"/>
      <c r="B167" s="77"/>
      <c r="C167" s="23"/>
      <c r="D167" s="23"/>
      <c r="E167" s="23"/>
    </row>
    <row r="168" spans="1:5" x14ac:dyDescent="0.2">
      <c r="A168" s="23"/>
      <c r="B168" s="77"/>
      <c r="C168" s="23"/>
      <c r="D168" s="23"/>
      <c r="E168" s="23"/>
    </row>
    <row r="169" spans="1:5" x14ac:dyDescent="0.2">
      <c r="A169" s="23"/>
      <c r="B169" s="77"/>
      <c r="C169" s="23"/>
      <c r="D169" s="23"/>
      <c r="E169" s="23"/>
    </row>
    <row r="170" spans="1:5" x14ac:dyDescent="0.2">
      <c r="A170" s="23"/>
      <c r="B170" s="77"/>
      <c r="C170" s="23"/>
      <c r="D170" s="23"/>
      <c r="E170" s="23"/>
    </row>
    <row r="171" spans="1:5" x14ac:dyDescent="0.2">
      <c r="A171" s="23"/>
      <c r="B171" s="77"/>
      <c r="C171" s="23"/>
      <c r="D171" s="23"/>
      <c r="E171" s="23"/>
    </row>
    <row r="172" spans="1:5" x14ac:dyDescent="0.2">
      <c r="A172" s="23"/>
      <c r="B172" s="77"/>
      <c r="C172" s="23"/>
      <c r="D172" s="23"/>
      <c r="E172" s="23"/>
    </row>
    <row r="173" spans="1:5" x14ac:dyDescent="0.2">
      <c r="A173" s="23"/>
      <c r="B173" s="77"/>
      <c r="C173" s="23"/>
      <c r="D173" s="23"/>
      <c r="E173" s="23"/>
    </row>
    <row r="174" spans="1:5" x14ac:dyDescent="0.2">
      <c r="A174" s="23"/>
      <c r="B174" s="77"/>
      <c r="C174" s="23"/>
      <c r="D174" s="23"/>
      <c r="E174" s="23"/>
    </row>
    <row r="175" spans="1:5" x14ac:dyDescent="0.2">
      <c r="A175" s="23"/>
      <c r="B175" s="77"/>
      <c r="C175" s="23"/>
      <c r="D175" s="23"/>
      <c r="E175" s="23"/>
    </row>
    <row r="176" spans="1:5" x14ac:dyDescent="0.2">
      <c r="A176" s="23"/>
      <c r="B176" s="77"/>
      <c r="C176" s="23"/>
      <c r="D176" s="23"/>
      <c r="E176" s="23"/>
    </row>
    <row r="177" spans="1:5" x14ac:dyDescent="0.2">
      <c r="A177" s="23"/>
      <c r="B177" s="77"/>
      <c r="C177" s="23"/>
      <c r="D177" s="23"/>
      <c r="E177" s="23"/>
    </row>
    <row r="178" spans="1:5" x14ac:dyDescent="0.2">
      <c r="A178" s="23"/>
      <c r="B178" s="77"/>
      <c r="C178" s="23"/>
      <c r="D178" s="23"/>
      <c r="E178" s="23"/>
    </row>
    <row r="179" spans="1:5" x14ac:dyDescent="0.2">
      <c r="A179" s="23"/>
      <c r="B179" s="77"/>
      <c r="C179" s="23"/>
      <c r="D179" s="23"/>
      <c r="E179" s="23"/>
    </row>
    <row r="180" spans="1:5" x14ac:dyDescent="0.2">
      <c r="A180" s="23"/>
      <c r="B180" s="77"/>
      <c r="C180" s="23"/>
      <c r="D180" s="23"/>
      <c r="E180" s="23"/>
    </row>
    <row r="181" spans="1:5" x14ac:dyDescent="0.2">
      <c r="A181" s="23"/>
      <c r="B181" s="77"/>
      <c r="C181" s="23"/>
      <c r="D181" s="23"/>
      <c r="E181" s="23"/>
    </row>
    <row r="182" spans="1:5" x14ac:dyDescent="0.2">
      <c r="A182" s="23"/>
      <c r="B182" s="77"/>
      <c r="C182" s="23"/>
      <c r="D182" s="23"/>
      <c r="E182" s="23"/>
    </row>
    <row r="183" spans="1:5" x14ac:dyDescent="0.2">
      <c r="A183" s="23"/>
      <c r="B183" s="77"/>
      <c r="C183" s="23"/>
      <c r="D183" s="23"/>
      <c r="E183" s="23"/>
    </row>
    <row r="184" spans="1:5" x14ac:dyDescent="0.2">
      <c r="A184" s="23"/>
      <c r="B184" s="77"/>
      <c r="C184" s="23"/>
      <c r="D184" s="23"/>
      <c r="E184" s="23"/>
    </row>
    <row r="185" spans="1:5" x14ac:dyDescent="0.2">
      <c r="A185" s="23"/>
      <c r="B185" s="77"/>
      <c r="C185" s="23"/>
      <c r="D185" s="23"/>
      <c r="E185" s="23"/>
    </row>
    <row r="186" spans="1:5" x14ac:dyDescent="0.2">
      <c r="A186" s="23"/>
      <c r="B186" s="77"/>
      <c r="C186" s="23"/>
      <c r="D186" s="23"/>
      <c r="E186" s="23"/>
    </row>
    <row r="187" spans="1:5" x14ac:dyDescent="0.2">
      <c r="A187" s="23"/>
      <c r="B187" s="77"/>
      <c r="C187" s="23"/>
      <c r="D187" s="23"/>
      <c r="E187" s="23"/>
    </row>
    <row r="188" spans="1:5" x14ac:dyDescent="0.2">
      <c r="A188" s="23"/>
      <c r="B188" s="77"/>
      <c r="C188" s="23"/>
      <c r="D188" s="23"/>
      <c r="E188" s="23"/>
    </row>
    <row r="189" spans="1:5" x14ac:dyDescent="0.2">
      <c r="A189" s="23"/>
      <c r="B189" s="77"/>
      <c r="C189" s="23"/>
      <c r="D189" s="23"/>
      <c r="E189" s="23"/>
    </row>
    <row r="190" spans="1:5" x14ac:dyDescent="0.2">
      <c r="A190" s="23"/>
      <c r="B190" s="77"/>
      <c r="C190" s="23"/>
      <c r="D190" s="23"/>
      <c r="E190" s="23"/>
    </row>
    <row r="191" spans="1:5" x14ac:dyDescent="0.2">
      <c r="A191" s="23"/>
      <c r="B191" s="77"/>
      <c r="C191" s="23"/>
      <c r="D191" s="23"/>
      <c r="E191" s="23"/>
    </row>
    <row r="192" spans="1:5" x14ac:dyDescent="0.2">
      <c r="A192" s="23"/>
      <c r="B192" s="77"/>
      <c r="C192" s="23"/>
      <c r="D192" s="23"/>
      <c r="E192" s="23"/>
    </row>
    <row r="193" spans="1:5" x14ac:dyDescent="0.2">
      <c r="A193" s="23"/>
      <c r="B193" s="77"/>
      <c r="C193" s="23"/>
      <c r="D193" s="23"/>
      <c r="E193" s="23"/>
    </row>
    <row r="194" spans="1:5" x14ac:dyDescent="0.2">
      <c r="A194" s="23"/>
      <c r="B194" s="77"/>
      <c r="C194" s="23"/>
      <c r="D194" s="23"/>
      <c r="E194" s="23"/>
    </row>
    <row r="195" spans="1:5" x14ac:dyDescent="0.2">
      <c r="A195" s="23"/>
      <c r="B195" s="77"/>
      <c r="C195" s="23"/>
      <c r="D195" s="23"/>
      <c r="E195" s="23"/>
    </row>
    <row r="196" spans="1:5" x14ac:dyDescent="0.2">
      <c r="A196" s="23"/>
      <c r="B196" s="77"/>
      <c r="C196" s="23"/>
      <c r="D196" s="23"/>
      <c r="E196" s="23"/>
    </row>
    <row r="197" spans="1:5" x14ac:dyDescent="0.2">
      <c r="A197" s="23"/>
      <c r="B197" s="77"/>
      <c r="C197" s="23"/>
      <c r="D197" s="23"/>
      <c r="E197" s="23"/>
    </row>
    <row r="198" spans="1:5" x14ac:dyDescent="0.2">
      <c r="A198" s="23"/>
      <c r="B198" s="77"/>
      <c r="C198" s="23"/>
      <c r="D198" s="23"/>
      <c r="E198" s="23"/>
    </row>
    <row r="199" spans="1:5" x14ac:dyDescent="0.2">
      <c r="A199" s="23"/>
      <c r="B199" s="77"/>
      <c r="C199" s="23"/>
      <c r="D199" s="23"/>
      <c r="E199" s="23"/>
    </row>
    <row r="200" spans="1:5" x14ac:dyDescent="0.2">
      <c r="A200" s="23"/>
      <c r="B200" s="77"/>
      <c r="C200" s="23"/>
      <c r="D200" s="23"/>
      <c r="E200" s="23"/>
    </row>
    <row r="201" spans="1:5" x14ac:dyDescent="0.2">
      <c r="A201" s="23"/>
      <c r="B201" s="77"/>
      <c r="C201" s="23"/>
      <c r="D201" s="23"/>
      <c r="E201" s="23"/>
    </row>
    <row r="202" spans="1:5" x14ac:dyDescent="0.2">
      <c r="A202" s="23"/>
      <c r="B202" s="77"/>
      <c r="C202" s="23"/>
      <c r="D202" s="23"/>
      <c r="E202" s="23"/>
    </row>
    <row r="203" spans="1:5" x14ac:dyDescent="0.2">
      <c r="A203" s="23"/>
      <c r="B203" s="77"/>
      <c r="C203" s="23"/>
      <c r="D203" s="23"/>
      <c r="E203" s="23"/>
    </row>
    <row r="204" spans="1:5" x14ac:dyDescent="0.2">
      <c r="A204" s="23"/>
      <c r="B204" s="77"/>
      <c r="C204" s="23"/>
      <c r="D204" s="23"/>
      <c r="E204" s="23"/>
    </row>
    <row r="205" spans="1:5" x14ac:dyDescent="0.2">
      <c r="A205" s="23"/>
      <c r="B205" s="77"/>
      <c r="C205" s="23"/>
      <c r="D205" s="23"/>
      <c r="E205" s="23"/>
    </row>
    <row r="206" spans="1:5" x14ac:dyDescent="0.2">
      <c r="A206" s="23"/>
      <c r="B206" s="77"/>
      <c r="C206" s="23"/>
      <c r="D206" s="23"/>
      <c r="E206" s="23"/>
    </row>
    <row r="207" spans="1:5" x14ac:dyDescent="0.2">
      <c r="A207" s="23"/>
      <c r="B207" s="77"/>
      <c r="C207" s="23"/>
      <c r="D207" s="23"/>
      <c r="E207" s="23"/>
    </row>
    <row r="208" spans="1:5" x14ac:dyDescent="0.2">
      <c r="A208" s="23"/>
      <c r="B208" s="77"/>
      <c r="C208" s="23"/>
      <c r="D208" s="23"/>
      <c r="E208" s="23"/>
    </row>
    <row r="209" spans="1:5" x14ac:dyDescent="0.2">
      <c r="A209" s="23"/>
      <c r="B209" s="77"/>
      <c r="C209" s="23"/>
      <c r="D209" s="23"/>
      <c r="E209" s="23"/>
    </row>
    <row r="210" spans="1:5" x14ac:dyDescent="0.2">
      <c r="A210" s="23"/>
      <c r="B210" s="77"/>
      <c r="C210" s="23"/>
      <c r="D210" s="23"/>
      <c r="E210" s="23"/>
    </row>
    <row r="211" spans="1:5" x14ac:dyDescent="0.2">
      <c r="A211" s="23"/>
      <c r="B211" s="77"/>
      <c r="C211" s="23"/>
      <c r="D211" s="23"/>
      <c r="E211" s="23"/>
    </row>
    <row r="212" spans="1:5" x14ac:dyDescent="0.2">
      <c r="A212" s="23"/>
      <c r="B212" s="77"/>
      <c r="C212" s="23"/>
      <c r="D212" s="23"/>
      <c r="E212" s="23"/>
    </row>
    <row r="213" spans="1:5" x14ac:dyDescent="0.2">
      <c r="A213" s="23"/>
      <c r="B213" s="77"/>
      <c r="C213" s="23"/>
      <c r="D213" s="23"/>
      <c r="E213" s="23"/>
    </row>
    <row r="214" spans="1:5" x14ac:dyDescent="0.2">
      <c r="A214" s="23"/>
      <c r="B214" s="77"/>
      <c r="C214" s="23"/>
      <c r="D214" s="23"/>
      <c r="E214" s="23"/>
    </row>
    <row r="215" spans="1:5" x14ac:dyDescent="0.2">
      <c r="A215" s="23"/>
      <c r="B215" s="77"/>
      <c r="C215" s="23"/>
      <c r="D215" s="23"/>
      <c r="E215" s="23"/>
    </row>
    <row r="216" spans="1:5" x14ac:dyDescent="0.2">
      <c r="A216" s="23"/>
      <c r="B216" s="77"/>
      <c r="C216" s="23"/>
      <c r="D216" s="23"/>
      <c r="E216" s="23"/>
    </row>
    <row r="217" spans="1:5" x14ac:dyDescent="0.2">
      <c r="A217" s="23"/>
      <c r="B217" s="77"/>
      <c r="C217" s="23"/>
      <c r="D217" s="23"/>
      <c r="E217" s="23"/>
    </row>
    <row r="218" spans="1:5" x14ac:dyDescent="0.2">
      <c r="A218" s="23"/>
      <c r="B218" s="77"/>
      <c r="C218" s="23"/>
      <c r="D218" s="23"/>
      <c r="E218" s="23"/>
    </row>
    <row r="219" spans="1:5" x14ac:dyDescent="0.2">
      <c r="A219" s="23"/>
      <c r="B219" s="77"/>
      <c r="C219" s="23"/>
      <c r="D219" s="23"/>
      <c r="E219" s="23"/>
    </row>
    <row r="220" spans="1:5" x14ac:dyDescent="0.2">
      <c r="A220" s="23"/>
      <c r="B220" s="77"/>
      <c r="C220" s="23"/>
      <c r="D220" s="23"/>
      <c r="E220" s="23"/>
    </row>
    <row r="221" spans="1:5" x14ac:dyDescent="0.2">
      <c r="A221" s="23"/>
      <c r="B221" s="77"/>
      <c r="C221" s="23"/>
      <c r="D221" s="23"/>
      <c r="E221" s="23"/>
    </row>
    <row r="222" spans="1:5" x14ac:dyDescent="0.2">
      <c r="A222" s="23"/>
      <c r="B222" s="77"/>
      <c r="C222" s="23"/>
      <c r="D222" s="23"/>
      <c r="E222" s="23"/>
    </row>
    <row r="223" spans="1:5" x14ac:dyDescent="0.2">
      <c r="A223" s="23"/>
      <c r="B223" s="77"/>
      <c r="C223" s="23"/>
      <c r="D223" s="23"/>
      <c r="E223" s="23"/>
    </row>
    <row r="224" spans="1:5" x14ac:dyDescent="0.2">
      <c r="A224" s="23"/>
      <c r="B224" s="77"/>
      <c r="C224" s="23"/>
      <c r="D224" s="23"/>
      <c r="E224" s="23"/>
    </row>
    <row r="225" spans="1:5" x14ac:dyDescent="0.2">
      <c r="A225" s="23"/>
      <c r="B225" s="77"/>
      <c r="C225" s="23"/>
      <c r="D225" s="23"/>
      <c r="E225" s="23"/>
    </row>
    <row r="226" spans="1:5" x14ac:dyDescent="0.2">
      <c r="A226" s="23"/>
      <c r="B226" s="77"/>
      <c r="C226" s="23"/>
      <c r="D226" s="23"/>
      <c r="E226" s="23"/>
    </row>
    <row r="227" spans="1:5" x14ac:dyDescent="0.2">
      <c r="A227" s="23"/>
      <c r="B227" s="77"/>
      <c r="C227" s="23"/>
      <c r="D227" s="23"/>
      <c r="E227" s="23"/>
    </row>
    <row r="228" spans="1:5" x14ac:dyDescent="0.2">
      <c r="A228" s="23"/>
      <c r="B228" s="77"/>
      <c r="C228" s="23"/>
      <c r="D228" s="23"/>
      <c r="E228" s="23"/>
    </row>
    <row r="229" spans="1:5" x14ac:dyDescent="0.2">
      <c r="A229" s="23"/>
      <c r="B229" s="77"/>
      <c r="C229" s="23"/>
      <c r="D229" s="23"/>
      <c r="E229" s="23"/>
    </row>
    <row r="230" spans="1:5" x14ac:dyDescent="0.2">
      <c r="A230" s="23"/>
      <c r="B230" s="77"/>
      <c r="C230" s="23"/>
      <c r="D230" s="23"/>
      <c r="E230" s="23"/>
    </row>
    <row r="231" spans="1:5" x14ac:dyDescent="0.2">
      <c r="A231" s="23"/>
      <c r="B231" s="77"/>
      <c r="C231" s="23"/>
      <c r="D231" s="23"/>
      <c r="E231" s="23"/>
    </row>
    <row r="232" spans="1:5" x14ac:dyDescent="0.2">
      <c r="A232" s="23"/>
      <c r="B232" s="77"/>
      <c r="C232" s="23"/>
      <c r="D232" s="23"/>
      <c r="E232" s="23"/>
    </row>
    <row r="233" spans="1:5" x14ac:dyDescent="0.2">
      <c r="A233" s="23"/>
      <c r="B233" s="77"/>
      <c r="C233" s="23"/>
      <c r="D233" s="23"/>
      <c r="E233" s="23"/>
    </row>
    <row r="234" spans="1:5" x14ac:dyDescent="0.2">
      <c r="A234" s="23"/>
      <c r="B234" s="77"/>
      <c r="C234" s="23"/>
      <c r="D234" s="23"/>
      <c r="E234" s="23"/>
    </row>
    <row r="235" spans="1:5" x14ac:dyDescent="0.2">
      <c r="A235" s="23"/>
      <c r="B235" s="77"/>
      <c r="C235" s="23"/>
      <c r="D235" s="23"/>
      <c r="E235" s="23"/>
    </row>
    <row r="236" spans="1:5" x14ac:dyDescent="0.2">
      <c r="A236" s="23"/>
      <c r="B236" s="77"/>
      <c r="C236" s="23"/>
      <c r="D236" s="23"/>
      <c r="E236" s="23"/>
    </row>
    <row r="237" spans="1:5" x14ac:dyDescent="0.2">
      <c r="A237" s="23"/>
      <c r="B237" s="77"/>
      <c r="C237" s="23"/>
      <c r="D237" s="23"/>
      <c r="E237" s="23"/>
    </row>
    <row r="238" spans="1:5" x14ac:dyDescent="0.2">
      <c r="A238" s="23"/>
      <c r="B238" s="77"/>
      <c r="C238" s="23"/>
      <c r="D238" s="23"/>
      <c r="E238" s="23"/>
    </row>
    <row r="239" spans="1:5" x14ac:dyDescent="0.2">
      <c r="A239" s="23"/>
      <c r="B239" s="77"/>
      <c r="C239" s="23"/>
      <c r="D239" s="23"/>
      <c r="E239" s="23"/>
    </row>
    <row r="240" spans="1:5" x14ac:dyDescent="0.2">
      <c r="A240" s="23"/>
      <c r="B240" s="77"/>
      <c r="C240" s="23"/>
      <c r="D240" s="23"/>
      <c r="E240" s="23"/>
    </row>
    <row r="241" spans="1:5" x14ac:dyDescent="0.2">
      <c r="A241" s="23"/>
      <c r="B241" s="77"/>
      <c r="C241" s="23"/>
      <c r="D241" s="23"/>
      <c r="E241" s="23"/>
    </row>
    <row r="242" spans="1:5" x14ac:dyDescent="0.2">
      <c r="A242" s="23"/>
      <c r="B242" s="77"/>
      <c r="C242" s="23"/>
      <c r="D242" s="23"/>
      <c r="E242" s="23"/>
    </row>
    <row r="243" spans="1:5" x14ac:dyDescent="0.2">
      <c r="A243" s="23"/>
      <c r="B243" s="77"/>
      <c r="C243" s="23"/>
      <c r="D243" s="23"/>
      <c r="E243" s="23"/>
    </row>
    <row r="244" spans="1:5" x14ac:dyDescent="0.2">
      <c r="A244" s="23"/>
      <c r="B244" s="77"/>
      <c r="C244" s="23"/>
      <c r="D244" s="23"/>
      <c r="E244" s="23"/>
    </row>
    <row r="245" spans="1:5" x14ac:dyDescent="0.2">
      <c r="A245" s="23"/>
      <c r="B245" s="77"/>
      <c r="C245" s="23"/>
      <c r="D245" s="23"/>
      <c r="E245" s="23"/>
    </row>
    <row r="246" spans="1:5" x14ac:dyDescent="0.2">
      <c r="A246" s="23"/>
      <c r="B246" s="77"/>
      <c r="C246" s="23"/>
      <c r="D246" s="23"/>
      <c r="E246" s="23"/>
    </row>
    <row r="247" spans="1:5" x14ac:dyDescent="0.2">
      <c r="A247" s="23"/>
      <c r="B247" s="77"/>
      <c r="C247" s="23"/>
      <c r="D247" s="23"/>
      <c r="E247" s="23"/>
    </row>
    <row r="248" spans="1:5" x14ac:dyDescent="0.2">
      <c r="A248" s="23"/>
      <c r="B248" s="77"/>
      <c r="C248" s="23"/>
      <c r="D248" s="23"/>
      <c r="E248" s="23"/>
    </row>
    <row r="249" spans="1:5" x14ac:dyDescent="0.2">
      <c r="A249" s="23"/>
      <c r="B249" s="77"/>
      <c r="C249" s="23"/>
      <c r="D249" s="23"/>
      <c r="E249" s="23"/>
    </row>
    <row r="250" spans="1:5" x14ac:dyDescent="0.2">
      <c r="A250" s="23"/>
      <c r="B250" s="77"/>
      <c r="C250" s="23"/>
      <c r="D250" s="23"/>
      <c r="E250" s="23"/>
    </row>
    <row r="251" spans="1:5" x14ac:dyDescent="0.2">
      <c r="A251" s="23"/>
      <c r="B251" s="77"/>
      <c r="C251" s="23"/>
      <c r="D251" s="23"/>
      <c r="E251" s="23"/>
    </row>
    <row r="252" spans="1:5" x14ac:dyDescent="0.2">
      <c r="A252" s="23"/>
      <c r="B252" s="77"/>
      <c r="C252" s="23"/>
      <c r="D252" s="23"/>
      <c r="E252" s="23"/>
    </row>
    <row r="253" spans="1:5" x14ac:dyDescent="0.2">
      <c r="A253" s="23"/>
      <c r="B253" s="77"/>
      <c r="C253" s="23"/>
      <c r="D253" s="23"/>
      <c r="E253" s="23"/>
    </row>
    <row r="254" spans="1:5" x14ac:dyDescent="0.2">
      <c r="A254" s="23"/>
      <c r="B254" s="77"/>
      <c r="C254" s="23"/>
      <c r="D254" s="23"/>
      <c r="E254" s="23"/>
    </row>
    <row r="255" spans="1:5" x14ac:dyDescent="0.2">
      <c r="A255" s="23"/>
      <c r="B255" s="77"/>
      <c r="C255" s="23"/>
      <c r="D255" s="23"/>
      <c r="E255" s="23"/>
    </row>
    <row r="256" spans="1:5" x14ac:dyDescent="0.2">
      <c r="A256" s="23"/>
      <c r="B256" s="77"/>
      <c r="C256" s="23"/>
      <c r="D256" s="23"/>
      <c r="E256" s="23"/>
    </row>
    <row r="257" spans="1:5" x14ac:dyDescent="0.2">
      <c r="A257" s="23"/>
      <c r="B257" s="77"/>
      <c r="C257" s="23"/>
      <c r="D257" s="23"/>
      <c r="E257" s="23"/>
    </row>
    <row r="258" spans="1:5" x14ac:dyDescent="0.2">
      <c r="A258" s="23"/>
      <c r="B258" s="77"/>
      <c r="C258" s="23"/>
      <c r="D258" s="23"/>
      <c r="E258" s="23"/>
    </row>
    <row r="259" spans="1:5" x14ac:dyDescent="0.2">
      <c r="A259" s="23"/>
      <c r="B259" s="77"/>
      <c r="C259" s="23"/>
      <c r="D259" s="23"/>
      <c r="E259" s="23"/>
    </row>
    <row r="260" spans="1:5" x14ac:dyDescent="0.2">
      <c r="A260" s="23"/>
      <c r="B260" s="77"/>
      <c r="C260" s="23"/>
      <c r="D260" s="23"/>
      <c r="E260" s="23"/>
    </row>
    <row r="261" spans="1:5" x14ac:dyDescent="0.2">
      <c r="A261" s="23"/>
      <c r="B261" s="77"/>
      <c r="C261" s="23"/>
      <c r="D261" s="23"/>
      <c r="E261" s="23"/>
    </row>
    <row r="262" spans="1:5" x14ac:dyDescent="0.2">
      <c r="A262" s="23"/>
      <c r="B262" s="77"/>
      <c r="C262" s="23"/>
      <c r="D262" s="23"/>
      <c r="E262" s="23"/>
    </row>
    <row r="263" spans="1:5" x14ac:dyDescent="0.2">
      <c r="A263" s="23"/>
      <c r="B263" s="77"/>
      <c r="C263" s="23"/>
      <c r="D263" s="23"/>
      <c r="E263" s="23"/>
    </row>
    <row r="264" spans="1:5" x14ac:dyDescent="0.2">
      <c r="A264" s="23"/>
      <c r="B264" s="77"/>
      <c r="C264" s="23"/>
      <c r="D264" s="23"/>
      <c r="E264" s="23"/>
    </row>
    <row r="265" spans="1:5" x14ac:dyDescent="0.2">
      <c r="A265" s="23"/>
      <c r="B265" s="77"/>
      <c r="C265" s="23"/>
      <c r="D265" s="23"/>
      <c r="E265" s="23"/>
    </row>
    <row r="266" spans="1:5" x14ac:dyDescent="0.2">
      <c r="A266" s="23"/>
      <c r="B266" s="77"/>
      <c r="C266" s="23"/>
      <c r="D266" s="23"/>
      <c r="E266" s="23"/>
    </row>
    <row r="267" spans="1:5" x14ac:dyDescent="0.2">
      <c r="A267" s="23"/>
      <c r="B267" s="77"/>
      <c r="C267" s="23"/>
      <c r="D267" s="23"/>
      <c r="E267" s="23"/>
    </row>
    <row r="268" spans="1:5" x14ac:dyDescent="0.2">
      <c r="A268" s="23"/>
      <c r="B268" s="77"/>
      <c r="C268" s="23"/>
      <c r="D268" s="23"/>
      <c r="E268" s="23"/>
    </row>
    <row r="269" spans="1:5" x14ac:dyDescent="0.2">
      <c r="A269" s="23"/>
      <c r="B269" s="77"/>
      <c r="C269" s="23"/>
      <c r="D269" s="23"/>
      <c r="E269" s="23"/>
    </row>
    <row r="270" spans="1:5" x14ac:dyDescent="0.2">
      <c r="A270" s="23"/>
      <c r="B270" s="77"/>
      <c r="C270" s="23"/>
      <c r="D270" s="23"/>
      <c r="E270" s="23"/>
    </row>
    <row r="271" spans="1:5" x14ac:dyDescent="0.2">
      <c r="A271" s="23"/>
      <c r="B271" s="77"/>
      <c r="C271" s="23"/>
      <c r="D271" s="23"/>
      <c r="E271" s="23"/>
    </row>
    <row r="272" spans="1:5" x14ac:dyDescent="0.2">
      <c r="A272" s="23"/>
      <c r="B272" s="77"/>
      <c r="C272" s="23"/>
      <c r="D272" s="23"/>
      <c r="E272" s="23"/>
    </row>
    <row r="273" spans="1:5" x14ac:dyDescent="0.2">
      <c r="A273" s="23"/>
      <c r="B273" s="77"/>
      <c r="C273" s="23"/>
      <c r="D273" s="23"/>
      <c r="E273" s="23"/>
    </row>
    <row r="274" spans="1:5" x14ac:dyDescent="0.2">
      <c r="A274" s="23"/>
      <c r="B274" s="77"/>
      <c r="C274" s="23"/>
      <c r="D274" s="23"/>
      <c r="E274" s="23"/>
    </row>
    <row r="275" spans="1:5" x14ac:dyDescent="0.2">
      <c r="A275" s="23"/>
      <c r="B275" s="77"/>
      <c r="C275" s="23"/>
      <c r="D275" s="23"/>
      <c r="E275" s="23"/>
    </row>
    <row r="276" spans="1:5" x14ac:dyDescent="0.2">
      <c r="A276" s="23"/>
      <c r="B276" s="77"/>
      <c r="C276" s="23"/>
      <c r="D276" s="23"/>
      <c r="E276" s="23"/>
    </row>
    <row r="277" spans="1:5" x14ac:dyDescent="0.2">
      <c r="A277" s="23"/>
      <c r="B277" s="77"/>
      <c r="C277" s="23"/>
      <c r="D277" s="23"/>
      <c r="E277" s="23"/>
    </row>
    <row r="278" spans="1:5" x14ac:dyDescent="0.2">
      <c r="A278" s="23"/>
      <c r="B278" s="77"/>
      <c r="C278" s="23"/>
      <c r="D278" s="23"/>
      <c r="E278" s="23"/>
    </row>
    <row r="279" spans="1:5" x14ac:dyDescent="0.2">
      <c r="A279" s="23"/>
      <c r="B279" s="77"/>
      <c r="C279" s="23"/>
      <c r="D279" s="23"/>
      <c r="E279" s="23"/>
    </row>
    <row r="280" spans="1:5" x14ac:dyDescent="0.2">
      <c r="A280" s="23"/>
      <c r="B280" s="77"/>
      <c r="C280" s="23"/>
      <c r="D280" s="23"/>
      <c r="E280" s="23"/>
    </row>
    <row r="281" spans="1:5" x14ac:dyDescent="0.2">
      <c r="A281" s="23"/>
      <c r="B281" s="77"/>
      <c r="C281" s="23"/>
      <c r="D281" s="23"/>
      <c r="E281" s="23"/>
    </row>
    <row r="282" spans="1:5" x14ac:dyDescent="0.2">
      <c r="A282" s="23"/>
      <c r="B282" s="77"/>
      <c r="C282" s="23"/>
      <c r="D282" s="23"/>
      <c r="E282" s="23"/>
    </row>
    <row r="283" spans="1:5" x14ac:dyDescent="0.2">
      <c r="A283" s="23"/>
      <c r="B283" s="77"/>
      <c r="C283" s="23"/>
      <c r="D283" s="23"/>
      <c r="E283" s="23"/>
    </row>
    <row r="284" spans="1:5" x14ac:dyDescent="0.2">
      <c r="A284" s="23"/>
      <c r="B284" s="77"/>
      <c r="C284" s="23"/>
      <c r="D284" s="23"/>
      <c r="E284" s="23"/>
    </row>
    <row r="285" spans="1:5" x14ac:dyDescent="0.2">
      <c r="A285" s="23"/>
      <c r="B285" s="77"/>
      <c r="C285" s="23"/>
      <c r="D285" s="23"/>
      <c r="E285" s="23"/>
    </row>
    <row r="286" spans="1:5" x14ac:dyDescent="0.2">
      <c r="A286" s="23"/>
      <c r="B286" s="77"/>
      <c r="C286" s="23"/>
      <c r="D286" s="23"/>
      <c r="E286" s="23"/>
    </row>
    <row r="287" spans="1:5" x14ac:dyDescent="0.2">
      <c r="A287" s="23"/>
      <c r="B287" s="77"/>
      <c r="C287" s="23"/>
      <c r="D287" s="23"/>
      <c r="E287" s="23"/>
    </row>
    <row r="288" spans="1:5" x14ac:dyDescent="0.2">
      <c r="A288" s="23"/>
      <c r="B288" s="77"/>
      <c r="C288" s="23"/>
      <c r="D288" s="23"/>
      <c r="E288" s="23"/>
    </row>
    <row r="289" spans="1:5" x14ac:dyDescent="0.2">
      <c r="A289" s="23"/>
      <c r="B289" s="77"/>
      <c r="C289" s="23"/>
      <c r="D289" s="23"/>
      <c r="E289" s="23"/>
    </row>
    <row r="290" spans="1:5" x14ac:dyDescent="0.2">
      <c r="A290" s="23"/>
      <c r="B290" s="77"/>
      <c r="C290" s="23"/>
      <c r="D290" s="23"/>
      <c r="E290" s="23"/>
    </row>
    <row r="291" spans="1:5" x14ac:dyDescent="0.2">
      <c r="A291" s="23"/>
      <c r="B291" s="77"/>
      <c r="C291" s="23"/>
      <c r="D291" s="23"/>
      <c r="E291" s="23"/>
    </row>
    <row r="292" spans="1:5" x14ac:dyDescent="0.2">
      <c r="A292" s="23"/>
      <c r="B292" s="77"/>
      <c r="C292" s="23"/>
      <c r="D292" s="23"/>
      <c r="E292" s="23"/>
    </row>
    <row r="293" spans="1:5" x14ac:dyDescent="0.2">
      <c r="A293" s="23"/>
      <c r="B293" s="77"/>
      <c r="C293" s="23"/>
      <c r="D293" s="23"/>
      <c r="E293" s="23"/>
    </row>
    <row r="294" spans="1:5" x14ac:dyDescent="0.2">
      <c r="A294" s="23"/>
      <c r="B294" s="77"/>
      <c r="C294" s="23"/>
      <c r="D294" s="23"/>
      <c r="E294" s="23"/>
    </row>
    <row r="295" spans="1:5" x14ac:dyDescent="0.2">
      <c r="A295" s="23"/>
      <c r="B295" s="77"/>
      <c r="C295" s="23"/>
      <c r="D295" s="23"/>
      <c r="E295" s="23"/>
    </row>
    <row r="296" spans="1:5" x14ac:dyDescent="0.2">
      <c r="A296" s="23"/>
      <c r="B296" s="77"/>
      <c r="C296" s="23"/>
      <c r="D296" s="23"/>
      <c r="E296" s="23"/>
    </row>
    <row r="297" spans="1:5" x14ac:dyDescent="0.2">
      <c r="A297" s="23"/>
      <c r="B297" s="77"/>
      <c r="C297" s="23"/>
      <c r="D297" s="23"/>
      <c r="E297" s="23"/>
    </row>
    <row r="298" spans="1:5" x14ac:dyDescent="0.2">
      <c r="A298" s="23"/>
      <c r="B298" s="77"/>
      <c r="C298" s="23"/>
      <c r="D298" s="23"/>
      <c r="E298" s="23"/>
    </row>
    <row r="299" spans="1:5" x14ac:dyDescent="0.2">
      <c r="A299" s="23"/>
      <c r="B299" s="77"/>
      <c r="C299" s="23"/>
      <c r="D299" s="23"/>
      <c r="E299" s="23"/>
    </row>
    <row r="300" spans="1:5" x14ac:dyDescent="0.2">
      <c r="A300" s="23"/>
      <c r="B300" s="77"/>
      <c r="C300" s="23"/>
      <c r="D300" s="23"/>
      <c r="E300" s="23"/>
    </row>
    <row r="301" spans="1:5" x14ac:dyDescent="0.2">
      <c r="A301" s="23"/>
      <c r="B301" s="77"/>
      <c r="C301" s="23"/>
      <c r="D301" s="23"/>
      <c r="E301" s="23"/>
    </row>
    <row r="302" spans="1:5" x14ac:dyDescent="0.2">
      <c r="A302" s="23"/>
      <c r="B302" s="77"/>
      <c r="C302" s="23"/>
      <c r="D302" s="23"/>
      <c r="E302" s="23"/>
    </row>
    <row r="303" spans="1:5" x14ac:dyDescent="0.2">
      <c r="A303" s="23"/>
      <c r="B303" s="77"/>
      <c r="C303" s="23"/>
      <c r="D303" s="23"/>
      <c r="E303" s="23"/>
    </row>
    <row r="304" spans="1:5" x14ac:dyDescent="0.2">
      <c r="A304" s="23"/>
      <c r="B304" s="77"/>
      <c r="C304" s="23"/>
      <c r="D304" s="23"/>
      <c r="E304" s="23"/>
    </row>
    <row r="305" spans="1:5" x14ac:dyDescent="0.2">
      <c r="A305" s="23"/>
      <c r="B305" s="77"/>
      <c r="C305" s="23"/>
      <c r="D305" s="23"/>
      <c r="E305" s="23"/>
    </row>
    <row r="306" spans="1:5" x14ac:dyDescent="0.2">
      <c r="A306" s="23"/>
      <c r="B306" s="77"/>
      <c r="C306" s="23"/>
      <c r="D306" s="23"/>
      <c r="E306" s="23"/>
    </row>
    <row r="307" spans="1:5" x14ac:dyDescent="0.2">
      <c r="A307" s="23"/>
      <c r="B307" s="77"/>
      <c r="C307" s="23"/>
      <c r="D307" s="23"/>
      <c r="E307" s="23"/>
    </row>
    <row r="308" spans="1:5" x14ac:dyDescent="0.2">
      <c r="A308" s="23"/>
      <c r="B308" s="77"/>
      <c r="C308" s="23"/>
      <c r="D308" s="23"/>
      <c r="E308" s="23"/>
    </row>
    <row r="309" spans="1:5" x14ac:dyDescent="0.2">
      <c r="A309" s="23"/>
      <c r="B309" s="77"/>
      <c r="C309" s="23"/>
      <c r="D309" s="23"/>
      <c r="E309" s="23"/>
    </row>
    <row r="310" spans="1:5" x14ac:dyDescent="0.2">
      <c r="A310" s="23"/>
      <c r="B310" s="77"/>
      <c r="C310" s="23"/>
      <c r="D310" s="23"/>
      <c r="E310" s="23"/>
    </row>
    <row r="311" spans="1:5" x14ac:dyDescent="0.2">
      <c r="A311" s="23"/>
      <c r="B311" s="77"/>
      <c r="C311" s="23"/>
      <c r="D311" s="23"/>
      <c r="E311" s="23"/>
    </row>
    <row r="312" spans="1:5" x14ac:dyDescent="0.2">
      <c r="A312" s="23"/>
      <c r="B312" s="77"/>
      <c r="C312" s="23"/>
      <c r="D312" s="23"/>
      <c r="E312" s="23"/>
    </row>
    <row r="313" spans="1:5" x14ac:dyDescent="0.2">
      <c r="A313" s="23"/>
      <c r="B313" s="77"/>
      <c r="C313" s="23"/>
      <c r="D313" s="23"/>
      <c r="E313" s="23"/>
    </row>
    <row r="314" spans="1:5" x14ac:dyDescent="0.2">
      <c r="A314" s="23"/>
      <c r="B314" s="77"/>
      <c r="C314" s="23"/>
      <c r="D314" s="23"/>
      <c r="E314" s="23"/>
    </row>
    <row r="315" spans="1:5" x14ac:dyDescent="0.2">
      <c r="A315" s="23"/>
      <c r="B315" s="77"/>
      <c r="C315" s="23"/>
      <c r="D315" s="23"/>
      <c r="E315" s="23"/>
    </row>
    <row r="316" spans="1:5" x14ac:dyDescent="0.2">
      <c r="A316" s="23"/>
      <c r="B316" s="77"/>
      <c r="C316" s="23"/>
      <c r="D316" s="23"/>
      <c r="E316" s="23"/>
    </row>
    <row r="317" spans="1:5" x14ac:dyDescent="0.2">
      <c r="A317" s="23"/>
      <c r="B317" s="77"/>
      <c r="C317" s="23"/>
      <c r="D317" s="23"/>
      <c r="E317" s="23"/>
    </row>
    <row r="318" spans="1:5" x14ac:dyDescent="0.2">
      <c r="A318" s="23"/>
      <c r="B318" s="77"/>
      <c r="C318" s="23"/>
      <c r="D318" s="23"/>
      <c r="E318" s="23"/>
    </row>
    <row r="319" spans="1:5" x14ac:dyDescent="0.2">
      <c r="A319" s="23"/>
      <c r="B319" s="77"/>
      <c r="C319" s="23"/>
      <c r="D319" s="23"/>
      <c r="E319" s="23"/>
    </row>
    <row r="320" spans="1:5" x14ac:dyDescent="0.2">
      <c r="A320" s="23"/>
      <c r="B320" s="77"/>
      <c r="C320" s="23"/>
      <c r="D320" s="23"/>
      <c r="E320" s="23"/>
    </row>
    <row r="321" spans="1:5" x14ac:dyDescent="0.2">
      <c r="A321" s="23"/>
      <c r="B321" s="77"/>
      <c r="C321" s="23"/>
      <c r="D321" s="23"/>
      <c r="E321" s="23"/>
    </row>
    <row r="322" spans="1:5" x14ac:dyDescent="0.2">
      <c r="A322" s="23"/>
      <c r="B322" s="77"/>
      <c r="C322" s="23"/>
      <c r="D322" s="23"/>
      <c r="E322" s="23"/>
    </row>
    <row r="323" spans="1:5" x14ac:dyDescent="0.2">
      <c r="A323" s="23"/>
      <c r="B323" s="77"/>
      <c r="C323" s="23"/>
      <c r="D323" s="23"/>
      <c r="E323" s="23"/>
    </row>
    <row r="324" spans="1:5" x14ac:dyDescent="0.2">
      <c r="A324" s="23"/>
      <c r="B324" s="77"/>
      <c r="C324" s="23"/>
      <c r="D324" s="23"/>
      <c r="E324" s="23"/>
    </row>
    <row r="325" spans="1:5" x14ac:dyDescent="0.2">
      <c r="A325" s="23"/>
      <c r="B325" s="77"/>
      <c r="C325" s="23"/>
      <c r="D325" s="23"/>
      <c r="E325" s="23"/>
    </row>
    <row r="326" spans="1:5" x14ac:dyDescent="0.2">
      <c r="A326" s="23"/>
      <c r="B326" s="77"/>
      <c r="C326" s="23"/>
      <c r="D326" s="23"/>
      <c r="E326" s="23"/>
    </row>
    <row r="327" spans="1:5" x14ac:dyDescent="0.2">
      <c r="A327" s="23"/>
      <c r="B327" s="77"/>
      <c r="C327" s="23"/>
      <c r="D327" s="23"/>
      <c r="E327" s="23"/>
    </row>
    <row r="328" spans="1:5" x14ac:dyDescent="0.2">
      <c r="A328" s="23"/>
      <c r="B328" s="77"/>
      <c r="C328" s="23"/>
      <c r="D328" s="23"/>
      <c r="E328" s="23"/>
    </row>
    <row r="329" spans="1:5" x14ac:dyDescent="0.2">
      <c r="A329" s="23"/>
      <c r="B329" s="77"/>
      <c r="C329" s="23"/>
      <c r="D329" s="23"/>
      <c r="E329" s="23"/>
    </row>
    <row r="330" spans="1:5" x14ac:dyDescent="0.2">
      <c r="A330" s="23"/>
      <c r="B330" s="77"/>
      <c r="C330" s="23"/>
      <c r="D330" s="23"/>
      <c r="E330" s="23"/>
    </row>
    <row r="331" spans="1:5" x14ac:dyDescent="0.2">
      <c r="A331" s="23"/>
      <c r="B331" s="77"/>
      <c r="C331" s="23"/>
      <c r="D331" s="23"/>
      <c r="E331" s="23"/>
    </row>
    <row r="332" spans="1:5" x14ac:dyDescent="0.2">
      <c r="A332" s="23"/>
      <c r="B332" s="77"/>
      <c r="C332" s="23"/>
      <c r="D332" s="23"/>
      <c r="E332" s="23"/>
    </row>
    <row r="333" spans="1:5" x14ac:dyDescent="0.2">
      <c r="A333" s="23"/>
      <c r="B333" s="77"/>
      <c r="C333" s="23"/>
      <c r="D333" s="23"/>
      <c r="E333" s="23"/>
    </row>
    <row r="334" spans="1:5" x14ac:dyDescent="0.2">
      <c r="A334" s="23"/>
      <c r="B334" s="77"/>
      <c r="C334" s="23"/>
      <c r="D334" s="23"/>
      <c r="E334" s="23"/>
    </row>
    <row r="335" spans="1:5" x14ac:dyDescent="0.2">
      <c r="A335" s="23"/>
      <c r="B335" s="77"/>
      <c r="C335" s="23"/>
      <c r="D335" s="23"/>
      <c r="E335" s="23"/>
    </row>
    <row r="336" spans="1:5" x14ac:dyDescent="0.2">
      <c r="A336" s="23"/>
      <c r="B336" s="77"/>
      <c r="C336" s="23"/>
      <c r="D336" s="23"/>
      <c r="E336" s="23"/>
    </row>
    <row r="337" spans="1:5" x14ac:dyDescent="0.2">
      <c r="A337" s="23"/>
      <c r="B337" s="77"/>
      <c r="C337" s="23"/>
      <c r="D337" s="23"/>
      <c r="E337" s="23"/>
    </row>
    <row r="338" spans="1:5" x14ac:dyDescent="0.2">
      <c r="A338" s="23"/>
      <c r="B338" s="77"/>
      <c r="C338" s="23"/>
      <c r="D338" s="23"/>
      <c r="E338" s="23"/>
    </row>
    <row r="339" spans="1:5" x14ac:dyDescent="0.2">
      <c r="A339" s="23"/>
      <c r="B339" s="77"/>
      <c r="C339" s="23"/>
      <c r="D339" s="23"/>
      <c r="E339" s="23"/>
    </row>
    <row r="340" spans="1:5" x14ac:dyDescent="0.2">
      <c r="A340" s="23"/>
      <c r="B340" s="77"/>
      <c r="C340" s="23"/>
      <c r="D340" s="23"/>
      <c r="E340" s="23"/>
    </row>
    <row r="341" spans="1:5" x14ac:dyDescent="0.2">
      <c r="A341" s="23"/>
      <c r="B341" s="77"/>
      <c r="C341" s="23"/>
      <c r="D341" s="23"/>
      <c r="E341" s="23"/>
    </row>
    <row r="342" spans="1:5" x14ac:dyDescent="0.2">
      <c r="A342" s="23"/>
      <c r="B342" s="77"/>
      <c r="C342" s="23"/>
      <c r="D342" s="23"/>
      <c r="E342" s="23"/>
    </row>
    <row r="343" spans="1:5" x14ac:dyDescent="0.2">
      <c r="A343" s="23"/>
      <c r="B343" s="77"/>
      <c r="C343" s="23"/>
      <c r="D343" s="23"/>
      <c r="E343" s="23"/>
    </row>
    <row r="344" spans="1:5" x14ac:dyDescent="0.2">
      <c r="A344" s="23"/>
      <c r="B344" s="77"/>
      <c r="C344" s="23"/>
      <c r="D344" s="23"/>
      <c r="E344" s="23"/>
    </row>
    <row r="345" spans="1:5" x14ac:dyDescent="0.2">
      <c r="A345" s="23"/>
      <c r="B345" s="77"/>
      <c r="C345" s="23"/>
      <c r="D345" s="23"/>
      <c r="E345" s="23"/>
    </row>
    <row r="346" spans="1:5" x14ac:dyDescent="0.2">
      <c r="A346" s="23"/>
      <c r="B346" s="77"/>
      <c r="C346" s="23"/>
      <c r="D346" s="23"/>
      <c r="E346" s="23"/>
    </row>
    <row r="347" spans="1:5" x14ac:dyDescent="0.2">
      <c r="A347" s="23"/>
      <c r="B347" s="77"/>
      <c r="C347" s="23"/>
      <c r="D347" s="23"/>
      <c r="E347" s="23"/>
    </row>
    <row r="348" spans="1:5" x14ac:dyDescent="0.2">
      <c r="A348" s="23"/>
      <c r="B348" s="77"/>
      <c r="C348" s="23"/>
      <c r="D348" s="23"/>
      <c r="E348" s="23"/>
    </row>
    <row r="349" spans="1:5" x14ac:dyDescent="0.2">
      <c r="A349" s="23"/>
      <c r="B349" s="77"/>
      <c r="C349" s="23"/>
      <c r="D349" s="23"/>
      <c r="E349" s="23"/>
    </row>
    <row r="350" spans="1:5" x14ac:dyDescent="0.2">
      <c r="A350" s="23"/>
      <c r="B350" s="77"/>
      <c r="C350" s="23"/>
      <c r="D350" s="23"/>
      <c r="E350" s="23"/>
    </row>
    <row r="351" spans="1:5" x14ac:dyDescent="0.2">
      <c r="A351" s="23"/>
      <c r="B351" s="77"/>
      <c r="C351" s="23"/>
      <c r="D351" s="23"/>
      <c r="E351" s="23"/>
    </row>
    <row r="352" spans="1:5" x14ac:dyDescent="0.2">
      <c r="A352" s="23"/>
      <c r="B352" s="77"/>
      <c r="C352" s="23"/>
      <c r="D352" s="23"/>
      <c r="E352" s="23"/>
    </row>
    <row r="353" spans="1:5" x14ac:dyDescent="0.2">
      <c r="A353" s="23"/>
      <c r="B353" s="77"/>
      <c r="C353" s="23"/>
      <c r="D353" s="23"/>
      <c r="E353" s="23"/>
    </row>
    <row r="354" spans="1:5" x14ac:dyDescent="0.2">
      <c r="A354" s="23"/>
      <c r="B354" s="77"/>
      <c r="C354" s="23"/>
      <c r="D354" s="23"/>
      <c r="E354" s="23"/>
    </row>
    <row r="355" spans="1:5" x14ac:dyDescent="0.2">
      <c r="A355" s="23"/>
      <c r="B355" s="77"/>
      <c r="C355" s="23"/>
      <c r="D355" s="23"/>
      <c r="E355" s="23"/>
    </row>
    <row r="356" spans="1:5" x14ac:dyDescent="0.2">
      <c r="A356" s="23"/>
      <c r="B356" s="77"/>
      <c r="C356" s="23"/>
      <c r="D356" s="23"/>
      <c r="E356" s="23"/>
    </row>
    <row r="357" spans="1:5" x14ac:dyDescent="0.2">
      <c r="A357" s="23"/>
      <c r="B357" s="77"/>
      <c r="C357" s="23"/>
      <c r="D357" s="23"/>
      <c r="E357" s="23"/>
    </row>
    <row r="358" spans="1:5" x14ac:dyDescent="0.2">
      <c r="A358" s="23"/>
      <c r="B358" s="77"/>
      <c r="C358" s="23"/>
      <c r="D358" s="23"/>
      <c r="E358" s="23"/>
    </row>
    <row r="359" spans="1:5" x14ac:dyDescent="0.2">
      <c r="A359" s="23"/>
      <c r="B359" s="77"/>
      <c r="C359" s="23"/>
      <c r="D359" s="23"/>
      <c r="E359" s="23"/>
    </row>
    <row r="360" spans="1:5" x14ac:dyDescent="0.2">
      <c r="A360" s="23"/>
      <c r="B360" s="77"/>
      <c r="C360" s="23"/>
      <c r="D360" s="23"/>
      <c r="E360" s="23"/>
    </row>
    <row r="361" spans="1:5" x14ac:dyDescent="0.2">
      <c r="A361" s="23"/>
      <c r="B361" s="77"/>
      <c r="C361" s="23"/>
      <c r="D361" s="23"/>
      <c r="E361" s="23"/>
    </row>
    <row r="362" spans="1:5" x14ac:dyDescent="0.2">
      <c r="A362" s="23"/>
      <c r="B362" s="77"/>
      <c r="C362" s="23"/>
      <c r="D362" s="23"/>
      <c r="E362" s="23"/>
    </row>
    <row r="363" spans="1:5" x14ac:dyDescent="0.2">
      <c r="A363" s="23"/>
      <c r="B363" s="77"/>
      <c r="C363" s="23"/>
      <c r="D363" s="23"/>
      <c r="E363" s="23"/>
    </row>
    <row r="364" spans="1:5" x14ac:dyDescent="0.2">
      <c r="A364" s="23"/>
      <c r="B364" s="77"/>
      <c r="C364" s="23"/>
      <c r="D364" s="23"/>
      <c r="E364" s="23"/>
    </row>
    <row r="365" spans="1:5" x14ac:dyDescent="0.2">
      <c r="A365" s="23"/>
      <c r="B365" s="77"/>
      <c r="C365" s="23"/>
      <c r="D365" s="23"/>
      <c r="E365" s="23"/>
    </row>
    <row r="366" spans="1:5" x14ac:dyDescent="0.2">
      <c r="A366" s="23"/>
      <c r="B366" s="77"/>
      <c r="C366" s="23"/>
      <c r="D366" s="23"/>
      <c r="E366" s="23"/>
    </row>
    <row r="367" spans="1:5" x14ac:dyDescent="0.2">
      <c r="A367" s="23"/>
      <c r="B367" s="77"/>
      <c r="C367" s="23"/>
      <c r="D367" s="23"/>
      <c r="E367" s="23"/>
    </row>
    <row r="368" spans="1:5" x14ac:dyDescent="0.2">
      <c r="A368" s="23"/>
      <c r="B368" s="77"/>
      <c r="C368" s="23"/>
      <c r="D368" s="23"/>
      <c r="E368" s="23"/>
    </row>
    <row r="369" spans="1:5" x14ac:dyDescent="0.2">
      <c r="A369" s="23"/>
      <c r="B369" s="77"/>
      <c r="C369" s="23"/>
      <c r="D369" s="23"/>
      <c r="E369" s="23"/>
    </row>
    <row r="370" spans="1:5" x14ac:dyDescent="0.2">
      <c r="A370" s="23"/>
      <c r="B370" s="77"/>
      <c r="C370" s="23"/>
      <c r="D370" s="23"/>
      <c r="E370" s="23"/>
    </row>
    <row r="371" spans="1:5" x14ac:dyDescent="0.2">
      <c r="A371" s="23"/>
      <c r="B371" s="77"/>
      <c r="C371" s="23"/>
      <c r="D371" s="23"/>
      <c r="E371" s="23"/>
    </row>
    <row r="372" spans="1:5" x14ac:dyDescent="0.2">
      <c r="A372" s="23"/>
      <c r="B372" s="77"/>
      <c r="C372" s="23"/>
      <c r="D372" s="23"/>
      <c r="E372" s="23"/>
    </row>
    <row r="373" spans="1:5" x14ac:dyDescent="0.2">
      <c r="A373" s="23"/>
      <c r="B373" s="77"/>
      <c r="C373" s="23"/>
      <c r="D373" s="23"/>
      <c r="E373" s="23"/>
    </row>
    <row r="374" spans="1:5" x14ac:dyDescent="0.2">
      <c r="A374" s="23"/>
      <c r="B374" s="77"/>
      <c r="C374" s="23"/>
      <c r="D374" s="23"/>
      <c r="E374" s="23"/>
    </row>
    <row r="375" spans="1:5" x14ac:dyDescent="0.2">
      <c r="A375" s="23"/>
      <c r="B375" s="77"/>
      <c r="C375" s="23"/>
      <c r="D375" s="23"/>
      <c r="E375" s="23"/>
    </row>
    <row r="376" spans="1:5" x14ac:dyDescent="0.2">
      <c r="A376" s="23"/>
      <c r="B376" s="77"/>
      <c r="C376" s="23"/>
      <c r="D376" s="23"/>
      <c r="E376" s="23"/>
    </row>
    <row r="377" spans="1:5" x14ac:dyDescent="0.2">
      <c r="A377" s="23"/>
      <c r="B377" s="77"/>
      <c r="C377" s="23"/>
      <c r="D377" s="23"/>
      <c r="E377" s="23"/>
    </row>
    <row r="378" spans="1:5" x14ac:dyDescent="0.2">
      <c r="A378" s="23"/>
      <c r="B378" s="77"/>
      <c r="C378" s="23"/>
      <c r="D378" s="23"/>
      <c r="E378" s="23"/>
    </row>
    <row r="379" spans="1:5" x14ac:dyDescent="0.2">
      <c r="A379" s="23"/>
      <c r="B379" s="77"/>
      <c r="C379" s="23"/>
      <c r="D379" s="23"/>
      <c r="E379" s="23"/>
    </row>
    <row r="380" spans="1:5" x14ac:dyDescent="0.2">
      <c r="A380" s="23"/>
      <c r="B380" s="77"/>
      <c r="C380" s="23"/>
      <c r="D380" s="23"/>
      <c r="E380" s="23"/>
    </row>
    <row r="381" spans="1:5" x14ac:dyDescent="0.2">
      <c r="A381" s="23"/>
      <c r="B381" s="77"/>
      <c r="C381" s="23"/>
      <c r="D381" s="23"/>
      <c r="E381" s="23"/>
    </row>
    <row r="382" spans="1:5" x14ac:dyDescent="0.2">
      <c r="A382" s="23"/>
      <c r="B382" s="77"/>
      <c r="C382" s="23"/>
      <c r="D382" s="23"/>
      <c r="E382" s="23"/>
    </row>
    <row r="383" spans="1:5" x14ac:dyDescent="0.2">
      <c r="A383" s="23"/>
      <c r="B383" s="77"/>
      <c r="C383" s="23"/>
      <c r="D383" s="23"/>
      <c r="E383" s="23"/>
    </row>
    <row r="384" spans="1:5" x14ac:dyDescent="0.2">
      <c r="A384" s="23"/>
      <c r="B384" s="77"/>
      <c r="C384" s="23"/>
      <c r="D384" s="23"/>
      <c r="E384" s="23"/>
    </row>
    <row r="385" spans="1:5" x14ac:dyDescent="0.2">
      <c r="A385" s="23"/>
      <c r="B385" s="77"/>
      <c r="C385" s="23"/>
      <c r="D385" s="23"/>
      <c r="E385" s="23"/>
    </row>
    <row r="386" spans="1:5" x14ac:dyDescent="0.2">
      <c r="A386" s="23"/>
      <c r="B386" s="77"/>
      <c r="C386" s="23"/>
      <c r="D386" s="23"/>
      <c r="E386" s="23"/>
    </row>
    <row r="387" spans="1:5" x14ac:dyDescent="0.2">
      <c r="A387" s="23"/>
      <c r="B387" s="77"/>
      <c r="C387" s="23"/>
      <c r="D387" s="23"/>
      <c r="E387" s="23"/>
    </row>
    <row r="388" spans="1:5" x14ac:dyDescent="0.2">
      <c r="A388" s="23"/>
      <c r="B388" s="77"/>
      <c r="C388" s="23"/>
      <c r="D388" s="23"/>
      <c r="E388" s="23"/>
    </row>
    <row r="389" spans="1:5" x14ac:dyDescent="0.2">
      <c r="A389" s="23"/>
      <c r="B389" s="77"/>
      <c r="C389" s="23"/>
      <c r="D389" s="23"/>
      <c r="E389" s="23"/>
    </row>
    <row r="390" spans="1:5" x14ac:dyDescent="0.2">
      <c r="A390" s="23"/>
      <c r="B390" s="77"/>
      <c r="C390" s="23"/>
      <c r="D390" s="23"/>
      <c r="E390" s="23"/>
    </row>
    <row r="391" spans="1:5" x14ac:dyDescent="0.2">
      <c r="A391" s="23"/>
      <c r="B391" s="77"/>
      <c r="C391" s="23"/>
      <c r="D391" s="23"/>
      <c r="E391" s="23"/>
    </row>
    <row r="392" spans="1:5" x14ac:dyDescent="0.2">
      <c r="A392" s="23"/>
      <c r="B392" s="77"/>
      <c r="C392" s="23"/>
      <c r="D392" s="23"/>
      <c r="E392" s="23"/>
    </row>
    <row r="393" spans="1:5" x14ac:dyDescent="0.2">
      <c r="A393" s="23"/>
      <c r="B393" s="77"/>
      <c r="C393" s="23"/>
      <c r="D393" s="23"/>
      <c r="E393" s="23"/>
    </row>
    <row r="394" spans="1:5" x14ac:dyDescent="0.2">
      <c r="A394" s="23"/>
      <c r="B394" s="77"/>
      <c r="C394" s="23"/>
      <c r="D394" s="23"/>
      <c r="E394" s="23"/>
    </row>
    <row r="395" spans="1:5" x14ac:dyDescent="0.2">
      <c r="A395" s="23"/>
      <c r="B395" s="77"/>
      <c r="C395" s="23"/>
      <c r="D395" s="23"/>
      <c r="E395" s="23"/>
    </row>
    <row r="396" spans="1:5" x14ac:dyDescent="0.2">
      <c r="A396" s="23"/>
      <c r="B396" s="77"/>
      <c r="C396" s="23"/>
      <c r="D396" s="23"/>
      <c r="E396" s="23"/>
    </row>
    <row r="397" spans="1:5" x14ac:dyDescent="0.2">
      <c r="A397" s="23"/>
      <c r="B397" s="77"/>
      <c r="C397" s="23"/>
      <c r="D397" s="23"/>
      <c r="E397" s="23"/>
    </row>
    <row r="398" spans="1:5" x14ac:dyDescent="0.2">
      <c r="A398" s="23"/>
      <c r="B398" s="77"/>
      <c r="C398" s="23"/>
      <c r="D398" s="23"/>
      <c r="E398" s="23"/>
    </row>
    <row r="399" spans="1:5" x14ac:dyDescent="0.2">
      <c r="A399" s="23"/>
      <c r="B399" s="77"/>
      <c r="C399" s="23"/>
      <c r="D399" s="23"/>
      <c r="E399" s="23"/>
    </row>
    <row r="400" spans="1:5" x14ac:dyDescent="0.2">
      <c r="A400" s="23"/>
      <c r="B400" s="77"/>
      <c r="C400" s="23"/>
      <c r="D400" s="23"/>
      <c r="E400" s="23"/>
    </row>
    <row r="401" spans="1:5" x14ac:dyDescent="0.2">
      <c r="A401" s="23"/>
      <c r="B401" s="77"/>
      <c r="C401" s="23"/>
      <c r="D401" s="23"/>
      <c r="E401" s="23"/>
    </row>
    <row r="402" spans="1:5" x14ac:dyDescent="0.2">
      <c r="A402" s="23"/>
      <c r="B402" s="77"/>
      <c r="C402" s="23"/>
      <c r="D402" s="23"/>
      <c r="E402" s="23"/>
    </row>
    <row r="403" spans="1:5" x14ac:dyDescent="0.2">
      <c r="A403" s="23"/>
      <c r="B403" s="77"/>
      <c r="C403" s="23"/>
      <c r="D403" s="23"/>
      <c r="E403" s="23"/>
    </row>
    <row r="404" spans="1:5" x14ac:dyDescent="0.2">
      <c r="A404" s="23"/>
      <c r="B404" s="77"/>
      <c r="C404" s="23"/>
      <c r="D404" s="23"/>
      <c r="E404" s="23"/>
    </row>
    <row r="405" spans="1:5" x14ac:dyDescent="0.2">
      <c r="A405" s="23"/>
      <c r="B405" s="77"/>
      <c r="C405" s="23"/>
      <c r="D405" s="23"/>
      <c r="E405" s="23"/>
    </row>
    <row r="406" spans="1:5" x14ac:dyDescent="0.2">
      <c r="A406" s="23"/>
      <c r="B406" s="77"/>
      <c r="C406" s="23"/>
      <c r="D406" s="23"/>
      <c r="E406" s="23"/>
    </row>
    <row r="407" spans="1:5" x14ac:dyDescent="0.2">
      <c r="A407" s="23"/>
      <c r="B407" s="77"/>
      <c r="C407" s="23"/>
      <c r="D407" s="23"/>
      <c r="E407" s="23"/>
    </row>
    <row r="408" spans="1:5" x14ac:dyDescent="0.2">
      <c r="A408" s="23"/>
      <c r="B408" s="77"/>
      <c r="C408" s="23"/>
      <c r="D408" s="23"/>
      <c r="E408" s="23"/>
    </row>
    <row r="409" spans="1:5" x14ac:dyDescent="0.2">
      <c r="A409" s="23"/>
      <c r="B409" s="77"/>
      <c r="C409" s="23"/>
      <c r="D409" s="23"/>
      <c r="E409" s="23"/>
    </row>
    <row r="410" spans="1:5" x14ac:dyDescent="0.2">
      <c r="A410" s="23"/>
      <c r="B410" s="77"/>
      <c r="C410" s="23"/>
      <c r="D410" s="23"/>
      <c r="E410" s="23"/>
    </row>
    <row r="411" spans="1:5" x14ac:dyDescent="0.2">
      <c r="A411" s="23"/>
      <c r="B411" s="77"/>
      <c r="C411" s="23"/>
      <c r="D411" s="23"/>
      <c r="E411" s="23"/>
    </row>
    <row r="412" spans="1:5" x14ac:dyDescent="0.2">
      <c r="A412" s="23"/>
      <c r="B412" s="77"/>
      <c r="C412" s="23"/>
      <c r="D412" s="23"/>
      <c r="E412" s="23"/>
    </row>
    <row r="413" spans="1:5" x14ac:dyDescent="0.2">
      <c r="A413" s="23"/>
      <c r="B413" s="77"/>
      <c r="C413" s="23"/>
      <c r="D413" s="23"/>
      <c r="E413" s="23"/>
    </row>
    <row r="414" spans="1:5" x14ac:dyDescent="0.2">
      <c r="A414" s="23"/>
      <c r="B414" s="77"/>
      <c r="C414" s="23"/>
      <c r="D414" s="23"/>
      <c r="E414" s="23"/>
    </row>
    <row r="415" spans="1:5" x14ac:dyDescent="0.2">
      <c r="A415" s="23"/>
      <c r="B415" s="77"/>
      <c r="C415" s="23"/>
      <c r="D415" s="23"/>
      <c r="E415" s="23"/>
    </row>
    <row r="416" spans="1:5" x14ac:dyDescent="0.2">
      <c r="A416" s="23"/>
      <c r="B416" s="77"/>
      <c r="C416" s="23"/>
      <c r="D416" s="23"/>
      <c r="E416" s="23"/>
    </row>
    <row r="417" spans="1:5" x14ac:dyDescent="0.2">
      <c r="A417" s="23"/>
      <c r="B417" s="77"/>
      <c r="C417" s="23"/>
      <c r="D417" s="23"/>
      <c r="E417" s="23"/>
    </row>
    <row r="418" spans="1:5" x14ac:dyDescent="0.2">
      <c r="A418" s="23"/>
      <c r="B418" s="77"/>
      <c r="C418" s="23"/>
      <c r="D418" s="23"/>
      <c r="E418" s="23"/>
    </row>
    <row r="419" spans="1:5" x14ac:dyDescent="0.2">
      <c r="A419" s="23"/>
      <c r="B419" s="77"/>
      <c r="C419" s="23"/>
      <c r="D419" s="23"/>
      <c r="E419" s="23"/>
    </row>
    <row r="420" spans="1:5" x14ac:dyDescent="0.2">
      <c r="A420" s="23"/>
      <c r="B420" s="77"/>
      <c r="C420" s="23"/>
      <c r="D420" s="23"/>
      <c r="E420" s="23"/>
    </row>
    <row r="421" spans="1:5" x14ac:dyDescent="0.2">
      <c r="A421" s="23"/>
      <c r="B421" s="77"/>
      <c r="C421" s="23"/>
      <c r="D421" s="23"/>
      <c r="E421" s="23"/>
    </row>
    <row r="422" spans="1:5" x14ac:dyDescent="0.2">
      <c r="A422" s="23"/>
      <c r="B422" s="77"/>
      <c r="C422" s="23"/>
      <c r="D422" s="23"/>
      <c r="E422" s="23"/>
    </row>
    <row r="423" spans="1:5" x14ac:dyDescent="0.2">
      <c r="A423" s="23"/>
      <c r="B423" s="77"/>
      <c r="C423" s="23"/>
      <c r="D423" s="23"/>
      <c r="E423" s="23"/>
    </row>
    <row r="424" spans="1:5" x14ac:dyDescent="0.2">
      <c r="A424" s="23"/>
      <c r="B424" s="77"/>
      <c r="C424" s="23"/>
      <c r="D424" s="23"/>
      <c r="E424" s="23"/>
    </row>
    <row r="425" spans="1:5" x14ac:dyDescent="0.2">
      <c r="A425" s="23"/>
      <c r="B425" s="77"/>
      <c r="C425" s="23"/>
      <c r="D425" s="23"/>
      <c r="E425" s="23"/>
    </row>
    <row r="426" spans="1:5" x14ac:dyDescent="0.2">
      <c r="A426" s="23"/>
      <c r="B426" s="77"/>
      <c r="C426" s="23"/>
      <c r="D426" s="23"/>
      <c r="E426" s="23"/>
    </row>
    <row r="427" spans="1:5" x14ac:dyDescent="0.2">
      <c r="A427" s="23"/>
      <c r="B427" s="77"/>
      <c r="C427" s="23"/>
      <c r="D427" s="23"/>
      <c r="E427" s="23"/>
    </row>
    <row r="428" spans="1:5" x14ac:dyDescent="0.2">
      <c r="A428" s="23"/>
      <c r="B428" s="77"/>
      <c r="C428" s="23"/>
      <c r="D428" s="23"/>
      <c r="E428" s="23"/>
    </row>
    <row r="429" spans="1:5" x14ac:dyDescent="0.2">
      <c r="A429" s="23"/>
      <c r="B429" s="77"/>
      <c r="C429" s="23"/>
      <c r="D429" s="23"/>
      <c r="E429" s="23"/>
    </row>
    <row r="430" spans="1:5" x14ac:dyDescent="0.2">
      <c r="A430" s="23"/>
      <c r="B430" s="77"/>
      <c r="C430" s="23"/>
      <c r="D430" s="23"/>
      <c r="E430" s="23"/>
    </row>
    <row r="431" spans="1:5" x14ac:dyDescent="0.2">
      <c r="A431" s="23"/>
      <c r="B431" s="77"/>
      <c r="C431" s="23"/>
      <c r="D431" s="23"/>
      <c r="E431" s="23"/>
    </row>
    <row r="432" spans="1:5" x14ac:dyDescent="0.2">
      <c r="A432" s="23"/>
      <c r="B432" s="77"/>
      <c r="C432" s="23"/>
      <c r="D432" s="23"/>
      <c r="E432" s="23"/>
    </row>
    <row r="433" spans="1:5" x14ac:dyDescent="0.2">
      <c r="A433" s="23"/>
      <c r="B433" s="77"/>
      <c r="C433" s="23"/>
      <c r="D433" s="23"/>
      <c r="E433" s="23"/>
    </row>
    <row r="434" spans="1:5" x14ac:dyDescent="0.2">
      <c r="A434" s="23"/>
      <c r="B434" s="77"/>
      <c r="C434" s="23"/>
      <c r="D434" s="23"/>
      <c r="E434" s="23"/>
    </row>
    <row r="435" spans="1:5" x14ac:dyDescent="0.2">
      <c r="A435" s="23"/>
      <c r="B435" s="77"/>
      <c r="C435" s="23"/>
      <c r="D435" s="23"/>
      <c r="E435" s="23"/>
    </row>
    <row r="436" spans="1:5" x14ac:dyDescent="0.2">
      <c r="A436" s="23"/>
      <c r="B436" s="77"/>
      <c r="C436" s="23"/>
      <c r="D436" s="23"/>
      <c r="E436" s="23"/>
    </row>
    <row r="437" spans="1:5" x14ac:dyDescent="0.2">
      <c r="A437" s="23"/>
      <c r="B437" s="77"/>
      <c r="C437" s="23"/>
      <c r="D437" s="23"/>
      <c r="E437" s="23"/>
    </row>
    <row r="438" spans="1:5" x14ac:dyDescent="0.2">
      <c r="A438" s="23"/>
      <c r="B438" s="77"/>
      <c r="C438" s="23"/>
      <c r="D438" s="23"/>
      <c r="E438" s="23"/>
    </row>
    <row r="439" spans="1:5" x14ac:dyDescent="0.2">
      <c r="A439" s="23"/>
      <c r="B439" s="77"/>
      <c r="C439" s="23"/>
      <c r="D439" s="23"/>
      <c r="E439" s="23"/>
    </row>
    <row r="440" spans="1:5" x14ac:dyDescent="0.2">
      <c r="A440" s="23"/>
      <c r="B440" s="77"/>
      <c r="C440" s="23"/>
      <c r="D440" s="23"/>
      <c r="E440" s="23"/>
    </row>
    <row r="441" spans="1:5" x14ac:dyDescent="0.2">
      <c r="A441" s="23"/>
      <c r="B441" s="77"/>
      <c r="C441" s="23"/>
      <c r="D441" s="23"/>
      <c r="E441" s="23"/>
    </row>
    <row r="442" spans="1:5" x14ac:dyDescent="0.2">
      <c r="A442" s="23"/>
      <c r="B442" s="77"/>
      <c r="C442" s="23"/>
      <c r="D442" s="23"/>
      <c r="E442" s="23"/>
    </row>
    <row r="443" spans="1:5" x14ac:dyDescent="0.2">
      <c r="A443" s="23"/>
      <c r="B443" s="77"/>
      <c r="C443" s="23"/>
      <c r="D443" s="23"/>
      <c r="E443" s="23"/>
    </row>
    <row r="444" spans="1:5" x14ac:dyDescent="0.2">
      <c r="A444" s="23"/>
      <c r="B444" s="77"/>
      <c r="C444" s="23"/>
      <c r="D444" s="23"/>
      <c r="E444" s="23"/>
    </row>
    <row r="445" spans="1:5" x14ac:dyDescent="0.2">
      <c r="A445" s="23"/>
      <c r="B445" s="77"/>
      <c r="C445" s="23"/>
      <c r="D445" s="23"/>
      <c r="E445" s="23"/>
    </row>
    <row r="446" spans="1:5" x14ac:dyDescent="0.2">
      <c r="A446" s="23"/>
      <c r="B446" s="77"/>
      <c r="C446" s="23"/>
      <c r="D446" s="23"/>
      <c r="E446" s="23"/>
    </row>
    <row r="447" spans="1:5" x14ac:dyDescent="0.2">
      <c r="A447" s="23"/>
      <c r="B447" s="77"/>
      <c r="C447" s="23"/>
      <c r="D447" s="23"/>
      <c r="E447" s="23"/>
    </row>
    <row r="448" spans="1:5" x14ac:dyDescent="0.2">
      <c r="A448" s="23"/>
      <c r="B448" s="77"/>
      <c r="C448" s="23"/>
      <c r="D448" s="23"/>
      <c r="E448" s="23"/>
    </row>
    <row r="449" spans="1:5" x14ac:dyDescent="0.2">
      <c r="A449" s="23"/>
      <c r="B449" s="77"/>
      <c r="C449" s="23"/>
      <c r="D449" s="23"/>
      <c r="E449" s="23"/>
    </row>
    <row r="450" spans="1:5" x14ac:dyDescent="0.2">
      <c r="A450" s="23"/>
      <c r="B450" s="77"/>
      <c r="C450" s="23"/>
      <c r="D450" s="23"/>
      <c r="E450" s="23"/>
    </row>
    <row r="451" spans="1:5" x14ac:dyDescent="0.2">
      <c r="A451" s="23"/>
      <c r="B451" s="77"/>
      <c r="C451" s="23"/>
      <c r="D451" s="23"/>
      <c r="E451" s="23"/>
    </row>
    <row r="452" spans="1:5" x14ac:dyDescent="0.2">
      <c r="A452" s="23"/>
      <c r="B452" s="77"/>
      <c r="C452" s="23"/>
      <c r="D452" s="23"/>
      <c r="E452" s="23"/>
    </row>
    <row r="453" spans="1:5" x14ac:dyDescent="0.2">
      <c r="A453" s="23"/>
      <c r="B453" s="77"/>
      <c r="C453" s="23"/>
      <c r="D453" s="23"/>
      <c r="E453" s="23"/>
    </row>
    <row r="454" spans="1:5" x14ac:dyDescent="0.2">
      <c r="A454" s="23"/>
      <c r="B454" s="77"/>
      <c r="C454" s="23"/>
      <c r="D454" s="23"/>
      <c r="E454" s="23"/>
    </row>
    <row r="455" spans="1:5" x14ac:dyDescent="0.2">
      <c r="A455" s="23"/>
      <c r="B455" s="77"/>
      <c r="C455" s="23"/>
      <c r="D455" s="23"/>
      <c r="E455" s="23"/>
    </row>
    <row r="456" spans="1:5" x14ac:dyDescent="0.2">
      <c r="A456" s="23"/>
      <c r="B456" s="77"/>
      <c r="C456" s="23"/>
      <c r="D456" s="23"/>
      <c r="E456" s="23"/>
    </row>
    <row r="457" spans="1:5" x14ac:dyDescent="0.2">
      <c r="A457" s="23"/>
      <c r="B457" s="77"/>
      <c r="C457" s="23"/>
      <c r="D457" s="23"/>
      <c r="E457" s="23"/>
    </row>
    <row r="458" spans="1:5" x14ac:dyDescent="0.2">
      <c r="A458" s="23"/>
      <c r="B458" s="77"/>
      <c r="C458" s="23"/>
      <c r="D458" s="23"/>
      <c r="E458" s="23"/>
    </row>
    <row r="459" spans="1:5" x14ac:dyDescent="0.2">
      <c r="A459" s="23"/>
      <c r="B459" s="77"/>
      <c r="C459" s="23"/>
      <c r="D459" s="23"/>
      <c r="E459" s="23"/>
    </row>
    <row r="460" spans="1:5" x14ac:dyDescent="0.2">
      <c r="A460" s="23"/>
      <c r="B460" s="77"/>
      <c r="C460" s="23"/>
      <c r="D460" s="23"/>
      <c r="E460" s="23"/>
    </row>
    <row r="461" spans="1:5" x14ac:dyDescent="0.2">
      <c r="A461" s="23"/>
      <c r="B461" s="77"/>
      <c r="C461" s="23"/>
      <c r="D461" s="23"/>
      <c r="E461" s="23"/>
    </row>
    <row r="462" spans="1:5" x14ac:dyDescent="0.2">
      <c r="A462" s="23"/>
      <c r="B462" s="77"/>
      <c r="C462" s="23"/>
      <c r="D462" s="23"/>
      <c r="E462" s="23"/>
    </row>
    <row r="463" spans="1:5" x14ac:dyDescent="0.2">
      <c r="A463" s="23"/>
      <c r="B463" s="77"/>
      <c r="C463" s="23"/>
      <c r="D463" s="23"/>
      <c r="E463" s="23"/>
    </row>
    <row r="464" spans="1:5" x14ac:dyDescent="0.2">
      <c r="A464" s="23"/>
      <c r="B464" s="77"/>
      <c r="C464" s="23"/>
      <c r="D464" s="23"/>
      <c r="E464" s="23"/>
    </row>
    <row r="465" spans="1:5" x14ac:dyDescent="0.2">
      <c r="A465" s="23"/>
      <c r="B465" s="77"/>
      <c r="C465" s="23"/>
      <c r="D465" s="23"/>
      <c r="E465" s="23"/>
    </row>
    <row r="466" spans="1:5" x14ac:dyDescent="0.2">
      <c r="A466" s="23"/>
      <c r="B466" s="77"/>
      <c r="C466" s="23"/>
      <c r="D466" s="23"/>
      <c r="E466" s="23"/>
    </row>
    <row r="467" spans="1:5" x14ac:dyDescent="0.2">
      <c r="A467" s="23"/>
      <c r="B467" s="77"/>
      <c r="C467" s="23"/>
      <c r="D467" s="23"/>
      <c r="E467" s="23"/>
    </row>
    <row r="468" spans="1:5" x14ac:dyDescent="0.2">
      <c r="A468" s="23"/>
      <c r="B468" s="77"/>
      <c r="C468" s="23"/>
      <c r="D468" s="23"/>
      <c r="E468" s="23"/>
    </row>
    <row r="469" spans="1:5" x14ac:dyDescent="0.2">
      <c r="A469" s="23"/>
      <c r="B469" s="77"/>
      <c r="C469" s="23"/>
      <c r="D469" s="23"/>
      <c r="E469" s="23"/>
    </row>
    <row r="470" spans="1:5" x14ac:dyDescent="0.2">
      <c r="A470" s="23"/>
      <c r="B470" s="77"/>
      <c r="C470" s="23"/>
      <c r="D470" s="23"/>
      <c r="E470" s="23"/>
    </row>
    <row r="471" spans="1:5" x14ac:dyDescent="0.2">
      <c r="A471" s="23"/>
      <c r="B471" s="77"/>
      <c r="C471" s="23"/>
      <c r="D471" s="23"/>
      <c r="E471" s="23"/>
    </row>
    <row r="472" spans="1:5" x14ac:dyDescent="0.2">
      <c r="A472" s="23"/>
      <c r="B472" s="77"/>
      <c r="C472" s="23"/>
      <c r="D472" s="23"/>
      <c r="E472" s="23"/>
    </row>
    <row r="473" spans="1:5" x14ac:dyDescent="0.2">
      <c r="A473" s="23"/>
      <c r="B473" s="77"/>
      <c r="C473" s="23"/>
      <c r="D473" s="23"/>
      <c r="E473" s="23"/>
    </row>
    <row r="474" spans="1:5" x14ac:dyDescent="0.2">
      <c r="A474" s="23"/>
      <c r="B474" s="77"/>
      <c r="C474" s="23"/>
      <c r="D474" s="23"/>
      <c r="E474" s="23"/>
    </row>
    <row r="475" spans="1:5" x14ac:dyDescent="0.2">
      <c r="A475" s="23"/>
      <c r="B475" s="77"/>
      <c r="C475" s="23"/>
      <c r="D475" s="23"/>
      <c r="E475" s="23"/>
    </row>
    <row r="476" spans="1:5" x14ac:dyDescent="0.2">
      <c r="A476" s="23"/>
      <c r="B476" s="77"/>
      <c r="C476" s="23"/>
      <c r="D476" s="23"/>
      <c r="E476" s="23"/>
    </row>
    <row r="477" spans="1:5" x14ac:dyDescent="0.2">
      <c r="A477" s="23"/>
      <c r="B477" s="77"/>
      <c r="C477" s="23"/>
      <c r="D477" s="23"/>
      <c r="E477" s="23"/>
    </row>
    <row r="478" spans="1:5" x14ac:dyDescent="0.2">
      <c r="A478" s="23"/>
      <c r="B478" s="77"/>
      <c r="C478" s="23"/>
      <c r="D478" s="23"/>
      <c r="E478" s="23"/>
    </row>
    <row r="479" spans="1:5" x14ac:dyDescent="0.2">
      <c r="A479" s="23"/>
      <c r="B479" s="77"/>
      <c r="C479" s="23"/>
      <c r="D479" s="23"/>
      <c r="E479" s="23"/>
    </row>
    <row r="480" spans="1:5" x14ac:dyDescent="0.2">
      <c r="A480" s="23"/>
      <c r="B480" s="77"/>
      <c r="C480" s="23"/>
      <c r="D480" s="23"/>
      <c r="E480" s="23"/>
    </row>
    <row r="481" spans="1:5" x14ac:dyDescent="0.2">
      <c r="A481" s="23"/>
      <c r="B481" s="77"/>
      <c r="C481" s="23"/>
      <c r="D481" s="23"/>
      <c r="E481" s="23"/>
    </row>
    <row r="482" spans="1:5" x14ac:dyDescent="0.2">
      <c r="A482" s="23"/>
      <c r="B482" s="77"/>
      <c r="C482" s="23"/>
      <c r="D482" s="23"/>
      <c r="E482" s="23"/>
    </row>
    <row r="483" spans="1:5" x14ac:dyDescent="0.2">
      <c r="A483" s="23"/>
      <c r="B483" s="77"/>
      <c r="C483" s="23"/>
      <c r="D483" s="23"/>
      <c r="E483" s="23"/>
    </row>
    <row r="484" spans="1:5" x14ac:dyDescent="0.2">
      <c r="A484" s="23"/>
      <c r="B484" s="77"/>
      <c r="C484" s="23"/>
      <c r="D484" s="23"/>
      <c r="E484" s="23"/>
    </row>
    <row r="485" spans="1:5" x14ac:dyDescent="0.2">
      <c r="A485" s="23"/>
      <c r="B485" s="77"/>
      <c r="C485" s="23"/>
      <c r="D485" s="23"/>
      <c r="E485" s="23"/>
    </row>
    <row r="486" spans="1:5" x14ac:dyDescent="0.2">
      <c r="A486" s="23"/>
      <c r="B486" s="77"/>
      <c r="C486" s="23"/>
      <c r="D486" s="23"/>
      <c r="E486" s="23"/>
    </row>
    <row r="487" spans="1:5" x14ac:dyDescent="0.2">
      <c r="A487" s="23"/>
      <c r="B487" s="77"/>
      <c r="C487" s="23"/>
      <c r="D487" s="23"/>
      <c r="E487" s="23"/>
    </row>
    <row r="488" spans="1:5" x14ac:dyDescent="0.2">
      <c r="A488" s="23"/>
      <c r="B488" s="77"/>
      <c r="C488" s="23"/>
      <c r="D488" s="23"/>
      <c r="E488" s="23"/>
    </row>
    <row r="489" spans="1:5" x14ac:dyDescent="0.2">
      <c r="A489" s="23"/>
      <c r="B489" s="77"/>
      <c r="C489" s="23"/>
      <c r="D489" s="23"/>
      <c r="E489" s="23"/>
    </row>
    <row r="490" spans="1:5" x14ac:dyDescent="0.2">
      <c r="A490" s="23"/>
      <c r="B490" s="77"/>
      <c r="C490" s="23"/>
      <c r="D490" s="23"/>
      <c r="E490" s="23"/>
    </row>
    <row r="491" spans="1:5" x14ac:dyDescent="0.2">
      <c r="A491" s="23"/>
      <c r="B491" s="77"/>
      <c r="C491" s="23"/>
      <c r="D491" s="23"/>
      <c r="E491" s="23"/>
    </row>
    <row r="492" spans="1:5" x14ac:dyDescent="0.2">
      <c r="A492" s="23"/>
      <c r="B492" s="77"/>
      <c r="C492" s="23"/>
      <c r="D492" s="23"/>
      <c r="E492" s="23"/>
    </row>
    <row r="493" spans="1:5" x14ac:dyDescent="0.2">
      <c r="A493" s="23"/>
      <c r="B493" s="77"/>
      <c r="C493" s="23"/>
      <c r="D493" s="23"/>
      <c r="E493" s="23"/>
    </row>
    <row r="494" spans="1:5" x14ac:dyDescent="0.2">
      <c r="A494" s="23"/>
      <c r="B494" s="77"/>
      <c r="C494" s="23"/>
      <c r="D494" s="23"/>
      <c r="E494" s="23"/>
    </row>
    <row r="495" spans="1:5" x14ac:dyDescent="0.2">
      <c r="A495" s="23"/>
      <c r="B495" s="77"/>
      <c r="C495" s="23"/>
      <c r="D495" s="23"/>
      <c r="E495" s="23"/>
    </row>
    <row r="496" spans="1:5" x14ac:dyDescent="0.2">
      <c r="A496" s="23"/>
      <c r="B496" s="77"/>
      <c r="C496" s="23"/>
      <c r="D496" s="23"/>
      <c r="E496" s="23"/>
    </row>
    <row r="497" spans="1:5" x14ac:dyDescent="0.2">
      <c r="A497" s="23"/>
      <c r="B497" s="77"/>
      <c r="C497" s="23"/>
      <c r="D497" s="23"/>
      <c r="E497" s="23"/>
    </row>
    <row r="498" spans="1:5" x14ac:dyDescent="0.2">
      <c r="A498" s="23"/>
      <c r="B498" s="77"/>
      <c r="C498" s="23"/>
      <c r="D498" s="23"/>
      <c r="E498" s="23"/>
    </row>
    <row r="499" spans="1:5" x14ac:dyDescent="0.2">
      <c r="A499" s="23"/>
      <c r="B499" s="77"/>
      <c r="C499" s="23"/>
      <c r="D499" s="23"/>
      <c r="E499" s="23"/>
    </row>
    <row r="500" spans="1:5" x14ac:dyDescent="0.2">
      <c r="A500" s="23"/>
      <c r="B500" s="77"/>
      <c r="C500" s="23"/>
      <c r="D500" s="23"/>
      <c r="E500" s="23"/>
    </row>
    <row r="501" spans="1:5" x14ac:dyDescent="0.2">
      <c r="A501" s="23"/>
      <c r="B501" s="77"/>
      <c r="C501" s="23"/>
      <c r="D501" s="23"/>
      <c r="E501" s="23"/>
    </row>
    <row r="502" spans="1:5" x14ac:dyDescent="0.2">
      <c r="A502" s="23"/>
      <c r="B502" s="77"/>
      <c r="C502" s="23"/>
      <c r="D502" s="23"/>
      <c r="E502" s="23"/>
    </row>
    <row r="503" spans="1:5" x14ac:dyDescent="0.2">
      <c r="A503" s="23"/>
      <c r="B503" s="77"/>
      <c r="C503" s="23"/>
      <c r="D503" s="23"/>
      <c r="E503" s="23"/>
    </row>
    <row r="504" spans="1:5" x14ac:dyDescent="0.2">
      <c r="A504" s="23"/>
      <c r="B504" s="77"/>
      <c r="C504" s="23"/>
      <c r="D504" s="23"/>
      <c r="E504" s="23"/>
    </row>
    <row r="505" spans="1:5" x14ac:dyDescent="0.2">
      <c r="A505" s="23"/>
      <c r="B505" s="77"/>
      <c r="C505" s="23"/>
      <c r="D505" s="23"/>
      <c r="E505" s="23"/>
    </row>
    <row r="506" spans="1:5" x14ac:dyDescent="0.2">
      <c r="A506" s="23"/>
      <c r="B506" s="77"/>
      <c r="C506" s="23"/>
      <c r="D506" s="23"/>
      <c r="E506" s="23"/>
    </row>
    <row r="507" spans="1:5" x14ac:dyDescent="0.2">
      <c r="A507" s="23"/>
      <c r="B507" s="77"/>
      <c r="C507" s="23"/>
      <c r="D507" s="23"/>
      <c r="E507" s="23"/>
    </row>
    <row r="508" spans="1:5" x14ac:dyDescent="0.2">
      <c r="A508" s="23"/>
      <c r="B508" s="77"/>
      <c r="C508" s="23"/>
      <c r="D508" s="23"/>
      <c r="E508" s="23"/>
    </row>
    <row r="509" spans="1:5" x14ac:dyDescent="0.2">
      <c r="A509" s="23"/>
      <c r="B509" s="77"/>
      <c r="C509" s="23"/>
      <c r="D509" s="23"/>
      <c r="E509" s="23"/>
    </row>
    <row r="510" spans="1:5" x14ac:dyDescent="0.2">
      <c r="A510" s="23"/>
      <c r="B510" s="77"/>
      <c r="C510" s="23"/>
      <c r="D510" s="23"/>
      <c r="E510" s="23"/>
    </row>
    <row r="511" spans="1:5" x14ac:dyDescent="0.2">
      <c r="A511" s="23"/>
      <c r="B511" s="77"/>
      <c r="C511" s="23"/>
      <c r="D511" s="23"/>
      <c r="E511" s="23"/>
    </row>
    <row r="512" spans="1:5" x14ac:dyDescent="0.2">
      <c r="A512" s="23"/>
      <c r="B512" s="77"/>
      <c r="C512" s="23"/>
      <c r="D512" s="23"/>
      <c r="E512" s="23"/>
    </row>
    <row r="513" spans="1:5" x14ac:dyDescent="0.2">
      <c r="A513" s="23"/>
      <c r="B513" s="77"/>
      <c r="C513" s="23"/>
      <c r="D513" s="23"/>
      <c r="E513" s="23"/>
    </row>
    <row r="514" spans="1:5" x14ac:dyDescent="0.2">
      <c r="A514" s="23"/>
      <c r="B514" s="77"/>
      <c r="C514" s="23"/>
      <c r="D514" s="23"/>
      <c r="E514" s="23"/>
    </row>
    <row r="515" spans="1:5" x14ac:dyDescent="0.2">
      <c r="A515" s="23"/>
      <c r="B515" s="77"/>
      <c r="C515" s="23"/>
      <c r="D515" s="23"/>
      <c r="E515" s="23"/>
    </row>
    <row r="516" spans="1:5" x14ac:dyDescent="0.2">
      <c r="A516" s="23"/>
      <c r="B516" s="77"/>
      <c r="C516" s="23"/>
      <c r="D516" s="23"/>
      <c r="E516" s="23"/>
    </row>
    <row r="517" spans="1:5" x14ac:dyDescent="0.2">
      <c r="A517" s="23"/>
      <c r="B517" s="77"/>
      <c r="C517" s="23"/>
      <c r="D517" s="23"/>
      <c r="E517" s="23"/>
    </row>
    <row r="518" spans="1:5" x14ac:dyDescent="0.2">
      <c r="A518" s="23"/>
      <c r="B518" s="77"/>
      <c r="C518" s="23"/>
      <c r="D518" s="23"/>
      <c r="E518" s="23"/>
    </row>
    <row r="519" spans="1:5" x14ac:dyDescent="0.2">
      <c r="A519" s="23"/>
      <c r="B519" s="77"/>
      <c r="C519" s="23"/>
      <c r="D519" s="23"/>
      <c r="E519" s="23"/>
    </row>
    <row r="520" spans="1:5" x14ac:dyDescent="0.2">
      <c r="A520" s="23"/>
      <c r="B520" s="77"/>
      <c r="C520" s="23"/>
      <c r="D520" s="23"/>
      <c r="E520" s="23"/>
    </row>
    <row r="521" spans="1:5" x14ac:dyDescent="0.2">
      <c r="A521" s="23"/>
      <c r="B521" s="77"/>
      <c r="C521" s="23"/>
      <c r="D521" s="23"/>
      <c r="E521" s="23"/>
    </row>
    <row r="522" spans="1:5" x14ac:dyDescent="0.2">
      <c r="A522" s="23"/>
      <c r="B522" s="77"/>
      <c r="C522" s="23"/>
      <c r="D522" s="23"/>
      <c r="E522" s="23"/>
    </row>
    <row r="523" spans="1:5" x14ac:dyDescent="0.2">
      <c r="A523" s="23"/>
      <c r="B523" s="77"/>
      <c r="C523" s="23"/>
      <c r="D523" s="23"/>
      <c r="E523" s="23"/>
    </row>
    <row r="524" spans="1:5" x14ac:dyDescent="0.2">
      <c r="A524" s="23"/>
      <c r="B524" s="77"/>
      <c r="C524" s="23"/>
      <c r="D524" s="23"/>
      <c r="E524" s="23"/>
    </row>
    <row r="525" spans="1:5" x14ac:dyDescent="0.2">
      <c r="A525" s="23"/>
      <c r="B525" s="77"/>
      <c r="C525" s="23"/>
      <c r="D525" s="23"/>
      <c r="E525" s="23"/>
    </row>
    <row r="526" spans="1:5" x14ac:dyDescent="0.2">
      <c r="A526" s="23"/>
      <c r="B526" s="77"/>
      <c r="C526" s="23"/>
      <c r="D526" s="23"/>
      <c r="E526" s="23"/>
    </row>
    <row r="527" spans="1:5" x14ac:dyDescent="0.2">
      <c r="A527" s="23"/>
      <c r="B527" s="77"/>
      <c r="C527" s="23"/>
      <c r="D527" s="23"/>
      <c r="E527" s="23"/>
    </row>
    <row r="528" spans="1:5" x14ac:dyDescent="0.2">
      <c r="A528" s="23"/>
      <c r="B528" s="77"/>
      <c r="C528" s="23"/>
      <c r="D528" s="23"/>
      <c r="E528" s="23"/>
    </row>
    <row r="529" spans="1:5" x14ac:dyDescent="0.2">
      <c r="A529" s="23"/>
      <c r="B529" s="77"/>
      <c r="C529" s="23"/>
      <c r="D529" s="23"/>
      <c r="E529" s="23"/>
    </row>
    <row r="530" spans="1:5" x14ac:dyDescent="0.2">
      <c r="A530" s="23"/>
      <c r="B530" s="77"/>
      <c r="C530" s="23"/>
      <c r="D530" s="23"/>
      <c r="E530" s="23"/>
    </row>
    <row r="531" spans="1:5" x14ac:dyDescent="0.2">
      <c r="A531" s="23"/>
      <c r="B531" s="77"/>
      <c r="C531" s="23"/>
      <c r="D531" s="23"/>
      <c r="E531" s="23"/>
    </row>
    <row r="532" spans="1:5" x14ac:dyDescent="0.2">
      <c r="A532" s="23"/>
      <c r="B532" s="77"/>
      <c r="C532" s="23"/>
      <c r="D532" s="23"/>
      <c r="E532" s="23"/>
    </row>
    <row r="533" spans="1:5" x14ac:dyDescent="0.2">
      <c r="A533" s="23"/>
      <c r="B533" s="77"/>
      <c r="C533" s="23"/>
      <c r="D533" s="23"/>
      <c r="E533" s="23"/>
    </row>
    <row r="534" spans="1:5" x14ac:dyDescent="0.2">
      <c r="A534" s="23"/>
      <c r="B534" s="77"/>
      <c r="C534" s="23"/>
      <c r="D534" s="23"/>
      <c r="E534" s="23"/>
    </row>
    <row r="535" spans="1:5" x14ac:dyDescent="0.2">
      <c r="A535" s="23"/>
      <c r="B535" s="77"/>
      <c r="C535" s="23"/>
      <c r="D535" s="23"/>
      <c r="E535" s="23"/>
    </row>
    <row r="536" spans="1:5" x14ac:dyDescent="0.2">
      <c r="A536" s="23"/>
      <c r="B536" s="77"/>
      <c r="C536" s="23"/>
      <c r="D536" s="23"/>
      <c r="E536" s="23"/>
    </row>
    <row r="537" spans="1:5" x14ac:dyDescent="0.2">
      <c r="A537" s="23"/>
      <c r="B537" s="77"/>
      <c r="C537" s="23"/>
      <c r="D537" s="23"/>
      <c r="E537" s="23"/>
    </row>
    <row r="538" spans="1:5" x14ac:dyDescent="0.2">
      <c r="A538" s="23"/>
      <c r="B538" s="77"/>
      <c r="C538" s="23"/>
      <c r="D538" s="23"/>
      <c r="E538" s="23"/>
    </row>
    <row r="539" spans="1:5" x14ac:dyDescent="0.2">
      <c r="A539" s="23"/>
      <c r="B539" s="77"/>
      <c r="C539" s="23"/>
      <c r="D539" s="23"/>
      <c r="E539" s="23"/>
    </row>
    <row r="540" spans="1:5" x14ac:dyDescent="0.2">
      <c r="A540" s="23"/>
      <c r="B540" s="77"/>
      <c r="C540" s="23"/>
      <c r="D540" s="23"/>
      <c r="E540" s="23"/>
    </row>
    <row r="541" spans="1:5" x14ac:dyDescent="0.2">
      <c r="A541" s="23"/>
      <c r="B541" s="77"/>
      <c r="C541" s="23"/>
      <c r="D541" s="23"/>
      <c r="E541" s="23"/>
    </row>
    <row r="542" spans="1:5" x14ac:dyDescent="0.2">
      <c r="A542" s="23"/>
      <c r="B542" s="77"/>
      <c r="C542" s="23"/>
      <c r="D542" s="23"/>
      <c r="E542" s="23"/>
    </row>
    <row r="543" spans="1:5" x14ac:dyDescent="0.2">
      <c r="A543" s="23"/>
      <c r="B543" s="77"/>
      <c r="C543" s="23"/>
      <c r="D543" s="23"/>
      <c r="E543" s="23"/>
    </row>
    <row r="544" spans="1:5" x14ac:dyDescent="0.2">
      <c r="A544" s="23"/>
      <c r="B544" s="77"/>
      <c r="C544" s="23"/>
      <c r="D544" s="23"/>
      <c r="E544" s="23"/>
    </row>
    <row r="545" spans="1:5" x14ac:dyDescent="0.2">
      <c r="A545" s="23"/>
      <c r="B545" s="77"/>
      <c r="C545" s="23"/>
      <c r="D545" s="23"/>
      <c r="E545" s="23"/>
    </row>
    <row r="546" spans="1:5" x14ac:dyDescent="0.2">
      <c r="A546" s="23"/>
      <c r="B546" s="77"/>
      <c r="C546" s="23"/>
      <c r="D546" s="23"/>
      <c r="E546" s="23"/>
    </row>
    <row r="547" spans="1:5" x14ac:dyDescent="0.2">
      <c r="A547" s="23"/>
      <c r="B547" s="77"/>
      <c r="C547" s="23"/>
      <c r="D547" s="23"/>
      <c r="E547" s="23"/>
    </row>
    <row r="548" spans="1:5" x14ac:dyDescent="0.2">
      <c r="A548" s="23"/>
      <c r="B548" s="77"/>
      <c r="C548" s="23"/>
      <c r="D548" s="23"/>
      <c r="E548" s="23"/>
    </row>
    <row r="549" spans="1:5" x14ac:dyDescent="0.2">
      <c r="A549" s="23"/>
      <c r="B549" s="77"/>
      <c r="C549" s="23"/>
      <c r="D549" s="23"/>
      <c r="E549" s="23"/>
    </row>
    <row r="550" spans="1:5" x14ac:dyDescent="0.2">
      <c r="A550" s="23"/>
      <c r="B550" s="77"/>
      <c r="C550" s="23"/>
      <c r="D550" s="23"/>
      <c r="E550" s="23"/>
    </row>
    <row r="551" spans="1:5" x14ac:dyDescent="0.2">
      <c r="A551" s="23"/>
      <c r="B551" s="77"/>
      <c r="C551" s="23"/>
      <c r="D551" s="23"/>
      <c r="E551" s="23"/>
    </row>
    <row r="552" spans="1:5" x14ac:dyDescent="0.2">
      <c r="A552" s="23"/>
      <c r="B552" s="77"/>
      <c r="C552" s="23"/>
      <c r="D552" s="23"/>
      <c r="E552" s="23"/>
    </row>
    <row r="553" spans="1:5" x14ac:dyDescent="0.2">
      <c r="A553" s="23"/>
      <c r="B553" s="77"/>
      <c r="C553" s="23"/>
      <c r="D553" s="23"/>
      <c r="E553" s="23"/>
    </row>
    <row r="554" spans="1:5" x14ac:dyDescent="0.2">
      <c r="A554" s="23"/>
      <c r="B554" s="77"/>
      <c r="C554" s="23"/>
      <c r="D554" s="23"/>
      <c r="E554" s="23"/>
    </row>
    <row r="555" spans="1:5" x14ac:dyDescent="0.2">
      <c r="A555" s="23"/>
      <c r="B555" s="77"/>
      <c r="C555" s="23"/>
      <c r="D555" s="23"/>
      <c r="E555" s="23"/>
    </row>
    <row r="556" spans="1:5" x14ac:dyDescent="0.2">
      <c r="A556" s="23"/>
      <c r="B556" s="77"/>
      <c r="C556" s="23"/>
      <c r="D556" s="23"/>
      <c r="E556" s="23"/>
    </row>
    <row r="557" spans="1:5" x14ac:dyDescent="0.2">
      <c r="A557" s="23"/>
      <c r="B557" s="77"/>
      <c r="C557" s="23"/>
      <c r="D557" s="23"/>
      <c r="E557" s="23"/>
    </row>
    <row r="558" spans="1:5" x14ac:dyDescent="0.2">
      <c r="A558" s="23"/>
      <c r="B558" s="77"/>
      <c r="C558" s="23"/>
      <c r="D558" s="23"/>
      <c r="E558" s="23"/>
    </row>
    <row r="559" spans="1:5" x14ac:dyDescent="0.2">
      <c r="A559" s="23"/>
      <c r="B559" s="77"/>
      <c r="C559" s="23"/>
      <c r="D559" s="23"/>
      <c r="E559" s="23"/>
    </row>
    <row r="560" spans="1:5" x14ac:dyDescent="0.2">
      <c r="A560" s="23"/>
      <c r="B560" s="77"/>
      <c r="C560" s="23"/>
      <c r="D560" s="23"/>
      <c r="E560" s="23"/>
    </row>
    <row r="561" spans="1:5" x14ac:dyDescent="0.2">
      <c r="A561" s="23"/>
      <c r="B561" s="77"/>
      <c r="C561" s="23"/>
      <c r="D561" s="23"/>
      <c r="E561" s="23"/>
    </row>
    <row r="562" spans="1:5" x14ac:dyDescent="0.2">
      <c r="A562" s="23"/>
      <c r="B562" s="77"/>
      <c r="C562" s="23"/>
      <c r="D562" s="23"/>
      <c r="E562" s="23"/>
    </row>
    <row r="563" spans="1:5" x14ac:dyDescent="0.2">
      <c r="A563" s="23"/>
      <c r="B563" s="77"/>
      <c r="C563" s="23"/>
      <c r="D563" s="23"/>
      <c r="E563" s="23"/>
    </row>
    <row r="564" spans="1:5" x14ac:dyDescent="0.2">
      <c r="A564" s="23"/>
      <c r="B564" s="77"/>
      <c r="C564" s="23"/>
      <c r="D564" s="23"/>
      <c r="E564" s="23"/>
    </row>
    <row r="565" spans="1:5" x14ac:dyDescent="0.2">
      <c r="A565" s="23"/>
      <c r="B565" s="77"/>
      <c r="C565" s="23"/>
      <c r="D565" s="23"/>
      <c r="E565" s="23"/>
    </row>
    <row r="566" spans="1:5" x14ac:dyDescent="0.2">
      <c r="A566" s="23"/>
      <c r="B566" s="77"/>
      <c r="C566" s="23"/>
      <c r="D566" s="23"/>
      <c r="E566" s="23"/>
    </row>
    <row r="567" spans="1:5" x14ac:dyDescent="0.2">
      <c r="A567" s="23"/>
      <c r="B567" s="77"/>
      <c r="C567" s="23"/>
      <c r="D567" s="23"/>
      <c r="E567" s="23"/>
    </row>
    <row r="568" spans="1:5" x14ac:dyDescent="0.2">
      <c r="A568" s="23"/>
      <c r="B568" s="77"/>
      <c r="C568" s="23"/>
      <c r="D568" s="23"/>
      <c r="E568" s="23"/>
    </row>
    <row r="569" spans="1:5" x14ac:dyDescent="0.2">
      <c r="A569" s="23"/>
      <c r="B569" s="77"/>
      <c r="C569" s="23"/>
      <c r="D569" s="23"/>
      <c r="E569" s="23"/>
    </row>
    <row r="570" spans="1:5" x14ac:dyDescent="0.2">
      <c r="A570" s="23"/>
      <c r="B570" s="77"/>
      <c r="C570" s="23"/>
      <c r="D570" s="23"/>
      <c r="E570" s="23"/>
    </row>
    <row r="571" spans="1:5" x14ac:dyDescent="0.2">
      <c r="A571" s="23"/>
      <c r="B571" s="77"/>
      <c r="C571" s="23"/>
      <c r="D571" s="23"/>
      <c r="E571" s="23"/>
    </row>
    <row r="572" spans="1:5" x14ac:dyDescent="0.2">
      <c r="A572" s="23"/>
      <c r="B572" s="77"/>
      <c r="C572" s="23"/>
      <c r="D572" s="23"/>
      <c r="E572" s="23"/>
    </row>
    <row r="573" spans="1:5" x14ac:dyDescent="0.2">
      <c r="A573" s="23"/>
      <c r="B573" s="77"/>
      <c r="C573" s="23"/>
      <c r="D573" s="23"/>
      <c r="E573" s="23"/>
    </row>
    <row r="574" spans="1:5" x14ac:dyDescent="0.2">
      <c r="A574" s="23"/>
      <c r="B574" s="77"/>
      <c r="C574" s="23"/>
      <c r="D574" s="23"/>
      <c r="E574" s="23"/>
    </row>
    <row r="575" spans="1:5" x14ac:dyDescent="0.2">
      <c r="A575" s="23"/>
      <c r="B575" s="77"/>
      <c r="C575" s="23"/>
      <c r="D575" s="23"/>
      <c r="E575" s="23"/>
    </row>
    <row r="576" spans="1:5" x14ac:dyDescent="0.2">
      <c r="A576" s="23"/>
      <c r="B576" s="77"/>
      <c r="C576" s="23"/>
      <c r="D576" s="23"/>
      <c r="E576" s="23"/>
    </row>
    <row r="577" spans="1:5" x14ac:dyDescent="0.2">
      <c r="A577" s="23"/>
      <c r="B577" s="77"/>
      <c r="C577" s="23"/>
      <c r="D577" s="23"/>
      <c r="E577" s="23"/>
    </row>
    <row r="578" spans="1:5" x14ac:dyDescent="0.2">
      <c r="A578" s="23"/>
      <c r="B578" s="77"/>
      <c r="C578" s="23"/>
      <c r="D578" s="23"/>
      <c r="E578" s="23"/>
    </row>
    <row r="579" spans="1:5" x14ac:dyDescent="0.2">
      <c r="A579" s="23"/>
      <c r="B579" s="77"/>
      <c r="C579" s="23"/>
      <c r="D579" s="23"/>
      <c r="E579" s="23"/>
    </row>
    <row r="580" spans="1:5" x14ac:dyDescent="0.2">
      <c r="A580" s="23"/>
      <c r="B580" s="77"/>
      <c r="C580" s="23"/>
      <c r="D580" s="23"/>
      <c r="E580" s="23"/>
    </row>
    <row r="581" spans="1:5" x14ac:dyDescent="0.2">
      <c r="A581" s="23"/>
      <c r="B581" s="77"/>
      <c r="C581" s="23"/>
      <c r="D581" s="23"/>
      <c r="E581" s="23"/>
    </row>
    <row r="582" spans="1:5" x14ac:dyDescent="0.2">
      <c r="A582" s="23"/>
      <c r="B582" s="77"/>
      <c r="C582" s="23"/>
      <c r="D582" s="23"/>
      <c r="E582" s="23"/>
    </row>
    <row r="583" spans="1:5" x14ac:dyDescent="0.2">
      <c r="A583" s="23"/>
      <c r="B583" s="77"/>
      <c r="C583" s="23"/>
      <c r="D583" s="23"/>
      <c r="E583" s="23"/>
    </row>
    <row r="584" spans="1:5" x14ac:dyDescent="0.2">
      <c r="A584" s="23"/>
      <c r="B584" s="77"/>
      <c r="C584" s="23"/>
      <c r="D584" s="23"/>
      <c r="E584" s="23"/>
    </row>
    <row r="585" spans="1:5" x14ac:dyDescent="0.2">
      <c r="A585" s="23"/>
      <c r="B585" s="77"/>
      <c r="C585" s="23"/>
      <c r="D585" s="23"/>
      <c r="E585" s="23"/>
    </row>
    <row r="586" spans="1:5" x14ac:dyDescent="0.2">
      <c r="A586" s="23"/>
      <c r="B586" s="77"/>
      <c r="C586" s="23"/>
      <c r="D586" s="23"/>
      <c r="E586" s="23"/>
    </row>
    <row r="587" spans="1:5" x14ac:dyDescent="0.2">
      <c r="A587" s="23"/>
      <c r="B587" s="77"/>
      <c r="C587" s="23"/>
      <c r="D587" s="23"/>
      <c r="E587" s="23"/>
    </row>
    <row r="588" spans="1:5" x14ac:dyDescent="0.2">
      <c r="A588" s="23"/>
      <c r="B588" s="77"/>
      <c r="C588" s="23"/>
      <c r="D588" s="23"/>
      <c r="E588" s="23"/>
    </row>
    <row r="589" spans="1:5" x14ac:dyDescent="0.2">
      <c r="A589" s="23"/>
      <c r="B589" s="77"/>
      <c r="C589" s="23"/>
      <c r="D589" s="23"/>
      <c r="E589" s="23"/>
    </row>
    <row r="590" spans="1:5" x14ac:dyDescent="0.2">
      <c r="A590" s="23"/>
      <c r="B590" s="77"/>
      <c r="C590" s="23"/>
      <c r="D590" s="23"/>
      <c r="E590" s="23"/>
    </row>
    <row r="591" spans="1:5" x14ac:dyDescent="0.2">
      <c r="A591" s="23"/>
      <c r="B591" s="77"/>
      <c r="C591" s="23"/>
      <c r="D591" s="23"/>
      <c r="E591" s="23"/>
    </row>
    <row r="592" spans="1:5" x14ac:dyDescent="0.2">
      <c r="A592" s="23"/>
      <c r="B592" s="77"/>
      <c r="C592" s="23"/>
      <c r="D592" s="23"/>
      <c r="E592" s="23"/>
    </row>
    <row r="593" spans="1:5" x14ac:dyDescent="0.2">
      <c r="A593" s="23"/>
      <c r="B593" s="77"/>
      <c r="C593" s="23"/>
      <c r="D593" s="23"/>
      <c r="E593" s="23"/>
    </row>
    <row r="594" spans="1:5" x14ac:dyDescent="0.2">
      <c r="A594" s="23"/>
      <c r="B594" s="77"/>
      <c r="C594" s="23"/>
      <c r="D594" s="23"/>
      <c r="E594" s="23"/>
    </row>
    <row r="595" spans="1:5" x14ac:dyDescent="0.2">
      <c r="A595" s="23"/>
      <c r="B595" s="77"/>
      <c r="C595" s="23"/>
      <c r="D595" s="23"/>
      <c r="E595" s="23"/>
    </row>
    <row r="596" spans="1:5" x14ac:dyDescent="0.2">
      <c r="A596" s="23"/>
      <c r="B596" s="77"/>
      <c r="C596" s="23"/>
      <c r="D596" s="23"/>
      <c r="E596" s="23"/>
    </row>
    <row r="597" spans="1:5" x14ac:dyDescent="0.2">
      <c r="A597" s="23"/>
      <c r="B597" s="77"/>
      <c r="C597" s="23"/>
      <c r="D597" s="23"/>
      <c r="E597" s="23"/>
    </row>
    <row r="598" spans="1:5" x14ac:dyDescent="0.2">
      <c r="A598" s="23"/>
      <c r="B598" s="77"/>
      <c r="C598" s="23"/>
      <c r="D598" s="23"/>
      <c r="E598" s="23"/>
    </row>
    <row r="599" spans="1:5" x14ac:dyDescent="0.2">
      <c r="A599" s="23"/>
      <c r="B599" s="77"/>
      <c r="C599" s="23"/>
      <c r="D599" s="23"/>
      <c r="E599" s="23"/>
    </row>
    <row r="600" spans="1:5" x14ac:dyDescent="0.2">
      <c r="A600" s="23"/>
      <c r="B600" s="77"/>
      <c r="C600" s="23"/>
      <c r="D600" s="23"/>
      <c r="E600" s="23"/>
    </row>
    <row r="601" spans="1:5" x14ac:dyDescent="0.2">
      <c r="A601" s="23"/>
      <c r="B601" s="77"/>
      <c r="C601" s="23"/>
      <c r="D601" s="23"/>
      <c r="E601" s="23"/>
    </row>
    <row r="602" spans="1:5" x14ac:dyDescent="0.2">
      <c r="A602" s="23"/>
      <c r="B602" s="77"/>
      <c r="C602" s="23"/>
      <c r="D602" s="23"/>
      <c r="E602" s="23"/>
    </row>
    <row r="603" spans="1:5" x14ac:dyDescent="0.2">
      <c r="A603" s="23"/>
      <c r="B603" s="77"/>
      <c r="C603" s="23"/>
      <c r="D603" s="23"/>
      <c r="E603" s="23"/>
    </row>
    <row r="604" spans="1:5" x14ac:dyDescent="0.2">
      <c r="A604" s="23"/>
      <c r="B604" s="77"/>
      <c r="C604" s="23"/>
      <c r="D604" s="23"/>
      <c r="E604" s="23"/>
    </row>
    <row r="605" spans="1:5" x14ac:dyDescent="0.2">
      <c r="A605" s="23"/>
      <c r="B605" s="77"/>
      <c r="C605" s="23"/>
      <c r="D605" s="23"/>
      <c r="E605" s="23"/>
    </row>
    <row r="606" spans="1:5" x14ac:dyDescent="0.2">
      <c r="A606" s="23"/>
      <c r="B606" s="77"/>
      <c r="C606" s="23"/>
      <c r="D606" s="23"/>
      <c r="E606" s="23"/>
    </row>
    <row r="607" spans="1:5" x14ac:dyDescent="0.2">
      <c r="A607" s="23"/>
      <c r="B607" s="77"/>
      <c r="C607" s="23"/>
      <c r="D607" s="23"/>
      <c r="E607" s="23"/>
    </row>
    <row r="608" spans="1:5" x14ac:dyDescent="0.2">
      <c r="A608" s="23"/>
      <c r="B608" s="77"/>
      <c r="C608" s="23"/>
      <c r="D608" s="23"/>
      <c r="E608" s="23"/>
    </row>
    <row r="609" spans="1:5" x14ac:dyDescent="0.2">
      <c r="A609" s="23"/>
      <c r="B609" s="77"/>
      <c r="C609" s="23"/>
      <c r="D609" s="23"/>
      <c r="E609" s="23"/>
    </row>
    <row r="610" spans="1:5" x14ac:dyDescent="0.2">
      <c r="A610" s="23"/>
      <c r="B610" s="77"/>
      <c r="C610" s="23"/>
      <c r="D610" s="23"/>
      <c r="E610" s="23"/>
    </row>
    <row r="611" spans="1:5" x14ac:dyDescent="0.2">
      <c r="A611" s="23"/>
      <c r="B611" s="77"/>
      <c r="C611" s="23"/>
      <c r="D611" s="23"/>
      <c r="E611" s="23"/>
    </row>
    <row r="612" spans="1:5" x14ac:dyDescent="0.2">
      <c r="A612" s="23"/>
      <c r="B612" s="77"/>
      <c r="C612" s="23"/>
      <c r="D612" s="23"/>
      <c r="E612" s="23"/>
    </row>
    <row r="613" spans="1:5" x14ac:dyDescent="0.2">
      <c r="A613" s="23"/>
      <c r="B613" s="77"/>
      <c r="C613" s="23"/>
      <c r="D613" s="23"/>
      <c r="E613" s="23"/>
    </row>
    <row r="614" spans="1:5" x14ac:dyDescent="0.2">
      <c r="A614" s="23"/>
      <c r="B614" s="77"/>
      <c r="C614" s="23"/>
      <c r="D614" s="23"/>
      <c r="E614" s="23"/>
    </row>
    <row r="615" spans="1:5" x14ac:dyDescent="0.2">
      <c r="A615" s="23"/>
      <c r="B615" s="77"/>
      <c r="C615" s="23"/>
      <c r="D615" s="23"/>
      <c r="E615" s="23"/>
    </row>
    <row r="616" spans="1:5" x14ac:dyDescent="0.2">
      <c r="A616" s="23"/>
      <c r="B616" s="77"/>
      <c r="C616" s="23"/>
      <c r="D616" s="23"/>
      <c r="E616" s="23"/>
    </row>
    <row r="617" spans="1:5" x14ac:dyDescent="0.2">
      <c r="A617" s="23"/>
      <c r="B617" s="77"/>
      <c r="C617" s="23"/>
      <c r="D617" s="23"/>
      <c r="E617" s="23"/>
    </row>
    <row r="618" spans="1:5" x14ac:dyDescent="0.2">
      <c r="A618" s="23"/>
      <c r="B618" s="77"/>
      <c r="C618" s="23"/>
      <c r="D618" s="23"/>
      <c r="E618" s="23"/>
    </row>
    <row r="619" spans="1:5" x14ac:dyDescent="0.2">
      <c r="A619" s="23"/>
      <c r="B619" s="77"/>
      <c r="C619" s="23"/>
      <c r="D619" s="23"/>
      <c r="E619" s="23"/>
    </row>
    <row r="620" spans="1:5" x14ac:dyDescent="0.2">
      <c r="A620" s="23"/>
      <c r="B620" s="77"/>
      <c r="C620" s="23"/>
      <c r="D620" s="23"/>
      <c r="E620" s="23"/>
    </row>
    <row r="621" spans="1:5" x14ac:dyDescent="0.2">
      <c r="A621" s="23"/>
      <c r="B621" s="77"/>
      <c r="C621" s="23"/>
      <c r="D621" s="23"/>
      <c r="E621" s="23"/>
    </row>
    <row r="622" spans="1:5" x14ac:dyDescent="0.2">
      <c r="A622" s="23"/>
      <c r="B622" s="77"/>
      <c r="C622" s="23"/>
      <c r="D622" s="23"/>
      <c r="E622" s="23"/>
    </row>
    <row r="623" spans="1:5" x14ac:dyDescent="0.2">
      <c r="A623" s="23"/>
      <c r="B623" s="77"/>
      <c r="C623" s="23"/>
      <c r="D623" s="23"/>
      <c r="E623" s="23"/>
    </row>
    <row r="624" spans="1:5" x14ac:dyDescent="0.2">
      <c r="A624" s="23"/>
      <c r="B624" s="77"/>
      <c r="C624" s="23"/>
      <c r="D624" s="23"/>
      <c r="E624" s="23"/>
    </row>
    <row r="625" spans="1:5" x14ac:dyDescent="0.2">
      <c r="A625" s="23"/>
      <c r="B625" s="77"/>
      <c r="C625" s="23"/>
      <c r="D625" s="23"/>
      <c r="E625" s="23"/>
    </row>
    <row r="626" spans="1:5" x14ac:dyDescent="0.2">
      <c r="A626" s="23"/>
      <c r="B626" s="77"/>
      <c r="C626" s="23"/>
      <c r="D626" s="23"/>
      <c r="E626" s="23"/>
    </row>
    <row r="627" spans="1:5" x14ac:dyDescent="0.2">
      <c r="A627" s="23"/>
      <c r="B627" s="77"/>
      <c r="C627" s="23"/>
      <c r="D627" s="23"/>
      <c r="E627" s="23"/>
    </row>
    <row r="628" spans="1:5" x14ac:dyDescent="0.2">
      <c r="A628" s="23"/>
      <c r="B628" s="77"/>
      <c r="C628" s="23"/>
      <c r="D628" s="23"/>
      <c r="E628" s="23"/>
    </row>
    <row r="629" spans="1:5" x14ac:dyDescent="0.2">
      <c r="A629" s="23"/>
      <c r="B629" s="77"/>
      <c r="C629" s="23"/>
      <c r="D629" s="23"/>
      <c r="E629" s="23"/>
    </row>
    <row r="630" spans="1:5" x14ac:dyDescent="0.2">
      <c r="A630" s="23"/>
      <c r="B630" s="77"/>
      <c r="C630" s="23"/>
      <c r="D630" s="23"/>
      <c r="E630" s="23"/>
    </row>
    <row r="631" spans="1:5" x14ac:dyDescent="0.2">
      <c r="A631" s="23"/>
      <c r="B631" s="77"/>
      <c r="C631" s="23"/>
      <c r="D631" s="23"/>
      <c r="E631" s="23"/>
    </row>
    <row r="632" spans="1:5" x14ac:dyDescent="0.2">
      <c r="A632" s="23"/>
      <c r="B632" s="77"/>
      <c r="C632" s="23"/>
      <c r="D632" s="23"/>
      <c r="E632" s="23"/>
    </row>
    <row r="633" spans="1:5" x14ac:dyDescent="0.2">
      <c r="A633" s="23"/>
      <c r="B633" s="77"/>
      <c r="C633" s="23"/>
      <c r="D633" s="23"/>
      <c r="E633" s="23"/>
    </row>
    <row r="634" spans="1:5" x14ac:dyDescent="0.2">
      <c r="A634" s="23"/>
      <c r="B634" s="77"/>
      <c r="C634" s="23"/>
      <c r="D634" s="23"/>
      <c r="E634" s="23"/>
    </row>
    <row r="635" spans="1:5" x14ac:dyDescent="0.2">
      <c r="A635" s="23"/>
      <c r="B635" s="77"/>
      <c r="C635" s="23"/>
      <c r="D635" s="23"/>
      <c r="E635" s="23"/>
    </row>
    <row r="636" spans="1:5" x14ac:dyDescent="0.2">
      <c r="A636" s="23"/>
      <c r="B636" s="77"/>
      <c r="C636" s="23"/>
      <c r="D636" s="23"/>
      <c r="E636" s="23"/>
    </row>
    <row r="637" spans="1:5" x14ac:dyDescent="0.2">
      <c r="A637" s="23"/>
      <c r="B637" s="77"/>
      <c r="C637" s="23"/>
      <c r="D637" s="23"/>
      <c r="E637" s="23"/>
    </row>
    <row r="638" spans="1:5" x14ac:dyDescent="0.2">
      <c r="A638" s="23"/>
      <c r="B638" s="77"/>
      <c r="C638" s="23"/>
      <c r="D638" s="23"/>
      <c r="E638" s="23"/>
    </row>
    <row r="639" spans="1:5" x14ac:dyDescent="0.2">
      <c r="A639" s="23"/>
      <c r="B639" s="77"/>
      <c r="C639" s="23"/>
      <c r="D639" s="23"/>
      <c r="E639" s="23"/>
    </row>
    <row r="640" spans="1:5" x14ac:dyDescent="0.2">
      <c r="A640" s="23"/>
      <c r="B640" s="77"/>
      <c r="C640" s="23"/>
      <c r="D640" s="23"/>
      <c r="E640" s="23"/>
    </row>
    <row r="641" spans="1:5" x14ac:dyDescent="0.2">
      <c r="A641" s="23"/>
      <c r="B641" s="77"/>
      <c r="C641" s="23"/>
      <c r="D641" s="23"/>
      <c r="E641" s="23"/>
    </row>
    <row r="642" spans="1:5" x14ac:dyDescent="0.2">
      <c r="A642" s="23"/>
      <c r="B642" s="77"/>
      <c r="C642" s="23"/>
      <c r="D642" s="23"/>
      <c r="E642" s="23"/>
    </row>
    <row r="643" spans="1:5" x14ac:dyDescent="0.2">
      <c r="A643" s="23"/>
      <c r="B643" s="77"/>
      <c r="C643" s="23"/>
      <c r="D643" s="23"/>
      <c r="E643" s="23"/>
    </row>
    <row r="644" spans="1:5" x14ac:dyDescent="0.2">
      <c r="A644" s="23"/>
      <c r="B644" s="77"/>
      <c r="C644" s="23"/>
      <c r="D644" s="23"/>
      <c r="E644" s="23"/>
    </row>
    <row r="645" spans="1:5" x14ac:dyDescent="0.2">
      <c r="A645" s="23"/>
      <c r="B645" s="77"/>
      <c r="C645" s="23"/>
      <c r="D645" s="23"/>
      <c r="E645" s="23"/>
    </row>
    <row r="646" spans="1:5" x14ac:dyDescent="0.2">
      <c r="A646" s="23"/>
      <c r="B646" s="77"/>
      <c r="C646" s="23"/>
      <c r="D646" s="23"/>
      <c r="E646" s="23"/>
    </row>
    <row r="647" spans="1:5" x14ac:dyDescent="0.2">
      <c r="A647" s="23"/>
      <c r="B647" s="77"/>
      <c r="C647" s="23"/>
      <c r="D647" s="23"/>
      <c r="E647" s="23"/>
    </row>
    <row r="648" spans="1:5" x14ac:dyDescent="0.2">
      <c r="A648" s="23"/>
      <c r="B648" s="77"/>
      <c r="C648" s="23"/>
      <c r="D648" s="23"/>
      <c r="E648" s="23"/>
    </row>
    <row r="649" spans="1:5" x14ac:dyDescent="0.2">
      <c r="A649" s="23"/>
      <c r="B649" s="77"/>
      <c r="C649" s="23"/>
      <c r="D649" s="23"/>
      <c r="E649" s="23"/>
    </row>
    <row r="650" spans="1:5" x14ac:dyDescent="0.2">
      <c r="A650" s="23"/>
      <c r="B650" s="77"/>
      <c r="C650" s="23"/>
      <c r="D650" s="23"/>
      <c r="E650" s="23"/>
    </row>
    <row r="651" spans="1:5" x14ac:dyDescent="0.2">
      <c r="A651" s="23"/>
      <c r="B651" s="77"/>
      <c r="C651" s="23"/>
      <c r="D651" s="23"/>
      <c r="E651" s="23"/>
    </row>
    <row r="652" spans="1:5" x14ac:dyDescent="0.2">
      <c r="A652" s="23"/>
      <c r="B652" s="77"/>
      <c r="C652" s="23"/>
      <c r="D652" s="23"/>
      <c r="E652" s="23"/>
    </row>
    <row r="653" spans="1:5" x14ac:dyDescent="0.2">
      <c r="A653" s="23"/>
      <c r="B653" s="77"/>
      <c r="C653" s="23"/>
      <c r="D653" s="23"/>
      <c r="E653" s="23"/>
    </row>
    <row r="654" spans="1:5" x14ac:dyDescent="0.2">
      <c r="A654" s="23"/>
      <c r="B654" s="77"/>
      <c r="C654" s="23"/>
      <c r="D654" s="23"/>
      <c r="E654" s="23"/>
    </row>
    <row r="655" spans="1:5" x14ac:dyDescent="0.2">
      <c r="A655" s="23"/>
      <c r="B655" s="77"/>
      <c r="C655" s="23"/>
      <c r="D655" s="23"/>
      <c r="E655" s="23"/>
    </row>
    <row r="656" spans="1:5" x14ac:dyDescent="0.2">
      <c r="A656" s="23"/>
      <c r="B656" s="77"/>
      <c r="C656" s="23"/>
      <c r="D656" s="23"/>
      <c r="E656" s="23"/>
    </row>
    <row r="657" spans="1:5" x14ac:dyDescent="0.2">
      <c r="A657" s="23"/>
      <c r="B657" s="77"/>
      <c r="C657" s="23"/>
      <c r="D657" s="23"/>
      <c r="E657" s="23"/>
    </row>
    <row r="658" spans="1:5" x14ac:dyDescent="0.2">
      <c r="A658" s="23"/>
      <c r="B658" s="77"/>
      <c r="C658" s="23"/>
      <c r="D658" s="23"/>
      <c r="E658" s="23"/>
    </row>
    <row r="659" spans="1:5" x14ac:dyDescent="0.2">
      <c r="A659" s="23"/>
      <c r="B659" s="77"/>
      <c r="C659" s="23"/>
      <c r="D659" s="23"/>
      <c r="E659" s="23"/>
    </row>
    <row r="660" spans="1:5" x14ac:dyDescent="0.2">
      <c r="A660" s="23"/>
      <c r="B660" s="77"/>
      <c r="C660" s="23"/>
      <c r="D660" s="23"/>
      <c r="E660" s="23"/>
    </row>
    <row r="661" spans="1:5" x14ac:dyDescent="0.2">
      <c r="A661" s="23"/>
      <c r="B661" s="77"/>
      <c r="C661" s="23"/>
      <c r="D661" s="23"/>
      <c r="E661" s="23"/>
    </row>
    <row r="662" spans="1:5" x14ac:dyDescent="0.2">
      <c r="A662" s="23"/>
      <c r="B662" s="77"/>
      <c r="C662" s="23"/>
      <c r="D662" s="23"/>
      <c r="E662" s="23"/>
    </row>
    <row r="663" spans="1:5" x14ac:dyDescent="0.2">
      <c r="A663" s="23"/>
      <c r="B663" s="77"/>
      <c r="C663" s="23"/>
      <c r="D663" s="23"/>
      <c r="E663" s="23"/>
    </row>
    <row r="664" spans="1:5" x14ac:dyDescent="0.2">
      <c r="A664" s="23"/>
      <c r="B664" s="77"/>
      <c r="C664" s="23"/>
      <c r="D664" s="23"/>
      <c r="E664" s="23"/>
    </row>
    <row r="665" spans="1:5" x14ac:dyDescent="0.2">
      <c r="A665" s="23"/>
      <c r="B665" s="77"/>
      <c r="C665" s="23"/>
      <c r="D665" s="23"/>
      <c r="E665" s="23"/>
    </row>
    <row r="666" spans="1:5" x14ac:dyDescent="0.2">
      <c r="A666" s="23"/>
      <c r="B666" s="77"/>
      <c r="C666" s="23"/>
      <c r="D666" s="23"/>
      <c r="E666" s="23"/>
    </row>
    <row r="667" spans="1:5" x14ac:dyDescent="0.2">
      <c r="A667" s="23"/>
      <c r="B667" s="77"/>
      <c r="C667" s="23"/>
      <c r="D667" s="23"/>
      <c r="E667" s="23"/>
    </row>
    <row r="668" spans="1:5" x14ac:dyDescent="0.2">
      <c r="A668" s="23"/>
      <c r="B668" s="77"/>
      <c r="C668" s="23"/>
      <c r="D668" s="23"/>
      <c r="E668" s="23"/>
    </row>
    <row r="669" spans="1:5" x14ac:dyDescent="0.2">
      <c r="A669" s="23"/>
      <c r="B669" s="77"/>
      <c r="C669" s="23"/>
      <c r="D669" s="23"/>
      <c r="E669" s="23"/>
    </row>
    <row r="670" spans="1:5" x14ac:dyDescent="0.2">
      <c r="A670" s="23"/>
      <c r="B670" s="77"/>
      <c r="C670" s="23"/>
      <c r="D670" s="23"/>
      <c r="E670" s="23"/>
    </row>
    <row r="671" spans="1:5" x14ac:dyDescent="0.2">
      <c r="A671" s="23"/>
      <c r="B671" s="77"/>
      <c r="C671" s="23"/>
      <c r="D671" s="23"/>
      <c r="E671" s="23"/>
    </row>
    <row r="672" spans="1:5" x14ac:dyDescent="0.2">
      <c r="A672" s="23"/>
      <c r="B672" s="77"/>
      <c r="C672" s="23"/>
      <c r="D672" s="23"/>
      <c r="E672" s="23"/>
    </row>
    <row r="673" spans="1:5" x14ac:dyDescent="0.2">
      <c r="A673" s="23"/>
      <c r="B673" s="77"/>
      <c r="C673" s="23"/>
      <c r="D673" s="23"/>
      <c r="E673" s="23"/>
    </row>
    <row r="674" spans="1:5" x14ac:dyDescent="0.2">
      <c r="A674" s="23"/>
      <c r="B674" s="77"/>
      <c r="C674" s="23"/>
      <c r="D674" s="23"/>
      <c r="E674" s="23"/>
    </row>
    <row r="675" spans="1:5" x14ac:dyDescent="0.2">
      <c r="A675" s="23"/>
      <c r="B675" s="77"/>
      <c r="C675" s="23"/>
      <c r="D675" s="23"/>
      <c r="E675" s="23"/>
    </row>
    <row r="676" spans="1:5" x14ac:dyDescent="0.2">
      <c r="A676" s="23"/>
      <c r="B676" s="77"/>
      <c r="C676" s="23"/>
      <c r="D676" s="23"/>
      <c r="E676" s="23"/>
    </row>
    <row r="677" spans="1:5" x14ac:dyDescent="0.2">
      <c r="A677" s="23"/>
      <c r="B677" s="77"/>
      <c r="C677" s="23"/>
      <c r="D677" s="23"/>
      <c r="E677" s="23"/>
    </row>
    <row r="678" spans="1:5" x14ac:dyDescent="0.2">
      <c r="A678" s="23"/>
      <c r="B678" s="77"/>
      <c r="C678" s="23"/>
      <c r="D678" s="23"/>
      <c r="E678" s="23"/>
    </row>
    <row r="679" spans="1:5" x14ac:dyDescent="0.2">
      <c r="A679" s="23"/>
      <c r="B679" s="77"/>
      <c r="C679" s="23"/>
      <c r="D679" s="23"/>
      <c r="E679" s="23"/>
    </row>
    <row r="680" spans="1:5" x14ac:dyDescent="0.2">
      <c r="A680" s="23"/>
      <c r="B680" s="77"/>
      <c r="C680" s="23"/>
      <c r="D680" s="23"/>
      <c r="E680" s="23"/>
    </row>
    <row r="681" spans="1:5" x14ac:dyDescent="0.2">
      <c r="A681" s="23"/>
      <c r="B681" s="77"/>
      <c r="C681" s="23"/>
      <c r="D681" s="23"/>
      <c r="E681" s="23"/>
    </row>
    <row r="682" spans="1:5" x14ac:dyDescent="0.2">
      <c r="A682" s="23"/>
      <c r="B682" s="77"/>
      <c r="C682" s="23"/>
      <c r="D682" s="23"/>
      <c r="E682" s="23"/>
    </row>
    <row r="683" spans="1:5" x14ac:dyDescent="0.2">
      <c r="A683" s="23"/>
      <c r="B683" s="77"/>
      <c r="C683" s="23"/>
      <c r="D683" s="23"/>
      <c r="E683" s="23"/>
    </row>
    <row r="684" spans="1:5" x14ac:dyDescent="0.2">
      <c r="A684" s="23"/>
      <c r="B684" s="77"/>
      <c r="C684" s="23"/>
      <c r="D684" s="23"/>
      <c r="E684" s="23"/>
    </row>
    <row r="685" spans="1:5" x14ac:dyDescent="0.2">
      <c r="A685" s="23"/>
      <c r="B685" s="77"/>
      <c r="C685" s="23"/>
      <c r="D685" s="23"/>
      <c r="E685" s="23"/>
    </row>
    <row r="686" spans="1:5" x14ac:dyDescent="0.2">
      <c r="A686" s="23"/>
      <c r="B686" s="77"/>
      <c r="C686" s="23"/>
      <c r="D686" s="23"/>
      <c r="E686" s="23"/>
    </row>
    <row r="687" spans="1:5" x14ac:dyDescent="0.2">
      <c r="A687" s="23"/>
      <c r="B687" s="77"/>
      <c r="C687" s="23"/>
      <c r="D687" s="23"/>
      <c r="E687" s="23"/>
    </row>
    <row r="688" spans="1:5" x14ac:dyDescent="0.2">
      <c r="A688" s="23"/>
      <c r="B688" s="77"/>
      <c r="C688" s="23"/>
      <c r="D688" s="23"/>
      <c r="E688" s="23"/>
    </row>
    <row r="689" spans="1:5" x14ac:dyDescent="0.2">
      <c r="A689" s="23"/>
      <c r="B689" s="77"/>
      <c r="C689" s="23"/>
      <c r="D689" s="23"/>
      <c r="E689" s="23"/>
    </row>
    <row r="690" spans="1:5" x14ac:dyDescent="0.2">
      <c r="A690" s="23"/>
      <c r="B690" s="77"/>
      <c r="C690" s="23"/>
      <c r="D690" s="23"/>
      <c r="E690" s="23"/>
    </row>
    <row r="691" spans="1:5" x14ac:dyDescent="0.2">
      <c r="A691" s="23"/>
      <c r="B691" s="77"/>
      <c r="C691" s="23"/>
      <c r="D691" s="23"/>
      <c r="E691" s="23"/>
    </row>
    <row r="692" spans="1:5" x14ac:dyDescent="0.2">
      <c r="A692" s="23"/>
      <c r="B692" s="77"/>
      <c r="C692" s="23"/>
      <c r="D692" s="23"/>
      <c r="E692" s="23"/>
    </row>
    <row r="693" spans="1:5" x14ac:dyDescent="0.2">
      <c r="A693" s="23"/>
      <c r="B693" s="77"/>
      <c r="C693" s="23"/>
      <c r="D693" s="23"/>
      <c r="E693" s="23"/>
    </row>
    <row r="694" spans="1:5" x14ac:dyDescent="0.2">
      <c r="A694" s="23"/>
      <c r="B694" s="77"/>
      <c r="C694" s="23"/>
      <c r="D694" s="23"/>
      <c r="E694" s="23"/>
    </row>
    <row r="695" spans="1:5" x14ac:dyDescent="0.2">
      <c r="A695" s="23"/>
      <c r="B695" s="77"/>
      <c r="C695" s="23"/>
      <c r="D695" s="23"/>
      <c r="E695" s="23"/>
    </row>
    <row r="696" spans="1:5" x14ac:dyDescent="0.2">
      <c r="A696" s="23"/>
      <c r="B696" s="77"/>
      <c r="C696" s="23"/>
      <c r="D696" s="23"/>
      <c r="E696" s="23"/>
    </row>
    <row r="697" spans="1:5" x14ac:dyDescent="0.2">
      <c r="A697" s="23"/>
      <c r="B697" s="77"/>
      <c r="C697" s="23"/>
      <c r="D697" s="23"/>
      <c r="E697" s="23"/>
    </row>
    <row r="698" spans="1:5" x14ac:dyDescent="0.2">
      <c r="A698" s="23"/>
      <c r="B698" s="77"/>
      <c r="C698" s="23"/>
      <c r="D698" s="23"/>
      <c r="E698" s="23"/>
    </row>
    <row r="699" spans="1:5" x14ac:dyDescent="0.2">
      <c r="A699" s="23"/>
      <c r="B699" s="77"/>
      <c r="C699" s="23"/>
      <c r="D699" s="23"/>
      <c r="E699" s="23"/>
    </row>
    <row r="700" spans="1:5" x14ac:dyDescent="0.2">
      <c r="A700" s="23"/>
      <c r="B700" s="77"/>
      <c r="C700" s="23"/>
      <c r="D700" s="23"/>
      <c r="E700" s="23"/>
    </row>
    <row r="701" spans="1:5" x14ac:dyDescent="0.2">
      <c r="A701" s="23"/>
      <c r="B701" s="77"/>
      <c r="C701" s="23"/>
      <c r="D701" s="23"/>
      <c r="E701" s="23"/>
    </row>
    <row r="702" spans="1:5" x14ac:dyDescent="0.2">
      <c r="A702" s="23"/>
      <c r="B702" s="77"/>
      <c r="C702" s="23"/>
      <c r="D702" s="23"/>
      <c r="E702" s="23"/>
    </row>
    <row r="703" spans="1:5" x14ac:dyDescent="0.2">
      <c r="A703" s="23"/>
      <c r="B703" s="77"/>
      <c r="C703" s="23"/>
      <c r="D703" s="23"/>
      <c r="E703" s="23"/>
    </row>
    <row r="704" spans="1:5" x14ac:dyDescent="0.2">
      <c r="A704" s="23"/>
      <c r="B704" s="77"/>
      <c r="C704" s="23"/>
      <c r="D704" s="23"/>
      <c r="E704" s="23"/>
    </row>
    <row r="705" spans="1:5" x14ac:dyDescent="0.2">
      <c r="A705" s="23"/>
      <c r="B705" s="77"/>
      <c r="C705" s="23"/>
      <c r="D705" s="23"/>
      <c r="E705" s="23"/>
    </row>
    <row r="706" spans="1:5" x14ac:dyDescent="0.2">
      <c r="A706" s="23"/>
      <c r="B706" s="77"/>
      <c r="C706" s="23"/>
      <c r="D706" s="23"/>
      <c r="E706" s="23"/>
    </row>
    <row r="707" spans="1:5" x14ac:dyDescent="0.2">
      <c r="A707" s="23"/>
      <c r="B707" s="77"/>
      <c r="C707" s="23"/>
      <c r="D707" s="23"/>
      <c r="E707" s="23"/>
    </row>
    <row r="708" spans="1:5" x14ac:dyDescent="0.2">
      <c r="A708" s="23"/>
      <c r="B708" s="77"/>
      <c r="C708" s="23"/>
      <c r="D708" s="23"/>
      <c r="E708" s="23"/>
    </row>
    <row r="709" spans="1:5" x14ac:dyDescent="0.2">
      <c r="A709" s="23"/>
      <c r="B709" s="77"/>
      <c r="C709" s="23"/>
      <c r="D709" s="23"/>
      <c r="E709" s="23"/>
    </row>
    <row r="710" spans="1:5" x14ac:dyDescent="0.2">
      <c r="A710" s="23"/>
      <c r="B710" s="77"/>
      <c r="C710" s="23"/>
      <c r="D710" s="23"/>
      <c r="E710" s="23"/>
    </row>
    <row r="711" spans="1:5" x14ac:dyDescent="0.2">
      <c r="A711" s="23"/>
      <c r="B711" s="77"/>
      <c r="C711" s="23"/>
      <c r="D711" s="23"/>
      <c r="E711" s="23"/>
    </row>
    <row r="712" spans="1:5" x14ac:dyDescent="0.2">
      <c r="A712" s="23"/>
      <c r="B712" s="77"/>
      <c r="C712" s="23"/>
      <c r="D712" s="23"/>
      <c r="E712" s="23"/>
    </row>
    <row r="713" spans="1:5" x14ac:dyDescent="0.2">
      <c r="A713" s="23"/>
      <c r="B713" s="77"/>
      <c r="C713" s="23"/>
      <c r="D713" s="23"/>
      <c r="E713" s="23"/>
    </row>
    <row r="714" spans="1:5" x14ac:dyDescent="0.2">
      <c r="A714" s="23"/>
      <c r="B714" s="77"/>
      <c r="C714" s="23"/>
      <c r="D714" s="23"/>
      <c r="E714" s="23"/>
    </row>
    <row r="715" spans="1:5" x14ac:dyDescent="0.2">
      <c r="A715" s="23"/>
      <c r="B715" s="77"/>
      <c r="C715" s="23"/>
      <c r="D715" s="23"/>
      <c r="E715" s="23"/>
    </row>
    <row r="716" spans="1:5" x14ac:dyDescent="0.2">
      <c r="A716" s="23"/>
      <c r="B716" s="77"/>
      <c r="C716" s="23"/>
      <c r="D716" s="23"/>
      <c r="E716" s="23"/>
    </row>
    <row r="717" spans="1:5" x14ac:dyDescent="0.2">
      <c r="A717" s="23"/>
      <c r="B717" s="77"/>
      <c r="C717" s="23"/>
      <c r="D717" s="23"/>
      <c r="E717" s="23"/>
    </row>
    <row r="718" spans="1:5" x14ac:dyDescent="0.2">
      <c r="A718" s="23"/>
      <c r="B718" s="77"/>
      <c r="C718" s="23"/>
      <c r="D718" s="23"/>
      <c r="E718" s="23"/>
    </row>
    <row r="719" spans="1:5" x14ac:dyDescent="0.2">
      <c r="A719" s="23"/>
      <c r="B719" s="77"/>
      <c r="C719" s="23"/>
      <c r="D719" s="23"/>
      <c r="E719" s="23"/>
    </row>
    <row r="720" spans="1:5" x14ac:dyDescent="0.2">
      <c r="A720" s="23"/>
      <c r="B720" s="77"/>
      <c r="C720" s="23"/>
      <c r="D720" s="23"/>
      <c r="E720" s="23"/>
    </row>
    <row r="721" spans="1:5" x14ac:dyDescent="0.2">
      <c r="A721" s="23"/>
      <c r="B721" s="77"/>
      <c r="C721" s="23"/>
      <c r="D721" s="23"/>
      <c r="E721" s="23"/>
    </row>
    <row r="722" spans="1:5" x14ac:dyDescent="0.2">
      <c r="A722" s="23"/>
      <c r="B722" s="77"/>
      <c r="C722" s="23"/>
      <c r="D722" s="23"/>
      <c r="E722" s="23"/>
    </row>
    <row r="723" spans="1:5" x14ac:dyDescent="0.2">
      <c r="A723" s="23"/>
      <c r="B723" s="77"/>
      <c r="C723" s="23"/>
      <c r="D723" s="23"/>
      <c r="E723" s="23"/>
    </row>
    <row r="724" spans="1:5" x14ac:dyDescent="0.2">
      <c r="A724" s="23"/>
      <c r="B724" s="77"/>
      <c r="C724" s="23"/>
      <c r="D724" s="23"/>
      <c r="E724" s="23"/>
    </row>
    <row r="725" spans="1:5" x14ac:dyDescent="0.2">
      <c r="A725" s="23"/>
      <c r="B725" s="77"/>
      <c r="C725" s="23"/>
      <c r="D725" s="23"/>
      <c r="E725" s="23"/>
    </row>
    <row r="726" spans="1:5" x14ac:dyDescent="0.2">
      <c r="A726" s="23"/>
      <c r="B726" s="77"/>
      <c r="C726" s="23"/>
      <c r="D726" s="23"/>
      <c r="E726" s="23"/>
    </row>
    <row r="727" spans="1:5" x14ac:dyDescent="0.2">
      <c r="A727" s="23"/>
      <c r="B727" s="77"/>
      <c r="C727" s="23"/>
      <c r="D727" s="23"/>
      <c r="E727" s="23"/>
    </row>
    <row r="728" spans="1:5" x14ac:dyDescent="0.2">
      <c r="A728" s="23"/>
      <c r="B728" s="77"/>
      <c r="C728" s="23"/>
      <c r="D728" s="23"/>
      <c r="E728" s="23"/>
    </row>
    <row r="729" spans="1:5" x14ac:dyDescent="0.2">
      <c r="A729" s="23"/>
      <c r="B729" s="77"/>
      <c r="C729" s="23"/>
      <c r="D729" s="23"/>
      <c r="E729" s="23"/>
    </row>
    <row r="730" spans="1:5" x14ac:dyDescent="0.2">
      <c r="A730" s="23"/>
      <c r="B730" s="77"/>
      <c r="C730" s="23"/>
      <c r="D730" s="23"/>
      <c r="E730" s="23"/>
    </row>
    <row r="731" spans="1:5" x14ac:dyDescent="0.2">
      <c r="A731" s="23"/>
      <c r="B731" s="77"/>
      <c r="C731" s="23"/>
      <c r="D731" s="23"/>
      <c r="E731" s="23"/>
    </row>
    <row r="732" spans="1:5" x14ac:dyDescent="0.2">
      <c r="A732" s="23"/>
      <c r="B732" s="77"/>
      <c r="C732" s="23"/>
      <c r="D732" s="23"/>
      <c r="E732" s="23"/>
    </row>
    <row r="733" spans="1:5" x14ac:dyDescent="0.2">
      <c r="A733" s="23"/>
      <c r="B733" s="77"/>
      <c r="C733" s="23"/>
      <c r="D733" s="23"/>
      <c r="E733" s="23"/>
    </row>
    <row r="734" spans="1:5" x14ac:dyDescent="0.2">
      <c r="A734" s="23"/>
      <c r="B734" s="77"/>
      <c r="C734" s="23"/>
      <c r="D734" s="23"/>
      <c r="E734" s="23"/>
    </row>
    <row r="735" spans="1:5" x14ac:dyDescent="0.2">
      <c r="A735" s="23"/>
      <c r="B735" s="77"/>
      <c r="C735" s="23"/>
      <c r="D735" s="23"/>
      <c r="E735" s="23"/>
    </row>
    <row r="736" spans="1:5" x14ac:dyDescent="0.2">
      <c r="A736" s="23"/>
      <c r="B736" s="77"/>
      <c r="C736" s="23"/>
      <c r="D736" s="23"/>
      <c r="E736" s="23"/>
    </row>
    <row r="737" spans="1:5" x14ac:dyDescent="0.2">
      <c r="A737" s="23"/>
      <c r="B737" s="77"/>
      <c r="C737" s="23"/>
      <c r="D737" s="23"/>
      <c r="E737" s="23"/>
    </row>
    <row r="738" spans="1:5" x14ac:dyDescent="0.2">
      <c r="A738" s="23"/>
      <c r="B738" s="77"/>
      <c r="C738" s="23"/>
      <c r="D738" s="23"/>
      <c r="E738" s="23"/>
    </row>
    <row r="739" spans="1:5" x14ac:dyDescent="0.2">
      <c r="A739" s="23"/>
      <c r="B739" s="77"/>
      <c r="C739" s="23"/>
      <c r="D739" s="23"/>
      <c r="E739" s="23"/>
    </row>
    <row r="740" spans="1:5" x14ac:dyDescent="0.2">
      <c r="A740" s="23"/>
      <c r="B740" s="77"/>
      <c r="C740" s="23"/>
      <c r="D740" s="23"/>
      <c r="E740" s="23"/>
    </row>
    <row r="741" spans="1:5" x14ac:dyDescent="0.2">
      <c r="A741" s="23"/>
      <c r="B741" s="77"/>
      <c r="C741" s="23"/>
      <c r="D741" s="23"/>
      <c r="E741" s="23"/>
    </row>
    <row r="742" spans="1:5" x14ac:dyDescent="0.2">
      <c r="A742" s="23"/>
      <c r="B742" s="77"/>
      <c r="C742" s="23"/>
      <c r="D742" s="23"/>
      <c r="E742" s="23"/>
    </row>
    <row r="743" spans="1:5" x14ac:dyDescent="0.2">
      <c r="A743" s="23"/>
      <c r="B743" s="77"/>
      <c r="C743" s="23"/>
      <c r="D743" s="23"/>
      <c r="E743" s="23"/>
    </row>
    <row r="744" spans="1:5" x14ac:dyDescent="0.2">
      <c r="A744" s="23"/>
      <c r="B744" s="77"/>
      <c r="C744" s="23"/>
      <c r="D744" s="23"/>
      <c r="E744" s="23"/>
    </row>
    <row r="745" spans="1:5" x14ac:dyDescent="0.2">
      <c r="A745" s="23"/>
      <c r="B745" s="77"/>
      <c r="C745" s="23"/>
      <c r="D745" s="23"/>
      <c r="E745" s="23"/>
    </row>
    <row r="746" spans="1:5" x14ac:dyDescent="0.2">
      <c r="A746" s="23"/>
      <c r="B746" s="77"/>
      <c r="C746" s="23"/>
      <c r="D746" s="23"/>
      <c r="E746" s="23"/>
    </row>
    <row r="747" spans="1:5" x14ac:dyDescent="0.2">
      <c r="A747" s="23"/>
      <c r="B747" s="77"/>
      <c r="C747" s="23"/>
      <c r="D747" s="23"/>
      <c r="E747" s="23"/>
    </row>
    <row r="748" spans="1:5" x14ac:dyDescent="0.2">
      <c r="A748" s="23"/>
      <c r="B748" s="77"/>
      <c r="C748" s="23"/>
      <c r="D748" s="23"/>
      <c r="E748" s="23"/>
    </row>
    <row r="749" spans="1:5" x14ac:dyDescent="0.2">
      <c r="A749" s="23"/>
      <c r="B749" s="77"/>
      <c r="C749" s="23"/>
      <c r="D749" s="23"/>
      <c r="E749" s="23"/>
    </row>
    <row r="750" spans="1:5" x14ac:dyDescent="0.2">
      <c r="A750" s="23"/>
      <c r="B750" s="77"/>
      <c r="C750" s="23"/>
      <c r="D750" s="23"/>
      <c r="E750" s="23"/>
    </row>
    <row r="751" spans="1:5" x14ac:dyDescent="0.2">
      <c r="A751" s="23"/>
      <c r="B751" s="77"/>
      <c r="C751" s="23"/>
      <c r="D751" s="23"/>
      <c r="E751" s="23"/>
    </row>
    <row r="752" spans="1:5" x14ac:dyDescent="0.2">
      <c r="A752" s="23"/>
      <c r="B752" s="77"/>
      <c r="C752" s="23"/>
      <c r="D752" s="23"/>
      <c r="E752" s="23"/>
    </row>
    <row r="753" spans="1:5" x14ac:dyDescent="0.2">
      <c r="A753" s="23"/>
      <c r="B753" s="77"/>
      <c r="C753" s="23"/>
      <c r="D753" s="23"/>
      <c r="E753" s="23"/>
    </row>
    <row r="754" spans="1:5" x14ac:dyDescent="0.2">
      <c r="A754" s="23"/>
      <c r="B754" s="77"/>
      <c r="C754" s="23"/>
      <c r="D754" s="23"/>
      <c r="E754" s="23"/>
    </row>
    <row r="755" spans="1:5" x14ac:dyDescent="0.2">
      <c r="A755" s="23"/>
      <c r="B755" s="77"/>
      <c r="C755" s="23"/>
      <c r="D755" s="23"/>
      <c r="E755" s="23"/>
    </row>
    <row r="756" spans="1:5" x14ac:dyDescent="0.2">
      <c r="A756" s="23"/>
      <c r="B756" s="77"/>
      <c r="C756" s="23"/>
      <c r="D756" s="23"/>
      <c r="E756" s="23"/>
    </row>
    <row r="757" spans="1:5" x14ac:dyDescent="0.2">
      <c r="A757" s="23"/>
      <c r="B757" s="77"/>
      <c r="C757" s="23"/>
      <c r="D757" s="23"/>
      <c r="E757" s="23"/>
    </row>
    <row r="758" spans="1:5" x14ac:dyDescent="0.2">
      <c r="A758" s="23"/>
      <c r="B758" s="77"/>
      <c r="C758" s="23"/>
      <c r="D758" s="23"/>
      <c r="E758" s="23"/>
    </row>
    <row r="759" spans="1:5" x14ac:dyDescent="0.2">
      <c r="A759" s="23"/>
      <c r="B759" s="77"/>
      <c r="C759" s="23"/>
      <c r="D759" s="23"/>
      <c r="E759" s="23"/>
    </row>
    <row r="760" spans="1:5" x14ac:dyDescent="0.2">
      <c r="A760" s="23"/>
      <c r="B760" s="77"/>
      <c r="C760" s="23"/>
      <c r="D760" s="23"/>
      <c r="E760" s="23"/>
    </row>
    <row r="761" spans="1:5" x14ac:dyDescent="0.2">
      <c r="A761" s="23"/>
      <c r="B761" s="77"/>
      <c r="C761" s="23"/>
      <c r="D761" s="23"/>
      <c r="E761" s="23"/>
    </row>
    <row r="762" spans="1:5" x14ac:dyDescent="0.2">
      <c r="A762" s="23"/>
      <c r="B762" s="77"/>
      <c r="C762" s="23"/>
      <c r="D762" s="23"/>
      <c r="E762" s="23"/>
    </row>
    <row r="763" spans="1:5" x14ac:dyDescent="0.2">
      <c r="A763" s="23"/>
      <c r="B763" s="77"/>
      <c r="C763" s="23"/>
      <c r="D763" s="23"/>
      <c r="E763" s="23"/>
    </row>
    <row r="764" spans="1:5" x14ac:dyDescent="0.2">
      <c r="A764" s="23"/>
      <c r="B764" s="77"/>
      <c r="C764" s="23"/>
      <c r="D764" s="23"/>
      <c r="E764" s="23"/>
    </row>
    <row r="765" spans="1:5" x14ac:dyDescent="0.2">
      <c r="A765" s="23"/>
      <c r="B765" s="77"/>
      <c r="C765" s="23"/>
      <c r="D765" s="23"/>
      <c r="E765" s="23"/>
    </row>
    <row r="766" spans="1:5" x14ac:dyDescent="0.2">
      <c r="A766" s="23"/>
      <c r="B766" s="77"/>
      <c r="C766" s="23"/>
      <c r="D766" s="23"/>
      <c r="E766" s="23"/>
    </row>
    <row r="767" spans="1:5" x14ac:dyDescent="0.2">
      <c r="A767" s="23"/>
      <c r="B767" s="77"/>
      <c r="C767" s="23"/>
      <c r="D767" s="23"/>
      <c r="E767" s="23"/>
    </row>
    <row r="768" spans="1:5" x14ac:dyDescent="0.2">
      <c r="A768" s="23"/>
      <c r="B768" s="77"/>
      <c r="C768" s="23"/>
      <c r="D768" s="23"/>
      <c r="E768" s="23"/>
    </row>
    <row r="769" spans="1:5" x14ac:dyDescent="0.2">
      <c r="A769" s="23"/>
      <c r="B769" s="77"/>
      <c r="C769" s="23"/>
      <c r="D769" s="23"/>
      <c r="E769" s="23"/>
    </row>
    <row r="770" spans="1:5" x14ac:dyDescent="0.2">
      <c r="A770" s="23"/>
      <c r="B770" s="77"/>
      <c r="C770" s="23"/>
      <c r="D770" s="23"/>
      <c r="E770" s="23"/>
    </row>
    <row r="771" spans="1:5" x14ac:dyDescent="0.2">
      <c r="A771" s="23"/>
      <c r="B771" s="77"/>
      <c r="C771" s="23"/>
      <c r="D771" s="23"/>
      <c r="E771" s="23"/>
    </row>
    <row r="772" spans="1:5" x14ac:dyDescent="0.2">
      <c r="A772" s="23"/>
      <c r="B772" s="77"/>
      <c r="C772" s="23"/>
      <c r="D772" s="23"/>
      <c r="E772" s="23"/>
    </row>
    <row r="773" spans="1:5" x14ac:dyDescent="0.2">
      <c r="A773" s="23"/>
      <c r="B773" s="77"/>
      <c r="C773" s="23"/>
      <c r="D773" s="23"/>
      <c r="E773" s="23"/>
    </row>
    <row r="774" spans="1:5" x14ac:dyDescent="0.2">
      <c r="A774" s="23"/>
      <c r="B774" s="77"/>
      <c r="C774" s="23"/>
      <c r="D774" s="23"/>
      <c r="E774" s="23"/>
    </row>
    <row r="775" spans="1:5" x14ac:dyDescent="0.2">
      <c r="A775" s="23"/>
      <c r="B775" s="77"/>
      <c r="C775" s="23"/>
      <c r="D775" s="23"/>
      <c r="E775" s="23"/>
    </row>
    <row r="776" spans="1:5" x14ac:dyDescent="0.2">
      <c r="A776" s="23"/>
      <c r="B776" s="77"/>
      <c r="C776" s="23"/>
      <c r="D776" s="23"/>
      <c r="E776" s="23"/>
    </row>
    <row r="777" spans="1:5" x14ac:dyDescent="0.2">
      <c r="A777" s="23"/>
      <c r="B777" s="77"/>
      <c r="C777" s="23"/>
      <c r="D777" s="23"/>
      <c r="E777" s="23"/>
    </row>
    <row r="778" spans="1:5" x14ac:dyDescent="0.2">
      <c r="A778" s="23"/>
      <c r="B778" s="77"/>
      <c r="C778" s="23"/>
      <c r="D778" s="23"/>
      <c r="E778" s="23"/>
    </row>
    <row r="779" spans="1:5" x14ac:dyDescent="0.2">
      <c r="A779" s="23"/>
      <c r="B779" s="77"/>
      <c r="C779" s="23"/>
      <c r="D779" s="23"/>
      <c r="E779" s="23"/>
    </row>
    <row r="780" spans="1:5" x14ac:dyDescent="0.2">
      <c r="A780" s="23"/>
      <c r="B780" s="77"/>
      <c r="C780" s="23"/>
      <c r="D780" s="23"/>
      <c r="E780" s="23"/>
    </row>
    <row r="781" spans="1:5" x14ac:dyDescent="0.2">
      <c r="A781" s="23"/>
      <c r="B781" s="77"/>
      <c r="C781" s="23"/>
      <c r="D781" s="23"/>
      <c r="E781" s="23"/>
    </row>
    <row r="782" spans="1:5" x14ac:dyDescent="0.2">
      <c r="A782" s="23"/>
      <c r="B782" s="77"/>
      <c r="C782" s="23"/>
      <c r="D782" s="23"/>
      <c r="E782" s="23"/>
    </row>
    <row r="783" spans="1:5" x14ac:dyDescent="0.2">
      <c r="A783" s="23"/>
      <c r="B783" s="77"/>
      <c r="C783" s="23"/>
      <c r="D783" s="23"/>
      <c r="E783" s="23"/>
    </row>
    <row r="784" spans="1:5" x14ac:dyDescent="0.2">
      <c r="A784" s="23"/>
      <c r="B784" s="77"/>
      <c r="C784" s="23"/>
      <c r="D784" s="23"/>
      <c r="E784" s="23"/>
    </row>
    <row r="785" spans="1:5" x14ac:dyDescent="0.2">
      <c r="A785" s="23"/>
      <c r="B785" s="77"/>
      <c r="C785" s="23"/>
      <c r="D785" s="23"/>
      <c r="E785" s="23"/>
    </row>
    <row r="786" spans="1:5" x14ac:dyDescent="0.2">
      <c r="A786" s="23"/>
      <c r="B786" s="77"/>
      <c r="C786" s="23"/>
      <c r="D786" s="23"/>
      <c r="E786" s="23"/>
    </row>
    <row r="787" spans="1:5" x14ac:dyDescent="0.2">
      <c r="A787" s="23"/>
      <c r="B787" s="77"/>
      <c r="C787" s="23"/>
      <c r="D787" s="23"/>
      <c r="E787" s="23"/>
    </row>
    <row r="788" spans="1:5" x14ac:dyDescent="0.2">
      <c r="A788" s="23"/>
      <c r="B788" s="77"/>
      <c r="C788" s="23"/>
      <c r="D788" s="23"/>
      <c r="E788" s="23"/>
    </row>
    <row r="789" spans="1:5" x14ac:dyDescent="0.2">
      <c r="A789" s="23"/>
      <c r="B789" s="77"/>
      <c r="C789" s="23"/>
      <c r="D789" s="23"/>
      <c r="E789" s="23"/>
    </row>
    <row r="790" spans="1:5" x14ac:dyDescent="0.2">
      <c r="A790" s="23"/>
      <c r="B790" s="77"/>
      <c r="C790" s="23"/>
      <c r="D790" s="23"/>
      <c r="E790" s="23"/>
    </row>
    <row r="791" spans="1:5" x14ac:dyDescent="0.2">
      <c r="A791" s="23"/>
      <c r="B791" s="77"/>
      <c r="C791" s="23"/>
      <c r="D791" s="23"/>
      <c r="E791" s="23"/>
    </row>
    <row r="792" spans="1:5" x14ac:dyDescent="0.2">
      <c r="A792" s="23"/>
      <c r="B792" s="77"/>
      <c r="C792" s="23"/>
      <c r="D792" s="23"/>
      <c r="E792" s="23"/>
    </row>
    <row r="793" spans="1:5" x14ac:dyDescent="0.2">
      <c r="A793" s="23"/>
      <c r="B793" s="77"/>
      <c r="C793" s="23"/>
      <c r="D793" s="23"/>
      <c r="E793" s="23"/>
    </row>
    <row r="794" spans="1:5" x14ac:dyDescent="0.2">
      <c r="A794" s="23"/>
      <c r="B794" s="77"/>
      <c r="C794" s="23"/>
      <c r="D794" s="23"/>
      <c r="E794" s="23"/>
    </row>
    <row r="795" spans="1:5" x14ac:dyDescent="0.2">
      <c r="A795" s="23"/>
      <c r="B795" s="77"/>
      <c r="C795" s="23"/>
      <c r="D795" s="23"/>
      <c r="E795" s="23"/>
    </row>
    <row r="796" spans="1:5" x14ac:dyDescent="0.2">
      <c r="A796" s="23"/>
      <c r="B796" s="77"/>
      <c r="C796" s="23"/>
      <c r="D796" s="23"/>
      <c r="E796" s="23"/>
    </row>
    <row r="797" spans="1:5" x14ac:dyDescent="0.2">
      <c r="A797" s="23"/>
      <c r="B797" s="77"/>
      <c r="C797" s="23"/>
      <c r="D797" s="23"/>
      <c r="E797" s="23"/>
    </row>
    <row r="798" spans="1:5" x14ac:dyDescent="0.2">
      <c r="A798" s="23"/>
      <c r="B798" s="77"/>
      <c r="C798" s="23"/>
      <c r="D798" s="23"/>
      <c r="E798" s="23"/>
    </row>
    <row r="799" spans="1:5" x14ac:dyDescent="0.2">
      <c r="A799" s="23"/>
      <c r="B799" s="77"/>
      <c r="C799" s="23"/>
      <c r="D799" s="23"/>
      <c r="E799" s="23"/>
    </row>
    <row r="800" spans="1:5" x14ac:dyDescent="0.2">
      <c r="A800" s="23"/>
      <c r="B800" s="77"/>
      <c r="C800" s="23"/>
      <c r="D800" s="23"/>
      <c r="E800" s="23"/>
    </row>
    <row r="801" spans="1:5" x14ac:dyDescent="0.2">
      <c r="A801" s="23"/>
      <c r="B801" s="77"/>
      <c r="C801" s="23"/>
      <c r="D801" s="23"/>
      <c r="E801" s="23"/>
    </row>
    <row r="802" spans="1:5" x14ac:dyDescent="0.2">
      <c r="A802" s="23"/>
      <c r="B802" s="77"/>
      <c r="C802" s="23"/>
      <c r="D802" s="23"/>
      <c r="E802" s="23"/>
    </row>
    <row r="803" spans="1:5" x14ac:dyDescent="0.2">
      <c r="A803" s="23"/>
      <c r="B803" s="77"/>
      <c r="C803" s="23"/>
      <c r="D803" s="23"/>
      <c r="E803" s="23"/>
    </row>
    <row r="804" spans="1:5" x14ac:dyDescent="0.2">
      <c r="A804" s="23"/>
      <c r="B804" s="77"/>
      <c r="C804" s="23"/>
      <c r="D804" s="23"/>
      <c r="E804" s="23"/>
    </row>
    <row r="805" spans="1:5" x14ac:dyDescent="0.2">
      <c r="A805" s="23"/>
      <c r="B805" s="77"/>
      <c r="C805" s="23"/>
      <c r="D805" s="23"/>
      <c r="E805" s="23"/>
    </row>
    <row r="806" spans="1:5" x14ac:dyDescent="0.2">
      <c r="A806" s="23"/>
      <c r="B806" s="77"/>
      <c r="C806" s="23"/>
      <c r="D806" s="23"/>
      <c r="E806" s="23"/>
    </row>
    <row r="807" spans="1:5" x14ac:dyDescent="0.2">
      <c r="A807" s="23"/>
      <c r="B807" s="77"/>
      <c r="C807" s="23"/>
      <c r="D807" s="23"/>
      <c r="E807" s="23"/>
    </row>
    <row r="808" spans="1:5" x14ac:dyDescent="0.2">
      <c r="A808" s="23"/>
      <c r="B808" s="77"/>
      <c r="C808" s="23"/>
      <c r="D808" s="23"/>
      <c r="E808" s="23"/>
    </row>
    <row r="809" spans="1:5" x14ac:dyDescent="0.2">
      <c r="A809" s="23"/>
      <c r="B809" s="77"/>
      <c r="C809" s="23"/>
      <c r="D809" s="23"/>
      <c r="E809" s="23"/>
    </row>
    <row r="810" spans="1:5" x14ac:dyDescent="0.2">
      <c r="A810" s="23"/>
      <c r="B810" s="77"/>
      <c r="C810" s="23"/>
      <c r="D810" s="23"/>
      <c r="E810" s="23"/>
    </row>
    <row r="811" spans="1:5" x14ac:dyDescent="0.2">
      <c r="A811" s="23"/>
      <c r="B811" s="77"/>
      <c r="C811" s="23"/>
      <c r="D811" s="23"/>
      <c r="E811" s="23"/>
    </row>
    <row r="812" spans="1:5" x14ac:dyDescent="0.2">
      <c r="A812" s="23"/>
      <c r="B812" s="77"/>
      <c r="C812" s="23"/>
      <c r="D812" s="23"/>
      <c r="E812" s="23"/>
    </row>
    <row r="813" spans="1:5" x14ac:dyDescent="0.2">
      <c r="A813" s="23"/>
      <c r="B813" s="77"/>
      <c r="C813" s="23"/>
      <c r="D813" s="23"/>
      <c r="E813" s="23"/>
    </row>
    <row r="814" spans="1:5" x14ac:dyDescent="0.2">
      <c r="A814" s="23"/>
      <c r="B814" s="77"/>
      <c r="C814" s="23"/>
      <c r="D814" s="23"/>
      <c r="E814" s="23"/>
    </row>
    <row r="815" spans="1:5" x14ac:dyDescent="0.2">
      <c r="A815" s="23"/>
      <c r="B815" s="77"/>
      <c r="C815" s="23"/>
      <c r="D815" s="23"/>
      <c r="E815" s="23"/>
    </row>
    <row r="816" spans="1:5" x14ac:dyDescent="0.2">
      <c r="A816" s="23"/>
      <c r="B816" s="77"/>
      <c r="C816" s="23"/>
      <c r="D816" s="23"/>
      <c r="E816" s="23"/>
    </row>
    <row r="817" spans="1:5" x14ac:dyDescent="0.2">
      <c r="A817" s="23"/>
      <c r="B817" s="77"/>
      <c r="C817" s="23"/>
      <c r="D817" s="23"/>
      <c r="E817" s="23"/>
    </row>
    <row r="818" spans="1:5" x14ac:dyDescent="0.2">
      <c r="A818" s="23"/>
      <c r="B818" s="77"/>
      <c r="C818" s="23"/>
      <c r="D818" s="23"/>
      <c r="E818" s="23"/>
    </row>
    <row r="819" spans="1:5" x14ac:dyDescent="0.2">
      <c r="A819" s="23"/>
      <c r="B819" s="77"/>
      <c r="C819" s="23"/>
      <c r="D819" s="23"/>
      <c r="E819" s="23"/>
    </row>
    <row r="820" spans="1:5" x14ac:dyDescent="0.2">
      <c r="A820" s="23"/>
      <c r="B820" s="77"/>
      <c r="C820" s="23"/>
      <c r="D820" s="23"/>
      <c r="E820" s="23"/>
    </row>
    <row r="821" spans="1:5" x14ac:dyDescent="0.2">
      <c r="A821" s="23"/>
      <c r="B821" s="77"/>
      <c r="C821" s="23"/>
      <c r="D821" s="23"/>
      <c r="E821" s="23"/>
    </row>
    <row r="822" spans="1:5" x14ac:dyDescent="0.2">
      <c r="A822" s="23"/>
      <c r="B822" s="77"/>
      <c r="C822" s="23"/>
      <c r="D822" s="23"/>
      <c r="E822" s="23"/>
    </row>
    <row r="823" spans="1:5" x14ac:dyDescent="0.2">
      <c r="A823" s="23"/>
      <c r="B823" s="77"/>
      <c r="C823" s="23"/>
      <c r="D823" s="23"/>
      <c r="E823" s="23"/>
    </row>
    <row r="824" spans="1:5" x14ac:dyDescent="0.2">
      <c r="A824" s="23"/>
      <c r="B824" s="77"/>
      <c r="C824" s="23"/>
      <c r="D824" s="23"/>
      <c r="E824" s="23"/>
    </row>
    <row r="825" spans="1:5" x14ac:dyDescent="0.2">
      <c r="A825" s="23"/>
      <c r="B825" s="77"/>
      <c r="C825" s="23"/>
      <c r="D825" s="23"/>
      <c r="E825" s="23"/>
    </row>
    <row r="826" spans="1:5" x14ac:dyDescent="0.2">
      <c r="A826" s="23"/>
      <c r="B826" s="77"/>
      <c r="C826" s="23"/>
      <c r="D826" s="23"/>
      <c r="E826" s="23"/>
    </row>
    <row r="827" spans="1:5" x14ac:dyDescent="0.2">
      <c r="A827" s="23"/>
      <c r="B827" s="77"/>
      <c r="C827" s="23"/>
      <c r="D827" s="23"/>
      <c r="E827" s="23"/>
    </row>
    <row r="828" spans="1:5" x14ac:dyDescent="0.2">
      <c r="A828" s="23"/>
      <c r="B828" s="77"/>
      <c r="C828" s="23"/>
      <c r="D828" s="23"/>
      <c r="E828" s="23"/>
    </row>
    <row r="829" spans="1:5" x14ac:dyDescent="0.2">
      <c r="A829" s="23"/>
      <c r="B829" s="77"/>
      <c r="C829" s="23"/>
      <c r="D829" s="23"/>
      <c r="E829" s="23"/>
    </row>
    <row r="830" spans="1:5" x14ac:dyDescent="0.2">
      <c r="A830" s="23"/>
      <c r="B830" s="77"/>
      <c r="C830" s="23"/>
      <c r="D830" s="23"/>
      <c r="E830" s="23"/>
    </row>
    <row r="831" spans="1:5" x14ac:dyDescent="0.2">
      <c r="A831" s="23"/>
      <c r="B831" s="77"/>
      <c r="C831" s="23"/>
      <c r="D831" s="23"/>
      <c r="E831" s="23"/>
    </row>
    <row r="832" spans="1:5" x14ac:dyDescent="0.2">
      <c r="A832" s="23"/>
      <c r="B832" s="77"/>
      <c r="C832" s="23"/>
      <c r="D832" s="23"/>
      <c r="E832" s="23"/>
    </row>
    <row r="833" spans="1:5" x14ac:dyDescent="0.2">
      <c r="A833" s="23"/>
      <c r="B833" s="77"/>
      <c r="C833" s="23"/>
      <c r="D833" s="23"/>
      <c r="E833" s="23"/>
    </row>
    <row r="834" spans="1:5" x14ac:dyDescent="0.2">
      <c r="A834" s="23"/>
      <c r="B834" s="77"/>
      <c r="C834" s="23"/>
      <c r="D834" s="23"/>
      <c r="E834" s="23"/>
    </row>
    <row r="835" spans="1:5" x14ac:dyDescent="0.2">
      <c r="A835" s="23"/>
      <c r="B835" s="77"/>
      <c r="C835" s="23"/>
      <c r="D835" s="23"/>
      <c r="E835" s="23"/>
    </row>
    <row r="836" spans="1:5" x14ac:dyDescent="0.2">
      <c r="A836" s="23"/>
      <c r="B836" s="77"/>
      <c r="C836" s="23"/>
      <c r="D836" s="23"/>
      <c r="E836" s="23"/>
    </row>
    <row r="837" spans="1:5" x14ac:dyDescent="0.2">
      <c r="A837" s="23"/>
      <c r="B837" s="77"/>
      <c r="C837" s="23"/>
      <c r="D837" s="23"/>
      <c r="E837" s="23"/>
    </row>
    <row r="838" spans="1:5" x14ac:dyDescent="0.2">
      <c r="A838" s="23"/>
      <c r="B838" s="77"/>
      <c r="C838" s="23"/>
      <c r="D838" s="23"/>
      <c r="E838" s="23"/>
    </row>
    <row r="839" spans="1:5" x14ac:dyDescent="0.2">
      <c r="A839" s="23"/>
      <c r="B839" s="77"/>
      <c r="C839" s="23"/>
      <c r="D839" s="23"/>
      <c r="E839" s="23"/>
    </row>
    <row r="840" spans="1:5" x14ac:dyDescent="0.2">
      <c r="A840" s="23"/>
      <c r="B840" s="77"/>
      <c r="C840" s="23"/>
      <c r="D840" s="23"/>
      <c r="E840" s="23"/>
    </row>
    <row r="841" spans="1:5" x14ac:dyDescent="0.2">
      <c r="A841" s="23"/>
      <c r="B841" s="77"/>
      <c r="C841" s="23"/>
      <c r="D841" s="23"/>
      <c r="E841" s="23"/>
    </row>
    <row r="842" spans="1:5" x14ac:dyDescent="0.2">
      <c r="A842" s="23"/>
      <c r="B842" s="77"/>
      <c r="C842" s="23"/>
      <c r="D842" s="23"/>
      <c r="E842" s="23"/>
    </row>
    <row r="843" spans="1:5" x14ac:dyDescent="0.2">
      <c r="A843" s="23"/>
      <c r="B843" s="77"/>
      <c r="C843" s="23"/>
      <c r="D843" s="23"/>
      <c r="E843" s="23"/>
    </row>
    <row r="844" spans="1:5" x14ac:dyDescent="0.2">
      <c r="A844" s="23"/>
      <c r="B844" s="77"/>
      <c r="C844" s="23"/>
      <c r="D844" s="23"/>
      <c r="E844" s="23"/>
    </row>
    <row r="845" spans="1:5" x14ac:dyDescent="0.2">
      <c r="A845" s="23"/>
      <c r="B845" s="77"/>
      <c r="C845" s="23"/>
      <c r="D845" s="23"/>
      <c r="E845" s="23"/>
    </row>
    <row r="846" spans="1:5" x14ac:dyDescent="0.2">
      <c r="A846" s="23"/>
      <c r="B846" s="77"/>
      <c r="C846" s="23"/>
      <c r="D846" s="23"/>
      <c r="E846" s="23"/>
    </row>
    <row r="847" spans="1:5" x14ac:dyDescent="0.2">
      <c r="A847" s="23"/>
      <c r="B847" s="77"/>
      <c r="C847" s="23"/>
      <c r="D847" s="23"/>
      <c r="E847" s="23"/>
    </row>
    <row r="848" spans="1:5" x14ac:dyDescent="0.2">
      <c r="A848" s="23"/>
      <c r="B848" s="77"/>
      <c r="C848" s="23"/>
      <c r="D848" s="23"/>
      <c r="E848" s="23"/>
    </row>
    <row r="849" spans="1:5" x14ac:dyDescent="0.2">
      <c r="A849" s="23"/>
      <c r="B849" s="77"/>
      <c r="C849" s="23"/>
      <c r="D849" s="23"/>
      <c r="E849" s="23"/>
    </row>
    <row r="850" spans="1:5" x14ac:dyDescent="0.2">
      <c r="A850" s="23"/>
      <c r="B850" s="77"/>
      <c r="C850" s="23"/>
      <c r="D850" s="23"/>
      <c r="E850" s="23"/>
    </row>
    <row r="851" spans="1:5" x14ac:dyDescent="0.2">
      <c r="A851" s="23"/>
      <c r="B851" s="77"/>
      <c r="C851" s="23"/>
      <c r="D851" s="23"/>
      <c r="E851" s="23"/>
    </row>
    <row r="852" spans="1:5" x14ac:dyDescent="0.2">
      <c r="A852" s="23"/>
      <c r="B852" s="77"/>
      <c r="C852" s="23"/>
      <c r="D852" s="23"/>
      <c r="E852" s="23"/>
    </row>
    <row r="853" spans="1:5" x14ac:dyDescent="0.2">
      <c r="A853" s="23"/>
      <c r="B853" s="77"/>
      <c r="C853" s="23"/>
      <c r="D853" s="23"/>
      <c r="E853" s="23"/>
    </row>
    <row r="854" spans="1:5" x14ac:dyDescent="0.2">
      <c r="A854" s="23"/>
      <c r="B854" s="77"/>
      <c r="C854" s="23"/>
      <c r="D854" s="23"/>
      <c r="E854" s="23"/>
    </row>
    <row r="855" spans="1:5" x14ac:dyDescent="0.2">
      <c r="A855" s="23"/>
      <c r="B855" s="77"/>
      <c r="C855" s="23"/>
      <c r="D855" s="23"/>
      <c r="E855" s="23"/>
    </row>
    <row r="856" spans="1:5" x14ac:dyDescent="0.2">
      <c r="A856" s="23"/>
      <c r="B856" s="77"/>
      <c r="C856" s="23"/>
      <c r="D856" s="23"/>
      <c r="E856" s="23"/>
    </row>
    <row r="857" spans="1:5" x14ac:dyDescent="0.2">
      <c r="A857" s="23"/>
      <c r="B857" s="77"/>
      <c r="C857" s="23"/>
      <c r="D857" s="23"/>
      <c r="E857" s="23"/>
    </row>
    <row r="858" spans="1:5" x14ac:dyDescent="0.2">
      <c r="A858" s="23"/>
      <c r="B858" s="77"/>
      <c r="C858" s="23"/>
      <c r="D858" s="23"/>
      <c r="E858" s="23"/>
    </row>
    <row r="859" spans="1:5" x14ac:dyDescent="0.2">
      <c r="A859" s="23"/>
      <c r="B859" s="77"/>
      <c r="C859" s="23"/>
      <c r="D859" s="23"/>
      <c r="E859" s="23"/>
    </row>
    <row r="860" spans="1:5" x14ac:dyDescent="0.2">
      <c r="A860" s="23"/>
      <c r="B860" s="77"/>
      <c r="C860" s="23"/>
      <c r="D860" s="23"/>
      <c r="E860" s="23"/>
    </row>
    <row r="861" spans="1:5" x14ac:dyDescent="0.2">
      <c r="A861" s="23"/>
      <c r="B861" s="77"/>
      <c r="C861" s="23"/>
      <c r="D861" s="23"/>
      <c r="E861" s="23"/>
    </row>
    <row r="862" spans="1:5" x14ac:dyDescent="0.2">
      <c r="A862" s="23"/>
      <c r="B862" s="77"/>
      <c r="C862" s="23"/>
      <c r="D862" s="23"/>
      <c r="E862" s="23"/>
    </row>
    <row r="863" spans="1:5" x14ac:dyDescent="0.2">
      <c r="A863" s="23"/>
      <c r="B863" s="77"/>
      <c r="C863" s="23"/>
      <c r="D863" s="23"/>
      <c r="E863" s="23"/>
    </row>
    <row r="864" spans="1:5" x14ac:dyDescent="0.2">
      <c r="A864" s="23"/>
      <c r="B864" s="77"/>
      <c r="C864" s="23"/>
      <c r="D864" s="23"/>
      <c r="E864" s="23"/>
    </row>
    <row r="865" spans="1:5" x14ac:dyDescent="0.2">
      <c r="A865" s="23"/>
      <c r="B865" s="77"/>
      <c r="C865" s="23"/>
      <c r="D865" s="23"/>
      <c r="E865" s="23"/>
    </row>
    <row r="866" spans="1:5" x14ac:dyDescent="0.2">
      <c r="A866" s="23"/>
      <c r="B866" s="77"/>
      <c r="C866" s="23"/>
      <c r="D866" s="23"/>
      <c r="E866" s="23"/>
    </row>
    <row r="867" spans="1:5" x14ac:dyDescent="0.2">
      <c r="A867" s="23"/>
      <c r="B867" s="77"/>
      <c r="C867" s="23"/>
      <c r="D867" s="23"/>
      <c r="E867" s="23"/>
    </row>
    <row r="868" spans="1:5" x14ac:dyDescent="0.2">
      <c r="A868" s="23"/>
      <c r="B868" s="77"/>
      <c r="C868" s="23"/>
      <c r="D868" s="23"/>
      <c r="E868" s="23"/>
    </row>
    <row r="869" spans="1:5" x14ac:dyDescent="0.2">
      <c r="A869" s="23"/>
      <c r="B869" s="77"/>
      <c r="C869" s="23"/>
      <c r="D869" s="23"/>
      <c r="E869" s="23"/>
    </row>
    <row r="870" spans="1:5" x14ac:dyDescent="0.2">
      <c r="A870" s="23"/>
      <c r="B870" s="77"/>
      <c r="C870" s="23"/>
      <c r="D870" s="23"/>
      <c r="E870" s="23"/>
    </row>
    <row r="871" spans="1:5" x14ac:dyDescent="0.2">
      <c r="A871" s="23"/>
      <c r="B871" s="77"/>
      <c r="C871" s="23"/>
      <c r="D871" s="23"/>
      <c r="E871" s="23"/>
    </row>
    <row r="872" spans="1:5" x14ac:dyDescent="0.2">
      <c r="A872" s="23"/>
      <c r="B872" s="77"/>
      <c r="C872" s="23"/>
      <c r="D872" s="23"/>
      <c r="E872" s="23"/>
    </row>
    <row r="873" spans="1:5" x14ac:dyDescent="0.2">
      <c r="A873" s="23"/>
      <c r="B873" s="77"/>
      <c r="C873" s="23"/>
      <c r="D873" s="23"/>
      <c r="E873" s="23"/>
    </row>
    <row r="874" spans="1:5" x14ac:dyDescent="0.2">
      <c r="A874" s="23"/>
      <c r="B874" s="77"/>
      <c r="C874" s="23"/>
      <c r="D874" s="23"/>
      <c r="E874" s="23"/>
    </row>
    <row r="875" spans="1:5" x14ac:dyDescent="0.2">
      <c r="A875" s="23"/>
      <c r="B875" s="77"/>
      <c r="C875" s="23"/>
      <c r="D875" s="23"/>
      <c r="E875" s="23"/>
    </row>
    <row r="876" spans="1:5" x14ac:dyDescent="0.2">
      <c r="A876" s="23"/>
      <c r="B876" s="77"/>
      <c r="C876" s="23"/>
      <c r="D876" s="23"/>
      <c r="E876" s="23"/>
    </row>
    <row r="877" spans="1:5" x14ac:dyDescent="0.2">
      <c r="A877" s="23"/>
      <c r="B877" s="77"/>
      <c r="C877" s="23"/>
      <c r="D877" s="23"/>
      <c r="E877" s="23"/>
    </row>
    <row r="878" spans="1:5" x14ac:dyDescent="0.2">
      <c r="A878" s="23"/>
      <c r="B878" s="77"/>
      <c r="C878" s="23"/>
      <c r="D878" s="23"/>
      <c r="E878" s="23"/>
    </row>
    <row r="879" spans="1:5" x14ac:dyDescent="0.2">
      <c r="A879" s="23"/>
      <c r="B879" s="77"/>
      <c r="C879" s="23"/>
      <c r="D879" s="23"/>
      <c r="E879" s="23"/>
    </row>
    <row r="880" spans="1:5" x14ac:dyDescent="0.2">
      <c r="A880" s="23"/>
      <c r="B880" s="77"/>
      <c r="C880" s="23"/>
      <c r="D880" s="23"/>
      <c r="E880" s="23"/>
    </row>
    <row r="881" spans="1:5" x14ac:dyDescent="0.2">
      <c r="A881" s="23"/>
      <c r="B881" s="77"/>
      <c r="C881" s="23"/>
      <c r="D881" s="23"/>
      <c r="E881" s="23"/>
    </row>
    <row r="882" spans="1:5" x14ac:dyDescent="0.2">
      <c r="A882" s="23"/>
      <c r="B882" s="77"/>
      <c r="C882" s="23"/>
      <c r="D882" s="23"/>
      <c r="E882" s="23"/>
    </row>
    <row r="883" spans="1:5" x14ac:dyDescent="0.2">
      <c r="A883" s="23"/>
      <c r="B883" s="77"/>
      <c r="C883" s="23"/>
      <c r="D883" s="23"/>
      <c r="E883" s="23"/>
    </row>
    <row r="884" spans="1:5" x14ac:dyDescent="0.2">
      <c r="A884" s="23"/>
      <c r="B884" s="77"/>
      <c r="C884" s="23"/>
      <c r="D884" s="23"/>
      <c r="E884" s="23"/>
    </row>
    <row r="885" spans="1:5" x14ac:dyDescent="0.2">
      <c r="A885" s="23"/>
      <c r="B885" s="77"/>
      <c r="C885" s="23"/>
      <c r="D885" s="23"/>
      <c r="E885" s="23"/>
    </row>
    <row r="886" spans="1:5" x14ac:dyDescent="0.2">
      <c r="A886" s="23"/>
      <c r="B886" s="77"/>
      <c r="C886" s="23"/>
      <c r="D886" s="23"/>
      <c r="E886" s="23"/>
    </row>
    <row r="887" spans="1:5" x14ac:dyDescent="0.2">
      <c r="A887" s="23"/>
      <c r="B887" s="77"/>
      <c r="C887" s="23"/>
      <c r="D887" s="23"/>
      <c r="E887" s="23"/>
    </row>
    <row r="888" spans="1:5" x14ac:dyDescent="0.2">
      <c r="A888" s="23"/>
      <c r="B888" s="77"/>
      <c r="C888" s="23"/>
      <c r="D888" s="23"/>
      <c r="E888" s="23"/>
    </row>
    <row r="889" spans="1:5" x14ac:dyDescent="0.2">
      <c r="A889" s="23"/>
      <c r="B889" s="77"/>
      <c r="C889" s="23"/>
      <c r="D889" s="23"/>
      <c r="E889" s="23"/>
    </row>
    <row r="890" spans="1:5" x14ac:dyDescent="0.2">
      <c r="A890" s="23"/>
      <c r="B890" s="77"/>
      <c r="C890" s="23"/>
      <c r="D890" s="23"/>
      <c r="E890" s="23"/>
    </row>
    <row r="891" spans="1:5" x14ac:dyDescent="0.2">
      <c r="A891" s="23"/>
      <c r="B891" s="77"/>
      <c r="C891" s="23"/>
      <c r="D891" s="23"/>
      <c r="E891" s="23"/>
    </row>
    <row r="892" spans="1:5" x14ac:dyDescent="0.2">
      <c r="A892" s="23"/>
      <c r="B892" s="77"/>
      <c r="C892" s="23"/>
      <c r="D892" s="23"/>
      <c r="E892" s="23"/>
    </row>
    <row r="893" spans="1:5" x14ac:dyDescent="0.2">
      <c r="A893" s="23"/>
      <c r="B893" s="77"/>
      <c r="C893" s="23"/>
      <c r="D893" s="23"/>
      <c r="E893" s="23"/>
    </row>
    <row r="894" spans="1:5" x14ac:dyDescent="0.2">
      <c r="A894" s="23"/>
      <c r="B894" s="77"/>
      <c r="C894" s="23"/>
      <c r="D894" s="23"/>
      <c r="E894" s="23"/>
    </row>
    <row r="895" spans="1:5" x14ac:dyDescent="0.2">
      <c r="A895" s="23"/>
      <c r="B895" s="77"/>
      <c r="C895" s="23"/>
      <c r="D895" s="23"/>
      <c r="E895" s="23"/>
    </row>
    <row r="896" spans="1:5" x14ac:dyDescent="0.2">
      <c r="A896" s="23"/>
      <c r="B896" s="77"/>
      <c r="C896" s="23"/>
      <c r="D896" s="23"/>
      <c r="E896" s="23"/>
    </row>
    <row r="897" spans="1:5" x14ac:dyDescent="0.2">
      <c r="A897" s="23"/>
      <c r="B897" s="77"/>
      <c r="C897" s="23"/>
      <c r="D897" s="23"/>
      <c r="E897" s="23"/>
    </row>
    <row r="898" spans="1:5" x14ac:dyDescent="0.2">
      <c r="A898" s="23"/>
      <c r="B898" s="77"/>
      <c r="C898" s="23"/>
      <c r="D898" s="23"/>
      <c r="E898" s="23"/>
    </row>
    <row r="899" spans="1:5" x14ac:dyDescent="0.2">
      <c r="A899" s="23"/>
      <c r="B899" s="77"/>
      <c r="C899" s="23"/>
      <c r="D899" s="23"/>
      <c r="E899" s="23"/>
    </row>
    <row r="900" spans="1:5" x14ac:dyDescent="0.2">
      <c r="A900" s="23"/>
      <c r="B900" s="77"/>
      <c r="C900" s="23"/>
      <c r="D900" s="23"/>
      <c r="E900" s="23"/>
    </row>
    <row r="901" spans="1:5" x14ac:dyDescent="0.2">
      <c r="A901" s="23"/>
      <c r="B901" s="77"/>
      <c r="C901" s="23"/>
      <c r="D901" s="23"/>
      <c r="E901" s="23"/>
    </row>
    <row r="902" spans="1:5" x14ac:dyDescent="0.2">
      <c r="A902" s="23"/>
      <c r="B902" s="77"/>
      <c r="C902" s="23"/>
      <c r="D902" s="23"/>
      <c r="E902" s="23"/>
    </row>
    <row r="903" spans="1:5" x14ac:dyDescent="0.2">
      <c r="A903" s="23"/>
      <c r="B903" s="77"/>
      <c r="C903" s="23"/>
      <c r="D903" s="23"/>
      <c r="E903" s="23"/>
    </row>
    <row r="904" spans="1:5" x14ac:dyDescent="0.2">
      <c r="A904" s="23"/>
      <c r="B904" s="77"/>
      <c r="C904" s="23"/>
      <c r="D904" s="23"/>
      <c r="E904" s="23"/>
    </row>
    <row r="905" spans="1:5" x14ac:dyDescent="0.2">
      <c r="A905" s="23"/>
      <c r="B905" s="77"/>
      <c r="C905" s="23"/>
      <c r="D905" s="23"/>
      <c r="E905" s="23"/>
    </row>
    <row r="906" spans="1:5" x14ac:dyDescent="0.2">
      <c r="A906" s="23"/>
      <c r="B906" s="77"/>
      <c r="C906" s="23"/>
      <c r="D906" s="23"/>
      <c r="E906" s="23"/>
    </row>
    <row r="907" spans="1:5" x14ac:dyDescent="0.2">
      <c r="A907" s="23"/>
      <c r="B907" s="77"/>
      <c r="C907" s="23"/>
      <c r="D907" s="23"/>
      <c r="E907" s="23"/>
    </row>
    <row r="908" spans="1:5" x14ac:dyDescent="0.2">
      <c r="A908" s="23"/>
      <c r="B908" s="77"/>
      <c r="C908" s="23"/>
      <c r="D908" s="23"/>
      <c r="E908" s="23"/>
    </row>
    <row r="909" spans="1:5" x14ac:dyDescent="0.2">
      <c r="A909" s="23"/>
      <c r="B909" s="77"/>
      <c r="C909" s="23"/>
      <c r="D909" s="23"/>
      <c r="E909" s="23"/>
    </row>
    <row r="910" spans="1:5" x14ac:dyDescent="0.2">
      <c r="A910" s="23"/>
      <c r="B910" s="77"/>
      <c r="C910" s="23"/>
      <c r="D910" s="23"/>
      <c r="E910" s="23"/>
    </row>
    <row r="911" spans="1:5" x14ac:dyDescent="0.2">
      <c r="A911" s="23"/>
      <c r="B911" s="77"/>
      <c r="C911" s="23"/>
      <c r="D911" s="23"/>
      <c r="E911" s="23"/>
    </row>
    <row r="912" spans="1:5" x14ac:dyDescent="0.2">
      <c r="A912" s="23"/>
      <c r="B912" s="77"/>
      <c r="C912" s="23"/>
      <c r="D912" s="23"/>
      <c r="E912" s="23"/>
    </row>
    <row r="913" spans="1:5" x14ac:dyDescent="0.2">
      <c r="A913" s="23"/>
      <c r="B913" s="77"/>
      <c r="C913" s="23"/>
      <c r="D913" s="23"/>
      <c r="E913" s="23"/>
    </row>
    <row r="914" spans="1:5" x14ac:dyDescent="0.2">
      <c r="A914" s="23"/>
      <c r="B914" s="77"/>
      <c r="C914" s="23"/>
      <c r="D914" s="23"/>
      <c r="E914" s="23"/>
    </row>
    <row r="915" spans="1:5" x14ac:dyDescent="0.2">
      <c r="A915" s="23"/>
      <c r="B915" s="77"/>
      <c r="C915" s="23"/>
      <c r="D915" s="23"/>
      <c r="E915" s="23"/>
    </row>
    <row r="916" spans="1:5" x14ac:dyDescent="0.2">
      <c r="A916" s="23"/>
      <c r="B916" s="77"/>
      <c r="C916" s="23"/>
      <c r="D916" s="23"/>
      <c r="E916" s="23"/>
    </row>
    <row r="917" spans="1:5" x14ac:dyDescent="0.2">
      <c r="A917" s="23"/>
      <c r="B917" s="77"/>
      <c r="C917" s="23"/>
      <c r="D917" s="23"/>
      <c r="E917" s="23"/>
    </row>
    <row r="918" spans="1:5" x14ac:dyDescent="0.2">
      <c r="A918" s="23"/>
      <c r="B918" s="77"/>
      <c r="C918" s="23"/>
      <c r="D918" s="23"/>
      <c r="E918" s="23"/>
    </row>
    <row r="919" spans="1:5" x14ac:dyDescent="0.2">
      <c r="A919" s="23"/>
      <c r="B919" s="77"/>
      <c r="C919" s="23"/>
      <c r="D919" s="23"/>
      <c r="E919" s="23"/>
    </row>
    <row r="920" spans="1:5" x14ac:dyDescent="0.2">
      <c r="A920" s="23"/>
      <c r="B920" s="77"/>
      <c r="C920" s="23"/>
      <c r="D920" s="23"/>
      <c r="E920" s="23"/>
    </row>
    <row r="921" spans="1:5" x14ac:dyDescent="0.2">
      <c r="A921" s="23"/>
      <c r="B921" s="77"/>
      <c r="C921" s="23"/>
      <c r="D921" s="23"/>
      <c r="E921" s="23"/>
    </row>
    <row r="922" spans="1:5" x14ac:dyDescent="0.2">
      <c r="A922" s="23"/>
      <c r="B922" s="77"/>
      <c r="C922" s="23"/>
      <c r="D922" s="23"/>
      <c r="E922" s="23"/>
    </row>
    <row r="923" spans="1:5" x14ac:dyDescent="0.2">
      <c r="A923" s="23"/>
      <c r="B923" s="77"/>
      <c r="C923" s="23"/>
      <c r="D923" s="23"/>
      <c r="E923" s="23"/>
    </row>
    <row r="924" spans="1:5" x14ac:dyDescent="0.2">
      <c r="A924" s="23"/>
      <c r="B924" s="77"/>
      <c r="C924" s="23"/>
      <c r="D924" s="23"/>
      <c r="E924" s="23"/>
    </row>
    <row r="925" spans="1:5" x14ac:dyDescent="0.2">
      <c r="A925" s="23"/>
      <c r="B925" s="77"/>
      <c r="C925" s="23"/>
      <c r="D925" s="23"/>
      <c r="E925" s="23"/>
    </row>
    <row r="926" spans="1:5" x14ac:dyDescent="0.2">
      <c r="A926" s="23"/>
      <c r="B926" s="77"/>
      <c r="C926" s="23"/>
      <c r="D926" s="23"/>
      <c r="E926" s="23"/>
    </row>
    <row r="927" spans="1:5" x14ac:dyDescent="0.2">
      <c r="A927" s="23"/>
      <c r="B927" s="77"/>
      <c r="C927" s="23"/>
      <c r="D927" s="23"/>
      <c r="E927" s="23"/>
    </row>
    <row r="928" spans="1:5" x14ac:dyDescent="0.2">
      <c r="A928" s="23"/>
      <c r="B928" s="77"/>
      <c r="C928" s="23"/>
      <c r="D928" s="23"/>
      <c r="E928" s="23"/>
    </row>
    <row r="929" spans="1:5" x14ac:dyDescent="0.2">
      <c r="A929" s="23"/>
      <c r="B929" s="77"/>
      <c r="C929" s="23"/>
      <c r="D929" s="23"/>
      <c r="E929" s="23"/>
    </row>
    <row r="930" spans="1:5" x14ac:dyDescent="0.2">
      <c r="A930" s="23"/>
      <c r="B930" s="77"/>
      <c r="C930" s="23"/>
      <c r="D930" s="23"/>
      <c r="E930" s="23"/>
    </row>
    <row r="931" spans="1:5" x14ac:dyDescent="0.2">
      <c r="A931" s="23"/>
      <c r="B931" s="77"/>
      <c r="C931" s="23"/>
      <c r="D931" s="23"/>
      <c r="E931" s="23"/>
    </row>
    <row r="932" spans="1:5" x14ac:dyDescent="0.2">
      <c r="A932" s="23"/>
      <c r="B932" s="77"/>
      <c r="C932" s="23"/>
      <c r="D932" s="23"/>
      <c r="E932" s="23"/>
    </row>
    <row r="933" spans="1:5" x14ac:dyDescent="0.2">
      <c r="A933" s="23"/>
      <c r="B933" s="77"/>
      <c r="C933" s="23"/>
      <c r="D933" s="23"/>
      <c r="E933" s="23"/>
    </row>
    <row r="934" spans="1:5" x14ac:dyDescent="0.2">
      <c r="A934" s="23"/>
      <c r="B934" s="77"/>
      <c r="C934" s="23"/>
      <c r="D934" s="23"/>
      <c r="E934" s="23"/>
    </row>
    <row r="935" spans="1:5" x14ac:dyDescent="0.2">
      <c r="A935" s="23"/>
      <c r="B935" s="77"/>
      <c r="C935" s="23"/>
      <c r="D935" s="23"/>
      <c r="E935" s="23"/>
    </row>
    <row r="936" spans="1:5" x14ac:dyDescent="0.2">
      <c r="A936" s="23"/>
      <c r="B936" s="77"/>
      <c r="C936" s="23"/>
      <c r="D936" s="23"/>
      <c r="E936" s="23"/>
    </row>
    <row r="937" spans="1:5" x14ac:dyDescent="0.2">
      <c r="A937" s="23"/>
      <c r="B937" s="77"/>
      <c r="C937" s="23"/>
      <c r="D937" s="23"/>
      <c r="E937" s="23"/>
    </row>
    <row r="938" spans="1:5" x14ac:dyDescent="0.2">
      <c r="A938" s="23"/>
      <c r="B938" s="77"/>
      <c r="C938" s="23"/>
      <c r="D938" s="23"/>
      <c r="E938" s="23"/>
    </row>
    <row r="939" spans="1:5" x14ac:dyDescent="0.2">
      <c r="A939" s="23"/>
      <c r="B939" s="77"/>
      <c r="C939" s="23"/>
      <c r="D939" s="23"/>
      <c r="E939" s="23"/>
    </row>
    <row r="940" spans="1:5" x14ac:dyDescent="0.2">
      <c r="A940" s="23"/>
      <c r="B940" s="77"/>
      <c r="C940" s="23"/>
      <c r="D940" s="23"/>
      <c r="E940" s="23"/>
    </row>
    <row r="941" spans="1:5" x14ac:dyDescent="0.2">
      <c r="A941" s="23"/>
      <c r="B941" s="77"/>
      <c r="C941" s="23"/>
      <c r="D941" s="23"/>
      <c r="E941" s="23"/>
    </row>
    <row r="942" spans="1:5" x14ac:dyDescent="0.2">
      <c r="A942" s="23"/>
      <c r="B942" s="77"/>
      <c r="C942" s="23"/>
      <c r="D942" s="23"/>
      <c r="E942" s="23"/>
    </row>
    <row r="943" spans="1:5" x14ac:dyDescent="0.2">
      <c r="A943" s="23"/>
      <c r="B943" s="77"/>
      <c r="C943" s="23"/>
      <c r="D943" s="23"/>
      <c r="E943" s="23"/>
    </row>
    <row r="944" spans="1:5" x14ac:dyDescent="0.2">
      <c r="A944" s="23"/>
      <c r="B944" s="77"/>
      <c r="C944" s="23"/>
      <c r="D944" s="23"/>
      <c r="E944" s="23"/>
    </row>
    <row r="945" spans="1:5" x14ac:dyDescent="0.2">
      <c r="A945" s="23"/>
      <c r="B945" s="77"/>
      <c r="C945" s="23"/>
      <c r="D945" s="23"/>
      <c r="E945" s="23"/>
    </row>
    <row r="946" spans="1:5" x14ac:dyDescent="0.2">
      <c r="A946" s="23"/>
      <c r="B946" s="77"/>
      <c r="C946" s="23"/>
      <c r="D946" s="23"/>
      <c r="E946" s="23"/>
    </row>
    <row r="947" spans="1:5" x14ac:dyDescent="0.2">
      <c r="A947" s="23"/>
      <c r="B947" s="77"/>
      <c r="C947" s="23"/>
      <c r="D947" s="23"/>
      <c r="E947" s="23"/>
    </row>
    <row r="948" spans="1:5" x14ac:dyDescent="0.2">
      <c r="A948" s="23"/>
      <c r="B948" s="77"/>
      <c r="C948" s="23"/>
      <c r="D948" s="23"/>
      <c r="E948" s="23"/>
    </row>
    <row r="949" spans="1:5" x14ac:dyDescent="0.2">
      <c r="A949" s="23"/>
      <c r="B949" s="77"/>
      <c r="C949" s="23"/>
      <c r="D949" s="23"/>
      <c r="E949" s="23"/>
    </row>
    <row r="950" spans="1:5" x14ac:dyDescent="0.2">
      <c r="A950" s="23"/>
      <c r="B950" s="77"/>
      <c r="C950" s="23"/>
      <c r="D950" s="23"/>
      <c r="E950" s="23"/>
    </row>
    <row r="951" spans="1:5" x14ac:dyDescent="0.2">
      <c r="A951" s="23"/>
      <c r="B951" s="77"/>
      <c r="C951" s="23"/>
      <c r="D951" s="23"/>
      <c r="E951" s="23"/>
    </row>
    <row r="952" spans="1:5" x14ac:dyDescent="0.2">
      <c r="A952" s="23"/>
      <c r="B952" s="77"/>
      <c r="C952" s="23"/>
      <c r="D952" s="23"/>
      <c r="E952" s="23"/>
    </row>
    <row r="953" spans="1:5" x14ac:dyDescent="0.2">
      <c r="A953" s="23"/>
      <c r="B953" s="77"/>
      <c r="C953" s="23"/>
      <c r="D953" s="23"/>
      <c r="E953" s="23"/>
    </row>
    <row r="954" spans="1:5" x14ac:dyDescent="0.2">
      <c r="A954" s="23"/>
      <c r="B954" s="77"/>
      <c r="C954" s="23"/>
      <c r="D954" s="23"/>
      <c r="E954" s="23"/>
    </row>
    <row r="955" spans="1:5" x14ac:dyDescent="0.2">
      <c r="A955" s="23"/>
      <c r="B955" s="77"/>
      <c r="C955" s="23"/>
      <c r="D955" s="23"/>
      <c r="E955" s="23"/>
    </row>
    <row r="956" spans="1:5" x14ac:dyDescent="0.2">
      <c r="A956" s="23"/>
      <c r="B956" s="77"/>
      <c r="C956" s="23"/>
      <c r="D956" s="23"/>
      <c r="E956" s="23"/>
    </row>
    <row r="957" spans="1:5" x14ac:dyDescent="0.2">
      <c r="A957" s="23"/>
      <c r="B957" s="77"/>
      <c r="C957" s="23"/>
      <c r="D957" s="23"/>
      <c r="E957" s="23"/>
    </row>
    <row r="958" spans="1:5" x14ac:dyDescent="0.2">
      <c r="A958" s="23"/>
      <c r="B958" s="77"/>
      <c r="C958" s="23"/>
      <c r="D958" s="23"/>
      <c r="E958" s="23"/>
    </row>
    <row r="959" spans="1:5" x14ac:dyDescent="0.2">
      <c r="A959" s="23"/>
      <c r="B959" s="77"/>
      <c r="C959" s="23"/>
      <c r="D959" s="23"/>
      <c r="E959" s="23"/>
    </row>
    <row r="960" spans="1:5" x14ac:dyDescent="0.2">
      <c r="A960" s="23"/>
      <c r="B960" s="77"/>
      <c r="C960" s="23"/>
      <c r="D960" s="23"/>
      <c r="E960" s="23"/>
    </row>
    <row r="961" spans="1:5" x14ac:dyDescent="0.2">
      <c r="A961" s="23"/>
      <c r="B961" s="77"/>
      <c r="C961" s="23"/>
      <c r="D961" s="23"/>
      <c r="E961" s="23"/>
    </row>
    <row r="962" spans="1:5" x14ac:dyDescent="0.2">
      <c r="A962" s="23"/>
      <c r="B962" s="77"/>
      <c r="C962" s="23"/>
      <c r="D962" s="23"/>
      <c r="E962" s="23"/>
    </row>
    <row r="963" spans="1:5" x14ac:dyDescent="0.2">
      <c r="A963" s="23"/>
      <c r="B963" s="77"/>
      <c r="C963" s="23"/>
      <c r="D963" s="23"/>
      <c r="E963" s="23"/>
    </row>
    <row r="964" spans="1:5" x14ac:dyDescent="0.2">
      <c r="A964" s="23"/>
      <c r="B964" s="77"/>
      <c r="C964" s="23"/>
      <c r="D964" s="23"/>
      <c r="E964" s="23"/>
    </row>
    <row r="965" spans="1:5" x14ac:dyDescent="0.2">
      <c r="A965" s="23"/>
      <c r="B965" s="77"/>
      <c r="C965" s="23"/>
      <c r="D965" s="23"/>
      <c r="E965" s="23"/>
    </row>
    <row r="966" spans="1:5" x14ac:dyDescent="0.2">
      <c r="A966" s="23"/>
      <c r="B966" s="77"/>
      <c r="C966" s="23"/>
      <c r="D966" s="23"/>
      <c r="E966" s="23"/>
    </row>
    <row r="967" spans="1:5" x14ac:dyDescent="0.2">
      <c r="A967" s="23"/>
      <c r="B967" s="77"/>
      <c r="C967" s="23"/>
      <c r="D967" s="23"/>
      <c r="E967" s="23"/>
    </row>
    <row r="968" spans="1:5" x14ac:dyDescent="0.2">
      <c r="A968" s="23"/>
      <c r="B968" s="77"/>
      <c r="C968" s="23"/>
      <c r="D968" s="23"/>
      <c r="E968" s="23"/>
    </row>
    <row r="969" spans="1:5" x14ac:dyDescent="0.2">
      <c r="A969" s="23"/>
      <c r="B969" s="77"/>
      <c r="C969" s="23"/>
      <c r="D969" s="23"/>
      <c r="E969" s="23"/>
    </row>
    <row r="970" spans="1:5" x14ac:dyDescent="0.2">
      <c r="A970" s="23"/>
      <c r="B970" s="77"/>
      <c r="C970" s="23"/>
      <c r="D970" s="23"/>
      <c r="E970" s="23"/>
    </row>
    <row r="971" spans="1:5" x14ac:dyDescent="0.2">
      <c r="A971" s="23"/>
      <c r="B971" s="77"/>
      <c r="C971" s="23"/>
      <c r="D971" s="23"/>
      <c r="E971" s="23"/>
    </row>
    <row r="972" spans="1:5" x14ac:dyDescent="0.2">
      <c r="A972" s="23"/>
      <c r="B972" s="77"/>
      <c r="C972" s="23"/>
      <c r="D972" s="23"/>
      <c r="E972" s="23"/>
    </row>
    <row r="973" spans="1:5" x14ac:dyDescent="0.2">
      <c r="A973" s="23"/>
      <c r="B973" s="77"/>
      <c r="C973" s="23"/>
      <c r="D973" s="23"/>
      <c r="E973" s="23"/>
    </row>
    <row r="974" spans="1:5" x14ac:dyDescent="0.2">
      <c r="A974" s="23"/>
      <c r="B974" s="77"/>
      <c r="C974" s="23"/>
      <c r="D974" s="23"/>
      <c r="E974" s="23"/>
    </row>
    <row r="975" spans="1:5" x14ac:dyDescent="0.2">
      <c r="A975" s="23"/>
      <c r="B975" s="77"/>
      <c r="C975" s="23"/>
      <c r="D975" s="23"/>
      <c r="E975" s="23"/>
    </row>
    <row r="976" spans="1:5" x14ac:dyDescent="0.2">
      <c r="A976" s="23"/>
      <c r="B976" s="77"/>
      <c r="C976" s="23"/>
      <c r="D976" s="23"/>
      <c r="E976" s="23"/>
    </row>
    <row r="977" spans="1:5" x14ac:dyDescent="0.2">
      <c r="A977" s="23"/>
      <c r="B977" s="77"/>
      <c r="C977" s="23"/>
      <c r="D977" s="23"/>
      <c r="E977" s="23"/>
    </row>
    <row r="978" spans="1:5" x14ac:dyDescent="0.2">
      <c r="A978" s="23"/>
      <c r="B978" s="77"/>
      <c r="C978" s="23"/>
      <c r="D978" s="23"/>
      <c r="E978" s="23"/>
    </row>
    <row r="979" spans="1:5" x14ac:dyDescent="0.2">
      <c r="A979" s="23"/>
      <c r="B979" s="77"/>
      <c r="C979" s="23"/>
      <c r="D979" s="23"/>
      <c r="E979" s="23"/>
    </row>
    <row r="980" spans="1:5" x14ac:dyDescent="0.2">
      <c r="A980" s="23"/>
      <c r="B980" s="77"/>
      <c r="C980" s="23"/>
      <c r="D980" s="23"/>
      <c r="E980" s="23"/>
    </row>
    <row r="981" spans="1:5" x14ac:dyDescent="0.2">
      <c r="A981" s="23"/>
      <c r="B981" s="77"/>
      <c r="C981" s="23"/>
      <c r="D981" s="23"/>
      <c r="E981" s="23"/>
    </row>
    <row r="982" spans="1:5" x14ac:dyDescent="0.2">
      <c r="A982" s="23"/>
      <c r="B982" s="77"/>
      <c r="C982" s="23"/>
      <c r="D982" s="23"/>
      <c r="E982" s="23"/>
    </row>
    <row r="983" spans="1:5" x14ac:dyDescent="0.2">
      <c r="A983" s="23"/>
      <c r="B983" s="77"/>
      <c r="C983" s="23"/>
      <c r="D983" s="23"/>
      <c r="E983" s="23"/>
    </row>
    <row r="984" spans="1:5" x14ac:dyDescent="0.2">
      <c r="A984" s="23"/>
      <c r="B984" s="77"/>
      <c r="C984" s="23"/>
      <c r="D984" s="23"/>
      <c r="E984" s="23"/>
    </row>
    <row r="985" spans="1:5" x14ac:dyDescent="0.2">
      <c r="A985" s="23"/>
      <c r="B985" s="77"/>
      <c r="C985" s="23"/>
      <c r="D985" s="23"/>
      <c r="E985" s="23"/>
    </row>
    <row r="986" spans="1:5" x14ac:dyDescent="0.2">
      <c r="A986" s="23"/>
      <c r="B986" s="77"/>
      <c r="C986" s="23"/>
      <c r="D986" s="23"/>
      <c r="E986" s="23"/>
    </row>
    <row r="987" spans="1:5" x14ac:dyDescent="0.2">
      <c r="A987" s="23"/>
      <c r="B987" s="77"/>
      <c r="C987" s="23"/>
      <c r="D987" s="23"/>
      <c r="E987" s="23"/>
    </row>
    <row r="988" spans="1:5" x14ac:dyDescent="0.2">
      <c r="A988" s="23"/>
      <c r="B988" s="77"/>
      <c r="C988" s="23"/>
      <c r="D988" s="23"/>
      <c r="E988" s="23"/>
    </row>
    <row r="989" spans="1:5" x14ac:dyDescent="0.2">
      <c r="A989" s="23"/>
      <c r="B989" s="77"/>
      <c r="C989" s="23"/>
      <c r="D989" s="23"/>
      <c r="E989" s="23"/>
    </row>
    <row r="990" spans="1:5" x14ac:dyDescent="0.2">
      <c r="A990" s="23"/>
      <c r="B990" s="77"/>
      <c r="C990" s="23"/>
      <c r="D990" s="23"/>
      <c r="E990" s="23"/>
    </row>
    <row r="991" spans="1:5" x14ac:dyDescent="0.2">
      <c r="A991" s="23"/>
      <c r="B991" s="77"/>
      <c r="C991" s="23"/>
      <c r="D991" s="23"/>
      <c r="E991" s="23"/>
    </row>
    <row r="992" spans="1:5" x14ac:dyDescent="0.2">
      <c r="A992" s="23"/>
      <c r="B992" s="77"/>
      <c r="C992" s="23"/>
      <c r="D992" s="23"/>
      <c r="E992" s="23"/>
    </row>
    <row r="993" spans="1:5" x14ac:dyDescent="0.2">
      <c r="A993" s="23"/>
      <c r="B993" s="77"/>
      <c r="C993" s="23"/>
      <c r="D993" s="23"/>
      <c r="E993" s="23"/>
    </row>
    <row r="994" spans="1:5" x14ac:dyDescent="0.2">
      <c r="A994" s="23"/>
      <c r="B994" s="77"/>
      <c r="C994" s="23"/>
      <c r="D994" s="23"/>
      <c r="E994" s="23"/>
    </row>
    <row r="995" spans="1:5" x14ac:dyDescent="0.2">
      <c r="A995" s="23"/>
      <c r="B995" s="77"/>
      <c r="C995" s="23"/>
      <c r="D995" s="23"/>
      <c r="E995" s="23"/>
    </row>
    <row r="996" spans="1:5" x14ac:dyDescent="0.2">
      <c r="A996" s="23"/>
      <c r="B996" s="77"/>
      <c r="C996" s="23"/>
      <c r="D996" s="23"/>
      <c r="E996" s="23"/>
    </row>
    <row r="997" spans="1:5" x14ac:dyDescent="0.2">
      <c r="A997" s="23"/>
      <c r="B997" s="77"/>
      <c r="C997" s="23"/>
      <c r="D997" s="23"/>
      <c r="E997" s="23"/>
    </row>
    <row r="998" spans="1:5" x14ac:dyDescent="0.2">
      <c r="A998" s="23"/>
      <c r="B998" s="77"/>
      <c r="C998" s="23"/>
      <c r="D998" s="23"/>
      <c r="E998" s="23"/>
    </row>
    <row r="999" spans="1:5" x14ac:dyDescent="0.2">
      <c r="A999" s="23"/>
      <c r="B999" s="77"/>
      <c r="C999" s="23"/>
      <c r="D999" s="23"/>
      <c r="E999" s="23"/>
    </row>
    <row r="1000" spans="1:5" x14ac:dyDescent="0.2">
      <c r="A1000" s="23"/>
      <c r="B1000" s="77"/>
      <c r="C1000" s="23"/>
      <c r="D1000" s="23"/>
      <c r="E1000" s="23"/>
    </row>
    <row r="1001" spans="1:5" x14ac:dyDescent="0.2">
      <c r="A1001" s="23"/>
      <c r="B1001" s="77"/>
      <c r="C1001" s="23"/>
      <c r="D1001" s="23"/>
      <c r="E1001" s="23"/>
    </row>
    <row r="1002" spans="1:5" x14ac:dyDescent="0.2">
      <c r="A1002" s="23"/>
      <c r="B1002" s="77"/>
      <c r="C1002" s="23"/>
      <c r="D1002" s="23"/>
      <c r="E1002" s="23"/>
    </row>
    <row r="1003" spans="1:5" x14ac:dyDescent="0.2">
      <c r="A1003" s="23"/>
      <c r="B1003" s="77"/>
      <c r="C1003" s="23"/>
      <c r="D1003" s="23"/>
      <c r="E1003" s="23"/>
    </row>
    <row r="1004" spans="1:5" x14ac:dyDescent="0.2">
      <c r="A1004" s="23"/>
      <c r="B1004" s="77"/>
      <c r="C1004" s="23"/>
      <c r="D1004" s="23"/>
      <c r="E1004" s="23"/>
    </row>
    <row r="1005" spans="1:5" x14ac:dyDescent="0.2">
      <c r="A1005" s="23"/>
      <c r="B1005" s="77"/>
      <c r="C1005" s="23"/>
      <c r="D1005" s="23"/>
      <c r="E1005" s="23"/>
    </row>
    <row r="1006" spans="1:5" x14ac:dyDescent="0.2">
      <c r="A1006" s="23"/>
      <c r="B1006" s="77"/>
      <c r="C1006" s="23"/>
      <c r="D1006" s="23"/>
      <c r="E1006" s="23"/>
    </row>
    <row r="1007" spans="1:5" x14ac:dyDescent="0.2">
      <c r="A1007" s="23"/>
      <c r="B1007" s="77"/>
      <c r="C1007" s="23"/>
      <c r="D1007" s="23"/>
      <c r="E1007" s="23"/>
    </row>
    <row r="1008" spans="1:5" x14ac:dyDescent="0.2">
      <c r="A1008" s="23"/>
      <c r="B1008" s="77"/>
      <c r="C1008" s="23"/>
      <c r="D1008" s="23"/>
      <c r="E1008" s="23"/>
    </row>
    <row r="1009" spans="1:5" x14ac:dyDescent="0.2">
      <c r="A1009" s="23"/>
      <c r="B1009" s="77"/>
      <c r="C1009" s="23"/>
      <c r="D1009" s="23"/>
      <c r="E1009" s="23"/>
    </row>
    <row r="1010" spans="1:5" x14ac:dyDescent="0.2">
      <c r="A1010" s="23"/>
      <c r="B1010" s="77"/>
      <c r="C1010" s="23"/>
      <c r="D1010" s="23"/>
      <c r="E1010" s="23"/>
    </row>
    <row r="1011" spans="1:5" x14ac:dyDescent="0.2">
      <c r="A1011" s="23"/>
      <c r="B1011" s="77"/>
      <c r="C1011" s="23"/>
      <c r="D1011" s="23"/>
      <c r="E1011" s="23"/>
    </row>
    <row r="1012" spans="1:5" x14ac:dyDescent="0.2">
      <c r="A1012" s="23"/>
      <c r="B1012" s="77"/>
      <c r="C1012" s="23"/>
      <c r="D1012" s="23"/>
      <c r="E1012" s="23"/>
    </row>
    <row r="1013" spans="1:5" x14ac:dyDescent="0.2">
      <c r="A1013" s="23"/>
      <c r="B1013" s="77"/>
      <c r="C1013" s="23"/>
      <c r="D1013" s="23"/>
      <c r="E1013" s="23"/>
    </row>
    <row r="1014" spans="1:5" x14ac:dyDescent="0.2">
      <c r="A1014" s="23"/>
      <c r="B1014" s="77"/>
      <c r="C1014" s="23"/>
      <c r="D1014" s="23"/>
      <c r="E1014" s="23"/>
    </row>
    <row r="1015" spans="1:5" x14ac:dyDescent="0.2">
      <c r="A1015" s="23"/>
      <c r="B1015" s="77"/>
      <c r="C1015" s="23"/>
      <c r="D1015" s="23"/>
      <c r="E1015" s="23"/>
    </row>
    <row r="1016" spans="1:5" x14ac:dyDescent="0.2">
      <c r="A1016" s="23"/>
      <c r="B1016" s="77"/>
      <c r="C1016" s="23"/>
      <c r="D1016" s="23"/>
      <c r="E1016" s="23"/>
    </row>
    <row r="1017" spans="1:5" x14ac:dyDescent="0.2">
      <c r="A1017" s="23"/>
      <c r="B1017" s="77"/>
      <c r="C1017" s="23"/>
      <c r="D1017" s="23"/>
      <c r="E1017" s="23"/>
    </row>
    <row r="1018" spans="1:5" x14ac:dyDescent="0.2">
      <c r="A1018" s="23"/>
      <c r="B1018" s="77"/>
      <c r="C1018" s="23"/>
      <c r="D1018" s="23"/>
      <c r="E1018" s="23"/>
    </row>
    <row r="1019" spans="1:5" x14ac:dyDescent="0.2">
      <c r="A1019" s="23"/>
      <c r="B1019" s="77"/>
      <c r="C1019" s="23"/>
      <c r="D1019" s="23"/>
      <c r="E1019" s="23"/>
    </row>
    <row r="1020" spans="1:5" x14ac:dyDescent="0.2">
      <c r="A1020" s="23"/>
      <c r="B1020" s="77"/>
      <c r="C1020" s="23"/>
      <c r="D1020" s="23"/>
      <c r="E1020" s="23"/>
    </row>
    <row r="1021" spans="1:5" x14ac:dyDescent="0.2">
      <c r="A1021" s="23"/>
      <c r="B1021" s="77"/>
      <c r="C1021" s="23"/>
      <c r="D1021" s="23"/>
      <c r="E1021" s="23"/>
    </row>
    <row r="1022" spans="1:5" x14ac:dyDescent="0.2">
      <c r="A1022" s="23"/>
      <c r="B1022" s="77"/>
      <c r="C1022" s="23"/>
      <c r="D1022" s="23"/>
      <c r="E1022" s="23"/>
    </row>
    <row r="1023" spans="1:5" x14ac:dyDescent="0.2">
      <c r="A1023" s="23"/>
      <c r="B1023" s="77"/>
      <c r="C1023" s="23"/>
      <c r="D1023" s="23"/>
      <c r="E1023" s="23"/>
    </row>
    <row r="1024" spans="1:5" x14ac:dyDescent="0.2">
      <c r="A1024" s="23"/>
      <c r="B1024" s="77"/>
      <c r="C1024" s="23"/>
      <c r="D1024" s="23"/>
      <c r="E1024" s="23"/>
    </row>
    <row r="1025" spans="1:5" x14ac:dyDescent="0.2">
      <c r="A1025" s="23"/>
      <c r="B1025" s="77"/>
      <c r="C1025" s="23"/>
      <c r="D1025" s="23"/>
      <c r="E1025" s="23"/>
    </row>
    <row r="1026" spans="1:5" x14ac:dyDescent="0.2">
      <c r="A1026" s="23"/>
      <c r="B1026" s="77"/>
      <c r="C1026" s="23"/>
      <c r="D1026" s="23"/>
      <c r="E1026" s="23"/>
    </row>
    <row r="1027" spans="1:5" x14ac:dyDescent="0.2">
      <c r="A1027" s="23"/>
      <c r="B1027" s="77"/>
      <c r="C1027" s="23"/>
      <c r="D1027" s="23"/>
      <c r="E1027" s="23"/>
    </row>
    <row r="1028" spans="1:5" x14ac:dyDescent="0.2">
      <c r="A1028" s="23"/>
      <c r="B1028" s="77"/>
      <c r="C1028" s="23"/>
      <c r="D1028" s="23"/>
      <c r="E1028" s="23"/>
    </row>
    <row r="1029" spans="1:5" x14ac:dyDescent="0.2">
      <c r="A1029" s="23"/>
      <c r="B1029" s="77"/>
      <c r="C1029" s="23"/>
      <c r="D1029" s="23"/>
      <c r="E1029" s="23"/>
    </row>
    <row r="1030" spans="1:5" x14ac:dyDescent="0.2">
      <c r="A1030" s="23"/>
      <c r="B1030" s="77"/>
      <c r="C1030" s="23"/>
      <c r="D1030" s="23"/>
      <c r="E1030" s="23"/>
    </row>
    <row r="1031" spans="1:5" x14ac:dyDescent="0.2">
      <c r="A1031" s="23"/>
      <c r="B1031" s="77"/>
      <c r="C1031" s="23"/>
      <c r="D1031" s="23"/>
      <c r="E1031" s="23"/>
    </row>
    <row r="1032" spans="1:5" x14ac:dyDescent="0.2">
      <c r="A1032" s="23"/>
      <c r="B1032" s="77"/>
      <c r="C1032" s="23"/>
      <c r="D1032" s="23"/>
      <c r="E1032" s="23"/>
    </row>
    <row r="1033" spans="1:5" x14ac:dyDescent="0.2">
      <c r="A1033" s="23"/>
      <c r="B1033" s="77"/>
      <c r="C1033" s="23"/>
      <c r="D1033" s="23"/>
      <c r="E1033" s="23"/>
    </row>
    <row r="1034" spans="1:5" x14ac:dyDescent="0.2">
      <c r="A1034" s="23"/>
      <c r="B1034" s="77"/>
      <c r="C1034" s="23"/>
      <c r="D1034" s="23"/>
      <c r="E1034" s="23"/>
    </row>
    <row r="1035" spans="1:5" x14ac:dyDescent="0.2">
      <c r="A1035" s="23"/>
      <c r="B1035" s="77"/>
      <c r="C1035" s="23"/>
      <c r="D1035" s="23"/>
      <c r="E1035" s="23"/>
    </row>
    <row r="1036" spans="1:5" x14ac:dyDescent="0.2">
      <c r="A1036" s="23"/>
      <c r="B1036" s="77"/>
      <c r="C1036" s="23"/>
      <c r="D1036" s="23"/>
      <c r="E1036" s="23"/>
    </row>
    <row r="1037" spans="1:5" x14ac:dyDescent="0.2">
      <c r="A1037" s="23"/>
      <c r="B1037" s="77"/>
      <c r="C1037" s="23"/>
      <c r="D1037" s="23"/>
      <c r="E1037" s="23"/>
    </row>
    <row r="1038" spans="1:5" x14ac:dyDescent="0.2">
      <c r="A1038" s="23"/>
      <c r="B1038" s="77"/>
      <c r="C1038" s="23"/>
      <c r="D1038" s="23"/>
      <c r="E1038" s="23"/>
    </row>
    <row r="1039" spans="1:5" x14ac:dyDescent="0.2">
      <c r="A1039" s="23"/>
      <c r="B1039" s="77"/>
      <c r="C1039" s="23"/>
      <c r="D1039" s="23"/>
      <c r="E1039" s="23"/>
    </row>
    <row r="1040" spans="1:5" x14ac:dyDescent="0.2">
      <c r="A1040" s="23"/>
      <c r="B1040" s="77"/>
      <c r="C1040" s="23"/>
      <c r="D1040" s="23"/>
      <c r="E1040" s="23"/>
    </row>
    <row r="1041" spans="1:5" x14ac:dyDescent="0.2">
      <c r="A1041" s="23"/>
      <c r="B1041" s="77"/>
      <c r="C1041" s="23"/>
      <c r="D1041" s="23"/>
      <c r="E1041" s="23"/>
    </row>
    <row r="1042" spans="1:5" x14ac:dyDescent="0.2">
      <c r="A1042" s="23"/>
      <c r="B1042" s="77"/>
      <c r="C1042" s="23"/>
      <c r="D1042" s="23"/>
      <c r="E1042" s="23"/>
    </row>
    <row r="1043" spans="1:5" x14ac:dyDescent="0.2">
      <c r="A1043" s="23"/>
      <c r="B1043" s="77"/>
      <c r="C1043" s="23"/>
      <c r="D1043" s="23"/>
      <c r="E1043" s="23"/>
    </row>
    <row r="1044" spans="1:5" x14ac:dyDescent="0.2">
      <c r="A1044" s="23"/>
      <c r="B1044" s="77"/>
      <c r="C1044" s="23"/>
      <c r="D1044" s="23"/>
      <c r="E1044" s="23"/>
    </row>
    <row r="1045" spans="1:5" x14ac:dyDescent="0.2">
      <c r="A1045" s="23"/>
      <c r="B1045" s="77"/>
      <c r="C1045" s="23"/>
      <c r="D1045" s="23"/>
      <c r="E1045" s="23"/>
    </row>
    <row r="1046" spans="1:5" x14ac:dyDescent="0.2">
      <c r="A1046" s="23"/>
      <c r="B1046" s="77"/>
      <c r="C1046" s="23"/>
      <c r="D1046" s="23"/>
      <c r="E1046" s="23"/>
    </row>
    <row r="1047" spans="1:5" x14ac:dyDescent="0.2">
      <c r="A1047" s="23"/>
      <c r="B1047" s="77"/>
      <c r="C1047" s="23"/>
      <c r="D1047" s="23"/>
      <c r="E1047" s="23"/>
    </row>
    <row r="1048" spans="1:5" x14ac:dyDescent="0.2">
      <c r="A1048" s="23"/>
      <c r="B1048" s="77"/>
      <c r="C1048" s="23"/>
      <c r="D1048" s="23"/>
      <c r="E1048" s="23"/>
    </row>
    <row r="1049" spans="1:5" x14ac:dyDescent="0.2">
      <c r="A1049" s="23"/>
      <c r="B1049" s="77"/>
      <c r="C1049" s="23"/>
      <c r="D1049" s="23"/>
      <c r="E1049" s="23"/>
    </row>
    <row r="1050" spans="1:5" x14ac:dyDescent="0.2">
      <c r="A1050" s="23"/>
      <c r="B1050" s="77"/>
      <c r="C1050" s="23"/>
      <c r="D1050" s="23"/>
      <c r="E1050" s="23"/>
    </row>
    <row r="1051" spans="1:5" x14ac:dyDescent="0.2">
      <c r="A1051" s="23"/>
      <c r="B1051" s="77"/>
      <c r="C1051" s="23"/>
      <c r="D1051" s="23"/>
      <c r="E1051" s="23"/>
    </row>
    <row r="1052" spans="1:5" x14ac:dyDescent="0.2">
      <c r="A1052" s="23"/>
      <c r="B1052" s="77"/>
      <c r="C1052" s="23"/>
      <c r="D1052" s="23"/>
      <c r="E1052" s="23"/>
    </row>
    <row r="1053" spans="1:5" x14ac:dyDescent="0.2">
      <c r="A1053" s="23"/>
      <c r="B1053" s="77"/>
      <c r="C1053" s="23"/>
      <c r="D1053" s="23"/>
      <c r="E1053" s="23"/>
    </row>
    <row r="1054" spans="1:5" x14ac:dyDescent="0.2">
      <c r="A1054" s="23"/>
      <c r="B1054" s="77"/>
      <c r="C1054" s="23"/>
      <c r="D1054" s="23"/>
      <c r="E1054" s="23"/>
    </row>
    <row r="1055" spans="1:5" x14ac:dyDescent="0.2">
      <c r="A1055" s="23"/>
      <c r="B1055" s="77"/>
      <c r="C1055" s="23"/>
      <c r="D1055" s="23"/>
      <c r="E1055" s="23"/>
    </row>
    <row r="1056" spans="1:5" x14ac:dyDescent="0.2">
      <c r="A1056" s="23"/>
      <c r="B1056" s="77"/>
      <c r="C1056" s="23"/>
      <c r="D1056" s="23"/>
      <c r="E1056" s="23"/>
    </row>
    <row r="1057" spans="1:5" x14ac:dyDescent="0.2">
      <c r="A1057" s="23"/>
      <c r="B1057" s="77"/>
      <c r="C1057" s="23"/>
      <c r="D1057" s="23"/>
      <c r="E1057" s="23"/>
    </row>
    <row r="1058" spans="1:5" x14ac:dyDescent="0.2">
      <c r="A1058" s="23"/>
      <c r="B1058" s="77"/>
      <c r="C1058" s="23"/>
      <c r="D1058" s="23"/>
      <c r="E1058" s="23"/>
    </row>
    <row r="1059" spans="1:5" x14ac:dyDescent="0.2">
      <c r="A1059" s="23"/>
      <c r="B1059" s="77"/>
      <c r="C1059" s="23"/>
      <c r="D1059" s="23"/>
      <c r="E1059" s="23"/>
    </row>
    <row r="1060" spans="1:5" x14ac:dyDescent="0.2">
      <c r="A1060" s="23"/>
      <c r="B1060" s="77"/>
      <c r="C1060" s="23"/>
      <c r="D1060" s="23"/>
      <c r="E1060" s="23"/>
    </row>
    <row r="1061" spans="1:5" x14ac:dyDescent="0.2">
      <c r="A1061" s="23"/>
      <c r="B1061" s="77"/>
      <c r="C1061" s="23"/>
      <c r="D1061" s="23"/>
      <c r="E1061" s="23"/>
    </row>
    <row r="1062" spans="1:5" x14ac:dyDescent="0.2">
      <c r="A1062" s="23"/>
      <c r="B1062" s="77"/>
      <c r="C1062" s="23"/>
      <c r="D1062" s="23"/>
      <c r="E1062" s="23"/>
    </row>
    <row r="1063" spans="1:5" x14ac:dyDescent="0.2">
      <c r="A1063" s="23"/>
      <c r="B1063" s="77"/>
      <c r="C1063" s="23"/>
      <c r="D1063" s="23"/>
      <c r="E1063" s="23"/>
    </row>
    <row r="1064" spans="1:5" x14ac:dyDescent="0.2">
      <c r="A1064" s="23"/>
      <c r="B1064" s="77"/>
      <c r="C1064" s="23"/>
      <c r="D1064" s="23"/>
      <c r="E1064" s="23"/>
    </row>
    <row r="1065" spans="1:5" x14ac:dyDescent="0.2">
      <c r="A1065" s="23"/>
      <c r="B1065" s="77"/>
      <c r="C1065" s="23"/>
      <c r="D1065" s="23"/>
      <c r="E1065" s="23"/>
    </row>
    <row r="1066" spans="1:5" x14ac:dyDescent="0.2">
      <c r="A1066" s="23"/>
      <c r="B1066" s="77"/>
      <c r="C1066" s="23"/>
      <c r="D1066" s="23"/>
      <c r="E1066" s="23"/>
    </row>
    <row r="1067" spans="1:5" x14ac:dyDescent="0.2">
      <c r="A1067" s="23"/>
      <c r="B1067" s="77"/>
      <c r="C1067" s="23"/>
      <c r="D1067" s="23"/>
      <c r="E1067" s="23"/>
    </row>
    <row r="1068" spans="1:5" x14ac:dyDescent="0.2">
      <c r="A1068" s="23"/>
      <c r="B1068" s="77"/>
      <c r="C1068" s="23"/>
      <c r="D1068" s="23"/>
      <c r="E1068" s="23"/>
    </row>
    <row r="1069" spans="1:5" x14ac:dyDescent="0.2">
      <c r="A1069" s="23"/>
      <c r="B1069" s="77"/>
      <c r="C1069" s="23"/>
      <c r="D1069" s="23"/>
      <c r="E1069" s="23"/>
    </row>
    <row r="1070" spans="1:5" x14ac:dyDescent="0.2">
      <c r="A1070" s="23"/>
      <c r="B1070" s="77"/>
      <c r="C1070" s="23"/>
      <c r="D1070" s="23"/>
      <c r="E1070" s="23"/>
    </row>
    <row r="1071" spans="1:5" x14ac:dyDescent="0.2">
      <c r="A1071" s="23"/>
      <c r="B1071" s="77"/>
      <c r="C1071" s="23"/>
      <c r="D1071" s="23"/>
      <c r="E1071" s="23"/>
    </row>
    <row r="1072" spans="1:5" x14ac:dyDescent="0.2">
      <c r="A1072" s="23"/>
      <c r="B1072" s="77"/>
      <c r="C1072" s="23"/>
      <c r="D1072" s="23"/>
      <c r="E1072" s="23"/>
    </row>
    <row r="1073" spans="1:5" x14ac:dyDescent="0.2">
      <c r="A1073" s="23"/>
      <c r="B1073" s="77"/>
      <c r="C1073" s="23"/>
      <c r="D1073" s="23"/>
      <c r="E1073" s="23"/>
    </row>
    <row r="1074" spans="1:5" x14ac:dyDescent="0.2">
      <c r="A1074" s="23"/>
      <c r="B1074" s="77"/>
      <c r="C1074" s="23"/>
      <c r="D1074" s="23"/>
      <c r="E1074" s="23"/>
    </row>
    <row r="1075" spans="1:5" x14ac:dyDescent="0.2">
      <c r="A1075" s="23"/>
      <c r="B1075" s="77"/>
      <c r="C1075" s="23"/>
      <c r="D1075" s="23"/>
      <c r="E1075" s="23"/>
    </row>
    <row r="1076" spans="1:5" x14ac:dyDescent="0.2">
      <c r="A1076" s="23"/>
      <c r="B1076" s="77"/>
      <c r="C1076" s="23"/>
      <c r="D1076" s="23"/>
      <c r="E1076" s="23"/>
    </row>
    <row r="1077" spans="1:5" x14ac:dyDescent="0.2">
      <c r="A1077" s="23"/>
      <c r="B1077" s="77"/>
      <c r="C1077" s="23"/>
      <c r="D1077" s="23"/>
      <c r="E1077" s="23"/>
    </row>
    <row r="1078" spans="1:5" x14ac:dyDescent="0.2">
      <c r="A1078" s="23"/>
      <c r="B1078" s="77"/>
      <c r="C1078" s="23"/>
      <c r="D1078" s="23"/>
      <c r="E1078" s="23"/>
    </row>
    <row r="1079" spans="1:5" x14ac:dyDescent="0.2">
      <c r="A1079" s="23"/>
      <c r="B1079" s="77"/>
      <c r="C1079" s="23"/>
      <c r="D1079" s="23"/>
      <c r="E1079" s="23"/>
    </row>
    <row r="1080" spans="1:5" x14ac:dyDescent="0.2">
      <c r="A1080" s="23"/>
      <c r="B1080" s="77"/>
      <c r="C1080" s="23"/>
      <c r="D1080" s="23"/>
      <c r="E1080" s="23"/>
    </row>
    <row r="1081" spans="1:5" x14ac:dyDescent="0.2">
      <c r="A1081" s="23"/>
      <c r="B1081" s="77"/>
      <c r="C1081" s="23"/>
      <c r="D1081" s="23"/>
      <c r="E1081" s="23"/>
    </row>
    <row r="1082" spans="1:5" x14ac:dyDescent="0.2">
      <c r="A1082" s="23"/>
      <c r="B1082" s="77"/>
      <c r="C1082" s="23"/>
      <c r="D1082" s="23"/>
      <c r="E1082" s="23"/>
    </row>
    <row r="1083" spans="1:5" x14ac:dyDescent="0.2">
      <c r="A1083" s="23"/>
      <c r="B1083" s="77"/>
      <c r="C1083" s="23"/>
      <c r="D1083" s="23"/>
      <c r="E1083" s="23"/>
    </row>
    <row r="1084" spans="1:5" x14ac:dyDescent="0.2">
      <c r="A1084" s="23"/>
      <c r="B1084" s="77"/>
      <c r="C1084" s="23"/>
      <c r="D1084" s="23"/>
      <c r="E1084" s="23"/>
    </row>
    <row r="1085" spans="1:5" x14ac:dyDescent="0.2">
      <c r="A1085" s="23"/>
      <c r="B1085" s="77"/>
      <c r="C1085" s="23"/>
      <c r="D1085" s="23"/>
      <c r="E1085" s="23"/>
    </row>
    <row r="1086" spans="1:5" x14ac:dyDescent="0.2">
      <c r="A1086" s="23"/>
      <c r="B1086" s="77"/>
      <c r="C1086" s="23"/>
      <c r="D1086" s="23"/>
      <c r="E1086" s="23"/>
    </row>
    <row r="1087" spans="1:5" x14ac:dyDescent="0.2">
      <c r="A1087" s="23"/>
      <c r="B1087" s="77"/>
      <c r="C1087" s="23"/>
      <c r="D1087" s="23"/>
      <c r="E1087" s="23"/>
    </row>
    <row r="1088" spans="1:5" x14ac:dyDescent="0.2">
      <c r="A1088" s="23"/>
      <c r="B1088" s="77"/>
      <c r="C1088" s="23"/>
      <c r="D1088" s="23"/>
      <c r="E1088" s="23"/>
    </row>
    <row r="1089" spans="1:5" x14ac:dyDescent="0.2">
      <c r="A1089" s="23"/>
      <c r="B1089" s="77"/>
      <c r="C1089" s="23"/>
      <c r="D1089" s="23"/>
      <c r="E1089" s="23"/>
    </row>
    <row r="1090" spans="1:5" x14ac:dyDescent="0.2">
      <c r="A1090" s="23"/>
      <c r="B1090" s="77"/>
      <c r="C1090" s="23"/>
      <c r="D1090" s="23"/>
      <c r="E1090" s="23"/>
    </row>
    <row r="1091" spans="1:5" x14ac:dyDescent="0.2">
      <c r="A1091" s="23"/>
      <c r="B1091" s="77"/>
      <c r="C1091" s="23"/>
      <c r="D1091" s="23"/>
      <c r="E1091" s="23"/>
    </row>
    <row r="1092" spans="1:5" x14ac:dyDescent="0.2">
      <c r="A1092" s="23"/>
      <c r="B1092" s="77"/>
      <c r="C1092" s="23"/>
      <c r="D1092" s="23"/>
      <c r="E1092" s="23"/>
    </row>
    <row r="1093" spans="1:5" x14ac:dyDescent="0.2">
      <c r="A1093" s="23"/>
      <c r="B1093" s="77"/>
      <c r="C1093" s="23"/>
      <c r="D1093" s="23"/>
      <c r="E1093" s="23"/>
    </row>
    <row r="1094" spans="1:5" x14ac:dyDescent="0.2">
      <c r="A1094" s="23"/>
      <c r="B1094" s="77"/>
      <c r="C1094" s="23"/>
      <c r="D1094" s="23"/>
      <c r="E1094" s="23"/>
    </row>
    <row r="1095" spans="1:5" x14ac:dyDescent="0.2">
      <c r="A1095" s="23"/>
      <c r="B1095" s="77"/>
      <c r="C1095" s="23"/>
      <c r="D1095" s="23"/>
      <c r="E1095" s="23"/>
    </row>
    <row r="1096" spans="1:5" x14ac:dyDescent="0.2">
      <c r="A1096" s="23"/>
      <c r="B1096" s="77"/>
      <c r="C1096" s="23"/>
      <c r="D1096" s="23"/>
      <c r="E1096" s="23"/>
    </row>
    <row r="1097" spans="1:5" x14ac:dyDescent="0.2">
      <c r="A1097" s="23"/>
      <c r="B1097" s="77"/>
      <c r="C1097" s="23"/>
      <c r="D1097" s="23"/>
      <c r="E1097" s="23"/>
    </row>
    <row r="1098" spans="1:5" x14ac:dyDescent="0.2">
      <c r="A1098" s="23"/>
      <c r="B1098" s="77"/>
      <c r="C1098" s="23"/>
      <c r="D1098" s="23"/>
      <c r="E1098" s="23"/>
    </row>
    <row r="1099" spans="1:5" x14ac:dyDescent="0.2">
      <c r="A1099" s="23"/>
      <c r="B1099" s="77"/>
      <c r="C1099" s="23"/>
      <c r="D1099" s="23"/>
      <c r="E1099" s="23"/>
    </row>
    <row r="1100" spans="1:5" x14ac:dyDescent="0.2">
      <c r="A1100" s="23"/>
      <c r="B1100" s="77"/>
      <c r="C1100" s="23"/>
      <c r="D1100" s="23"/>
      <c r="E1100" s="23"/>
    </row>
    <row r="1101" spans="1:5" x14ac:dyDescent="0.2">
      <c r="A1101" s="23"/>
      <c r="B1101" s="77"/>
      <c r="C1101" s="23"/>
      <c r="D1101" s="23"/>
      <c r="E1101" s="23"/>
    </row>
    <row r="1102" spans="1:5" x14ac:dyDescent="0.2">
      <c r="A1102" s="23"/>
      <c r="B1102" s="77"/>
      <c r="C1102" s="23"/>
      <c r="D1102" s="23"/>
      <c r="E1102" s="23"/>
    </row>
    <row r="1103" spans="1:5" x14ac:dyDescent="0.2">
      <c r="A1103" s="23"/>
      <c r="B1103" s="77"/>
      <c r="C1103" s="23"/>
      <c r="D1103" s="23"/>
      <c r="E1103" s="23"/>
    </row>
    <row r="1104" spans="1:5" x14ac:dyDescent="0.2">
      <c r="A1104" s="23"/>
      <c r="B1104" s="77"/>
      <c r="C1104" s="23"/>
      <c r="D1104" s="23"/>
      <c r="E1104" s="23"/>
    </row>
    <row r="1105" spans="1:5" x14ac:dyDescent="0.2">
      <c r="A1105" s="23"/>
      <c r="B1105" s="77"/>
      <c r="C1105" s="23"/>
      <c r="D1105" s="23"/>
      <c r="E1105" s="23"/>
    </row>
    <row r="1106" spans="1:5" x14ac:dyDescent="0.2">
      <c r="A1106" s="23"/>
      <c r="B1106" s="77"/>
      <c r="C1106" s="23"/>
      <c r="D1106" s="23"/>
      <c r="E1106" s="23"/>
    </row>
    <row r="1107" spans="1:5" x14ac:dyDescent="0.2">
      <c r="A1107" s="23"/>
      <c r="B1107" s="77"/>
      <c r="C1107" s="23"/>
      <c r="D1107" s="23"/>
      <c r="E1107" s="23"/>
    </row>
    <row r="1108" spans="1:5" x14ac:dyDescent="0.2">
      <c r="A1108" s="23"/>
      <c r="B1108" s="77"/>
      <c r="C1108" s="23"/>
      <c r="D1108" s="23"/>
      <c r="E1108" s="23"/>
    </row>
    <row r="1109" spans="1:5" x14ac:dyDescent="0.2">
      <c r="A1109" s="23"/>
      <c r="B1109" s="77"/>
      <c r="C1109" s="23"/>
      <c r="D1109" s="23"/>
      <c r="E1109" s="23"/>
    </row>
    <row r="1110" spans="1:5" x14ac:dyDescent="0.2">
      <c r="A1110" s="23"/>
      <c r="B1110" s="77"/>
      <c r="C1110" s="23"/>
      <c r="D1110" s="23"/>
      <c r="E1110" s="23"/>
    </row>
    <row r="1111" spans="1:5" x14ac:dyDescent="0.2">
      <c r="A1111" s="23"/>
      <c r="B1111" s="77"/>
      <c r="C1111" s="23"/>
      <c r="D1111" s="23"/>
      <c r="E1111" s="23"/>
    </row>
    <row r="1112" spans="1:5" x14ac:dyDescent="0.2">
      <c r="A1112" s="23"/>
      <c r="B1112" s="77"/>
      <c r="C1112" s="23"/>
      <c r="D1112" s="23"/>
      <c r="E1112" s="23"/>
    </row>
    <row r="1113" spans="1:5" x14ac:dyDescent="0.2">
      <c r="A1113" s="23"/>
      <c r="B1113" s="77"/>
      <c r="C1113" s="23"/>
      <c r="D1113" s="23"/>
      <c r="E1113" s="23"/>
    </row>
    <row r="1114" spans="1:5" x14ac:dyDescent="0.2">
      <c r="A1114" s="23"/>
      <c r="B1114" s="77"/>
      <c r="C1114" s="23"/>
      <c r="D1114" s="23"/>
      <c r="E1114" s="23"/>
    </row>
    <row r="1115" spans="1:5" x14ac:dyDescent="0.2">
      <c r="A1115" s="23"/>
      <c r="B1115" s="77"/>
      <c r="C1115" s="23"/>
      <c r="D1115" s="23"/>
      <c r="E1115" s="23"/>
    </row>
    <row r="1116" spans="1:5" x14ac:dyDescent="0.2">
      <c r="A1116" s="23"/>
      <c r="B1116" s="77"/>
      <c r="C1116" s="23"/>
      <c r="D1116" s="23"/>
      <c r="E1116" s="23"/>
    </row>
    <row r="1117" spans="1:5" x14ac:dyDescent="0.2">
      <c r="A1117" s="23"/>
      <c r="B1117" s="77"/>
      <c r="C1117" s="23"/>
      <c r="D1117" s="23"/>
      <c r="E1117" s="23"/>
    </row>
    <row r="1118" spans="1:5" x14ac:dyDescent="0.2">
      <c r="A1118" s="23"/>
      <c r="B1118" s="77"/>
      <c r="C1118" s="23"/>
      <c r="D1118" s="23"/>
      <c r="E1118" s="23"/>
    </row>
    <row r="1119" spans="1:5" x14ac:dyDescent="0.2">
      <c r="A1119" s="23"/>
      <c r="B1119" s="77"/>
      <c r="C1119" s="23"/>
      <c r="D1119" s="23"/>
      <c r="E1119" s="23"/>
    </row>
    <row r="1120" spans="1:5" x14ac:dyDescent="0.2">
      <c r="A1120" s="23"/>
      <c r="B1120" s="77"/>
      <c r="C1120" s="23"/>
      <c r="D1120" s="23"/>
      <c r="E1120" s="23"/>
    </row>
    <row r="1121" spans="1:5" x14ac:dyDescent="0.2">
      <c r="A1121" s="23"/>
      <c r="B1121" s="77"/>
      <c r="C1121" s="23"/>
      <c r="D1121" s="23"/>
      <c r="E1121" s="23"/>
    </row>
    <row r="1122" spans="1:5" x14ac:dyDescent="0.2">
      <c r="A1122" s="23"/>
      <c r="B1122" s="77"/>
      <c r="C1122" s="23"/>
      <c r="D1122" s="23"/>
      <c r="E1122" s="23"/>
    </row>
    <row r="1123" spans="1:5" x14ac:dyDescent="0.2">
      <c r="A1123" s="23"/>
      <c r="B1123" s="77"/>
      <c r="C1123" s="23"/>
      <c r="D1123" s="23"/>
      <c r="E1123" s="23"/>
    </row>
    <row r="1124" spans="1:5" x14ac:dyDescent="0.2">
      <c r="A1124" s="23"/>
      <c r="B1124" s="77"/>
      <c r="C1124" s="23"/>
      <c r="D1124" s="23"/>
      <c r="E1124" s="23"/>
    </row>
    <row r="1125" spans="1:5" x14ac:dyDescent="0.2">
      <c r="A1125" s="23"/>
      <c r="B1125" s="77"/>
      <c r="C1125" s="23"/>
      <c r="D1125" s="23"/>
      <c r="E1125" s="23"/>
    </row>
    <row r="1126" spans="1:5" x14ac:dyDescent="0.2">
      <c r="A1126" s="23"/>
      <c r="B1126" s="77"/>
      <c r="C1126" s="23"/>
      <c r="D1126" s="23"/>
      <c r="E1126" s="23"/>
    </row>
    <row r="1127" spans="1:5" x14ac:dyDescent="0.2">
      <c r="A1127" s="23"/>
      <c r="B1127" s="77"/>
      <c r="C1127" s="23"/>
      <c r="D1127" s="23"/>
      <c r="E1127" s="23"/>
    </row>
    <row r="1128" spans="1:5" x14ac:dyDescent="0.2">
      <c r="A1128" s="23"/>
      <c r="B1128" s="77"/>
      <c r="C1128" s="23"/>
      <c r="D1128" s="23"/>
      <c r="E1128" s="23"/>
    </row>
    <row r="1129" spans="1:5" x14ac:dyDescent="0.2">
      <c r="A1129" s="23"/>
      <c r="B1129" s="77"/>
      <c r="C1129" s="23"/>
      <c r="D1129" s="23"/>
      <c r="E1129" s="23"/>
    </row>
    <row r="1130" spans="1:5" x14ac:dyDescent="0.2">
      <c r="A1130" s="23"/>
      <c r="B1130" s="77"/>
      <c r="C1130" s="23"/>
      <c r="D1130" s="23"/>
      <c r="E1130" s="23"/>
    </row>
    <row r="1131" spans="1:5" x14ac:dyDescent="0.2">
      <c r="A1131" s="23"/>
      <c r="B1131" s="77"/>
      <c r="C1131" s="23"/>
      <c r="D1131" s="23"/>
      <c r="E1131" s="23"/>
    </row>
    <row r="1132" spans="1:5" x14ac:dyDescent="0.2">
      <c r="A1132" s="23"/>
      <c r="B1132" s="77"/>
      <c r="C1132" s="23"/>
      <c r="D1132" s="23"/>
      <c r="E1132" s="23"/>
    </row>
    <row r="1133" spans="1:5" x14ac:dyDescent="0.2">
      <c r="A1133" s="23"/>
      <c r="B1133" s="77"/>
      <c r="C1133" s="23"/>
      <c r="D1133" s="23"/>
      <c r="E1133" s="23"/>
    </row>
    <row r="1134" spans="1:5" x14ac:dyDescent="0.2">
      <c r="A1134" s="23"/>
      <c r="B1134" s="77"/>
      <c r="C1134" s="23"/>
      <c r="D1134" s="23"/>
      <c r="E1134" s="23"/>
    </row>
    <row r="1135" spans="1:5" x14ac:dyDescent="0.2">
      <c r="A1135" s="23"/>
      <c r="B1135" s="77"/>
      <c r="C1135" s="23"/>
      <c r="D1135" s="23"/>
      <c r="E1135" s="23"/>
    </row>
    <row r="1136" spans="1:5" x14ac:dyDescent="0.2">
      <c r="A1136" s="23"/>
      <c r="B1136" s="77"/>
      <c r="C1136" s="23"/>
      <c r="D1136" s="23"/>
      <c r="E1136" s="23"/>
    </row>
    <row r="1137" spans="1:5" x14ac:dyDescent="0.2">
      <c r="A1137" s="23"/>
      <c r="B1137" s="77"/>
      <c r="C1137" s="23"/>
      <c r="D1137" s="23"/>
      <c r="E1137" s="23"/>
    </row>
    <row r="1138" spans="1:5" x14ac:dyDescent="0.2">
      <c r="A1138" s="23"/>
      <c r="B1138" s="77"/>
      <c r="C1138" s="23"/>
      <c r="D1138" s="23"/>
      <c r="E1138" s="23"/>
    </row>
    <row r="1139" spans="1:5" x14ac:dyDescent="0.2">
      <c r="A1139" s="23"/>
      <c r="B1139" s="77"/>
      <c r="C1139" s="23"/>
      <c r="D1139" s="23"/>
      <c r="E1139" s="23"/>
    </row>
    <row r="1140" spans="1:5" x14ac:dyDescent="0.2">
      <c r="A1140" s="23"/>
      <c r="B1140" s="77"/>
      <c r="C1140" s="23"/>
      <c r="D1140" s="23"/>
      <c r="E1140" s="23"/>
    </row>
    <row r="1141" spans="1:5" x14ac:dyDescent="0.2">
      <c r="A1141" s="23"/>
      <c r="B1141" s="77"/>
      <c r="C1141" s="23"/>
      <c r="D1141" s="23"/>
      <c r="E1141" s="23"/>
    </row>
    <row r="1142" spans="1:5" x14ac:dyDescent="0.2">
      <c r="A1142" s="23"/>
      <c r="B1142" s="77"/>
      <c r="C1142" s="23"/>
      <c r="D1142" s="23"/>
      <c r="E1142" s="23"/>
    </row>
    <row r="1143" spans="1:5" x14ac:dyDescent="0.2">
      <c r="A1143" s="23"/>
      <c r="B1143" s="77"/>
      <c r="C1143" s="23"/>
      <c r="D1143" s="23"/>
      <c r="E1143" s="23"/>
    </row>
    <row r="1144" spans="1:5" x14ac:dyDescent="0.2">
      <c r="A1144" s="23"/>
      <c r="B1144" s="77"/>
      <c r="C1144" s="23"/>
      <c r="D1144" s="23"/>
      <c r="E1144" s="23"/>
    </row>
    <row r="1145" spans="1:5" x14ac:dyDescent="0.2">
      <c r="A1145" s="23"/>
      <c r="B1145" s="77"/>
      <c r="C1145" s="23"/>
      <c r="D1145" s="23"/>
      <c r="E1145" s="23"/>
    </row>
    <row r="1146" spans="1:5" x14ac:dyDescent="0.2">
      <c r="A1146" s="23"/>
      <c r="B1146" s="77"/>
      <c r="C1146" s="23"/>
      <c r="D1146" s="23"/>
      <c r="E1146" s="23"/>
    </row>
    <row r="1147" spans="1:5" x14ac:dyDescent="0.2">
      <c r="A1147" s="23"/>
      <c r="B1147" s="77"/>
      <c r="C1147" s="23"/>
      <c r="D1147" s="23"/>
      <c r="E1147" s="23"/>
    </row>
    <row r="1148" spans="1:5" x14ac:dyDescent="0.2">
      <c r="A1148" s="23"/>
      <c r="B1148" s="77"/>
      <c r="C1148" s="23"/>
      <c r="D1148" s="23"/>
      <c r="E1148" s="23"/>
    </row>
    <row r="1149" spans="1:5" x14ac:dyDescent="0.2">
      <c r="A1149" s="23"/>
      <c r="B1149" s="77"/>
      <c r="C1149" s="23"/>
      <c r="D1149" s="23"/>
      <c r="E1149" s="23"/>
    </row>
    <row r="1150" spans="1:5" x14ac:dyDescent="0.2">
      <c r="A1150" s="23"/>
      <c r="B1150" s="77"/>
      <c r="C1150" s="23"/>
      <c r="D1150" s="23"/>
      <c r="E1150" s="23"/>
    </row>
    <row r="1151" spans="1:5" x14ac:dyDescent="0.2">
      <c r="A1151" s="23"/>
      <c r="B1151" s="77"/>
      <c r="C1151" s="23"/>
      <c r="D1151" s="23"/>
      <c r="E1151" s="23"/>
    </row>
    <row r="1152" spans="1:5" x14ac:dyDescent="0.2">
      <c r="A1152" s="23"/>
      <c r="B1152" s="77"/>
      <c r="C1152" s="23"/>
      <c r="D1152" s="23"/>
      <c r="E1152" s="23"/>
    </row>
    <row r="1153" spans="1:5" x14ac:dyDescent="0.2">
      <c r="A1153" s="23"/>
      <c r="B1153" s="77"/>
      <c r="C1153" s="23"/>
      <c r="D1153" s="23"/>
      <c r="E1153" s="23"/>
    </row>
    <row r="1154" spans="1:5" x14ac:dyDescent="0.2">
      <c r="A1154" s="23"/>
      <c r="B1154" s="77"/>
      <c r="C1154" s="23"/>
      <c r="D1154" s="23"/>
      <c r="E1154" s="23"/>
    </row>
    <row r="1155" spans="1:5" x14ac:dyDescent="0.2">
      <c r="A1155" s="23"/>
      <c r="B1155" s="77"/>
      <c r="C1155" s="23"/>
      <c r="D1155" s="23"/>
      <c r="E1155" s="23"/>
    </row>
    <row r="1156" spans="1:5" x14ac:dyDescent="0.2">
      <c r="A1156" s="23"/>
      <c r="B1156" s="77"/>
      <c r="C1156" s="23"/>
      <c r="D1156" s="23"/>
      <c r="E1156" s="23"/>
    </row>
    <row r="1157" spans="1:5" x14ac:dyDescent="0.2">
      <c r="A1157" s="23"/>
      <c r="B1157" s="77"/>
      <c r="C1157" s="23"/>
      <c r="D1157" s="23"/>
      <c r="E1157" s="23"/>
    </row>
    <row r="1158" spans="1:5" x14ac:dyDescent="0.2">
      <c r="A1158" s="23"/>
      <c r="B1158" s="77"/>
      <c r="C1158" s="23"/>
      <c r="D1158" s="23"/>
      <c r="E1158" s="23"/>
    </row>
    <row r="1159" spans="1:5" x14ac:dyDescent="0.2">
      <c r="A1159" s="23"/>
      <c r="B1159" s="77"/>
      <c r="C1159" s="23"/>
      <c r="D1159" s="23"/>
      <c r="E1159" s="23"/>
    </row>
    <row r="1160" spans="1:5" x14ac:dyDescent="0.2">
      <c r="A1160" s="23"/>
      <c r="B1160" s="77"/>
      <c r="C1160" s="23"/>
      <c r="D1160" s="23"/>
      <c r="E1160" s="23"/>
    </row>
    <row r="1161" spans="1:5" x14ac:dyDescent="0.2">
      <c r="A1161" s="23"/>
      <c r="B1161" s="77"/>
      <c r="C1161" s="23"/>
      <c r="D1161" s="23"/>
      <c r="E1161" s="23"/>
    </row>
    <row r="1162" spans="1:5" x14ac:dyDescent="0.2">
      <c r="A1162" s="23"/>
      <c r="B1162" s="77"/>
      <c r="C1162" s="23"/>
      <c r="D1162" s="23"/>
      <c r="E1162" s="23"/>
    </row>
    <row r="1163" spans="1:5" x14ac:dyDescent="0.2">
      <c r="A1163" s="23"/>
      <c r="B1163" s="77"/>
      <c r="C1163" s="23"/>
      <c r="D1163" s="23"/>
      <c r="E1163" s="23"/>
    </row>
    <row r="1164" spans="1:5" x14ac:dyDescent="0.2">
      <c r="A1164" s="23"/>
      <c r="B1164" s="77"/>
      <c r="C1164" s="23"/>
      <c r="D1164" s="23"/>
      <c r="E1164" s="23"/>
    </row>
    <row r="1165" spans="1:5" x14ac:dyDescent="0.2">
      <c r="A1165" s="23"/>
      <c r="B1165" s="77"/>
      <c r="C1165" s="23"/>
      <c r="D1165" s="23"/>
      <c r="E1165" s="23"/>
    </row>
    <row r="1166" spans="1:5" x14ac:dyDescent="0.2">
      <c r="A1166" s="23"/>
      <c r="B1166" s="77"/>
      <c r="C1166" s="23"/>
      <c r="D1166" s="23"/>
      <c r="E1166" s="23"/>
    </row>
    <row r="1167" spans="1:5" x14ac:dyDescent="0.2">
      <c r="A1167" s="23"/>
      <c r="B1167" s="77"/>
      <c r="C1167" s="23"/>
      <c r="D1167" s="23"/>
      <c r="E1167" s="23"/>
    </row>
    <row r="1168" spans="1:5" x14ac:dyDescent="0.2">
      <c r="A1168" s="23"/>
      <c r="B1168" s="77"/>
      <c r="C1168" s="23"/>
      <c r="D1168" s="23"/>
      <c r="E1168" s="23"/>
    </row>
    <row r="1169" spans="1:5" x14ac:dyDescent="0.2">
      <c r="A1169" s="23"/>
      <c r="B1169" s="77"/>
      <c r="C1169" s="23"/>
      <c r="D1169" s="23"/>
      <c r="E1169" s="23"/>
    </row>
    <row r="1170" spans="1:5" x14ac:dyDescent="0.2">
      <c r="A1170" s="23"/>
      <c r="B1170" s="77"/>
      <c r="C1170" s="23"/>
      <c r="D1170" s="23"/>
      <c r="E1170" s="23"/>
    </row>
    <row r="1171" spans="1:5" x14ac:dyDescent="0.2">
      <c r="A1171" s="23"/>
      <c r="B1171" s="77"/>
      <c r="C1171" s="23"/>
      <c r="D1171" s="23"/>
      <c r="E1171" s="23"/>
    </row>
    <row r="1172" spans="1:5" x14ac:dyDescent="0.2">
      <c r="A1172" s="23"/>
      <c r="B1172" s="77"/>
      <c r="C1172" s="23"/>
      <c r="D1172" s="23"/>
      <c r="E1172" s="23"/>
    </row>
    <row r="1173" spans="1:5" x14ac:dyDescent="0.2">
      <c r="A1173" s="23"/>
      <c r="B1173" s="77"/>
      <c r="C1173" s="23"/>
      <c r="D1173" s="23"/>
      <c r="E1173" s="23"/>
    </row>
    <row r="1174" spans="1:5" x14ac:dyDescent="0.2">
      <c r="A1174" s="23"/>
      <c r="B1174" s="77"/>
      <c r="C1174" s="23"/>
      <c r="D1174" s="23"/>
      <c r="E1174" s="23"/>
    </row>
    <row r="1175" spans="1:5" x14ac:dyDescent="0.2">
      <c r="A1175" s="23"/>
      <c r="B1175" s="77"/>
      <c r="C1175" s="23"/>
      <c r="D1175" s="23"/>
      <c r="E1175" s="23"/>
    </row>
    <row r="1176" spans="1:5" x14ac:dyDescent="0.2">
      <c r="A1176" s="23"/>
      <c r="B1176" s="77"/>
      <c r="C1176" s="23"/>
      <c r="D1176" s="23"/>
      <c r="E1176" s="23"/>
    </row>
    <row r="1177" spans="1:5" x14ac:dyDescent="0.2">
      <c r="A1177" s="23"/>
      <c r="B1177" s="77"/>
      <c r="C1177" s="23"/>
      <c r="D1177" s="23"/>
      <c r="E1177" s="23"/>
    </row>
    <row r="1178" spans="1:5" x14ac:dyDescent="0.2">
      <c r="A1178" s="23"/>
      <c r="B1178" s="77"/>
      <c r="C1178" s="23"/>
      <c r="D1178" s="23"/>
      <c r="E1178" s="23"/>
    </row>
    <row r="1179" spans="1:5" x14ac:dyDescent="0.2">
      <c r="A1179" s="23"/>
      <c r="B1179" s="77"/>
      <c r="C1179" s="23"/>
      <c r="D1179" s="23"/>
      <c r="E1179" s="23"/>
    </row>
    <row r="1180" spans="1:5" x14ac:dyDescent="0.2">
      <c r="A1180" s="23"/>
      <c r="B1180" s="77"/>
      <c r="C1180" s="23"/>
      <c r="D1180" s="23"/>
      <c r="E1180" s="23"/>
    </row>
    <row r="1181" spans="1:5" x14ac:dyDescent="0.2">
      <c r="A1181" s="23"/>
      <c r="B1181" s="77"/>
      <c r="C1181" s="23"/>
      <c r="D1181" s="23"/>
      <c r="E1181" s="23"/>
    </row>
    <row r="1182" spans="1:5" x14ac:dyDescent="0.2">
      <c r="A1182" s="23"/>
      <c r="B1182" s="77"/>
      <c r="C1182" s="23"/>
      <c r="D1182" s="23"/>
      <c r="E1182" s="23"/>
    </row>
    <row r="1183" spans="1:5" x14ac:dyDescent="0.2">
      <c r="A1183" s="23"/>
      <c r="B1183" s="77"/>
      <c r="C1183" s="23"/>
      <c r="D1183" s="23"/>
      <c r="E1183" s="23"/>
    </row>
    <row r="1184" spans="1:5" x14ac:dyDescent="0.2">
      <c r="A1184" s="23"/>
      <c r="B1184" s="77"/>
      <c r="C1184" s="23"/>
      <c r="D1184" s="23"/>
      <c r="E1184" s="23"/>
    </row>
    <row r="1185" spans="1:5" x14ac:dyDescent="0.2">
      <c r="A1185" s="23"/>
      <c r="B1185" s="77"/>
      <c r="C1185" s="23"/>
      <c r="D1185" s="23"/>
      <c r="E1185" s="23"/>
    </row>
    <row r="1186" spans="1:5" x14ac:dyDescent="0.2">
      <c r="A1186" s="23"/>
      <c r="B1186" s="77"/>
      <c r="C1186" s="23"/>
      <c r="D1186" s="23"/>
      <c r="E1186" s="23"/>
    </row>
    <row r="1187" spans="1:5" x14ac:dyDescent="0.2">
      <c r="A1187" s="23"/>
      <c r="B1187" s="77"/>
      <c r="C1187" s="23"/>
      <c r="D1187" s="23"/>
      <c r="E1187" s="23"/>
    </row>
    <row r="1188" spans="1:5" x14ac:dyDescent="0.2">
      <c r="A1188" s="23"/>
      <c r="B1188" s="77"/>
      <c r="C1188" s="23"/>
      <c r="D1188" s="23"/>
      <c r="E1188" s="23"/>
    </row>
    <row r="1189" spans="1:5" x14ac:dyDescent="0.2">
      <c r="A1189" s="23"/>
      <c r="B1189" s="77"/>
      <c r="C1189" s="23"/>
      <c r="D1189" s="23"/>
      <c r="E1189" s="23"/>
    </row>
    <row r="1190" spans="1:5" x14ac:dyDescent="0.2">
      <c r="A1190" s="23"/>
      <c r="B1190" s="77"/>
      <c r="C1190" s="23"/>
      <c r="D1190" s="23"/>
      <c r="E1190" s="23"/>
    </row>
    <row r="1191" spans="1:5" x14ac:dyDescent="0.2">
      <c r="A1191" s="23"/>
      <c r="B1191" s="77"/>
      <c r="C1191" s="23"/>
      <c r="D1191" s="23"/>
      <c r="E1191" s="23"/>
    </row>
    <row r="1192" spans="1:5" x14ac:dyDescent="0.2">
      <c r="A1192" s="23"/>
      <c r="B1192" s="77"/>
      <c r="C1192" s="23"/>
      <c r="D1192" s="23"/>
      <c r="E1192" s="23"/>
    </row>
    <row r="1193" spans="1:5" x14ac:dyDescent="0.2">
      <c r="A1193" s="23"/>
      <c r="B1193" s="77"/>
      <c r="C1193" s="23"/>
      <c r="D1193" s="23"/>
      <c r="E1193" s="23"/>
    </row>
    <row r="1194" spans="1:5" x14ac:dyDescent="0.2">
      <c r="A1194" s="23"/>
      <c r="B1194" s="77"/>
      <c r="C1194" s="23"/>
      <c r="D1194" s="23"/>
      <c r="E1194" s="23"/>
    </row>
    <row r="1195" spans="1:5" x14ac:dyDescent="0.2">
      <c r="A1195" s="23"/>
      <c r="B1195" s="77"/>
      <c r="C1195" s="23"/>
      <c r="D1195" s="23"/>
      <c r="E1195" s="23"/>
    </row>
    <row r="1196" spans="1:5" x14ac:dyDescent="0.2">
      <c r="A1196" s="23"/>
      <c r="B1196" s="77"/>
      <c r="C1196" s="23"/>
      <c r="D1196" s="23"/>
      <c r="E1196" s="23"/>
    </row>
    <row r="1197" spans="1:5" x14ac:dyDescent="0.2">
      <c r="A1197" s="23"/>
      <c r="B1197" s="77"/>
      <c r="C1197" s="23"/>
      <c r="D1197" s="23"/>
      <c r="E1197" s="23"/>
    </row>
    <row r="1198" spans="1:5" x14ac:dyDescent="0.2">
      <c r="A1198" s="23"/>
      <c r="B1198" s="77"/>
      <c r="C1198" s="23"/>
      <c r="D1198" s="23"/>
      <c r="E1198" s="23"/>
    </row>
    <row r="1199" spans="1:5" x14ac:dyDescent="0.2">
      <c r="A1199" s="23"/>
      <c r="B1199" s="77"/>
      <c r="C1199" s="23"/>
      <c r="D1199" s="23"/>
      <c r="E1199" s="23"/>
    </row>
    <row r="1200" spans="1:5" x14ac:dyDescent="0.2">
      <c r="A1200" s="23"/>
      <c r="B1200" s="77"/>
      <c r="C1200" s="23"/>
      <c r="D1200" s="23"/>
      <c r="E1200" s="23"/>
    </row>
    <row r="1201" spans="1:5" x14ac:dyDescent="0.2">
      <c r="A1201" s="23"/>
      <c r="B1201" s="77"/>
      <c r="C1201" s="23"/>
      <c r="D1201" s="23"/>
      <c r="E1201" s="23"/>
    </row>
    <row r="1202" spans="1:5" x14ac:dyDescent="0.2">
      <c r="A1202" s="23"/>
      <c r="B1202" s="77"/>
      <c r="C1202" s="23"/>
      <c r="D1202" s="23"/>
      <c r="E1202" s="23"/>
    </row>
    <row r="1203" spans="1:5" x14ac:dyDescent="0.2">
      <c r="A1203" s="23"/>
      <c r="B1203" s="77"/>
      <c r="C1203" s="23"/>
      <c r="D1203" s="23"/>
      <c r="E1203" s="23"/>
    </row>
    <row r="1204" spans="1:5" x14ac:dyDescent="0.2">
      <c r="A1204" s="23"/>
      <c r="B1204" s="77"/>
      <c r="C1204" s="23"/>
      <c r="D1204" s="23"/>
      <c r="E1204" s="23"/>
    </row>
    <row r="1205" spans="1:5" x14ac:dyDescent="0.2">
      <c r="A1205" s="23"/>
      <c r="B1205" s="77"/>
      <c r="C1205" s="23"/>
      <c r="D1205" s="23"/>
      <c r="E1205" s="23"/>
    </row>
    <row r="1206" spans="1:5" x14ac:dyDescent="0.2">
      <c r="A1206" s="23"/>
      <c r="B1206" s="77"/>
      <c r="C1206" s="23"/>
      <c r="D1206" s="23"/>
      <c r="E1206" s="23"/>
    </row>
    <row r="1207" spans="1:5" x14ac:dyDescent="0.2">
      <c r="A1207" s="23"/>
      <c r="B1207" s="77"/>
      <c r="C1207" s="23"/>
      <c r="D1207" s="23"/>
      <c r="E1207" s="23"/>
    </row>
    <row r="1208" spans="1:5" x14ac:dyDescent="0.2">
      <c r="A1208" s="23"/>
      <c r="B1208" s="77"/>
      <c r="C1208" s="23"/>
      <c r="D1208" s="23"/>
      <c r="E1208" s="23"/>
    </row>
    <row r="1209" spans="1:5" x14ac:dyDescent="0.2">
      <c r="A1209" s="23"/>
      <c r="B1209" s="77"/>
      <c r="C1209" s="23"/>
      <c r="D1209" s="23"/>
      <c r="E1209" s="23"/>
    </row>
    <row r="1210" spans="1:5" x14ac:dyDescent="0.2">
      <c r="A1210" s="23"/>
      <c r="B1210" s="77"/>
      <c r="C1210" s="23"/>
      <c r="D1210" s="23"/>
      <c r="E1210" s="23"/>
    </row>
    <row r="1211" spans="1:5" x14ac:dyDescent="0.2">
      <c r="A1211" s="23"/>
      <c r="B1211" s="77"/>
      <c r="C1211" s="23"/>
      <c r="D1211" s="23"/>
      <c r="E1211" s="23"/>
    </row>
    <row r="1212" spans="1:5" x14ac:dyDescent="0.2">
      <c r="A1212" s="23"/>
      <c r="B1212" s="77"/>
      <c r="C1212" s="23"/>
      <c r="D1212" s="23"/>
      <c r="E1212" s="23"/>
    </row>
    <row r="1213" spans="1:5" x14ac:dyDescent="0.2">
      <c r="A1213" s="23"/>
      <c r="B1213" s="77"/>
      <c r="C1213" s="23"/>
      <c r="D1213" s="23"/>
      <c r="E1213" s="23"/>
    </row>
    <row r="1214" spans="1:5" x14ac:dyDescent="0.2">
      <c r="A1214" s="23"/>
      <c r="B1214" s="77"/>
      <c r="C1214" s="23"/>
      <c r="D1214" s="23"/>
      <c r="E1214" s="23"/>
    </row>
    <row r="1215" spans="1:5" x14ac:dyDescent="0.2">
      <c r="A1215" s="23"/>
      <c r="B1215" s="77"/>
      <c r="C1215" s="23"/>
      <c r="D1215" s="23"/>
      <c r="E1215" s="23"/>
    </row>
    <row r="1216" spans="1:5" x14ac:dyDescent="0.2">
      <c r="A1216" s="23"/>
      <c r="B1216" s="77"/>
      <c r="C1216" s="23"/>
      <c r="D1216" s="23"/>
      <c r="E1216" s="23"/>
    </row>
    <row r="1217" spans="1:5" x14ac:dyDescent="0.2">
      <c r="A1217" s="23"/>
      <c r="B1217" s="77"/>
      <c r="C1217" s="23"/>
      <c r="D1217" s="23"/>
      <c r="E1217" s="23"/>
    </row>
    <row r="1218" spans="1:5" x14ac:dyDescent="0.2">
      <c r="A1218" s="23"/>
      <c r="B1218" s="77"/>
      <c r="C1218" s="23"/>
      <c r="D1218" s="23"/>
      <c r="E1218" s="23"/>
    </row>
    <row r="1219" spans="1:5" x14ac:dyDescent="0.2">
      <c r="A1219" s="23"/>
      <c r="B1219" s="77"/>
      <c r="C1219" s="23"/>
      <c r="D1219" s="23"/>
      <c r="E1219" s="23"/>
    </row>
    <row r="1220" spans="1:5" x14ac:dyDescent="0.2">
      <c r="A1220" s="23"/>
      <c r="B1220" s="77"/>
      <c r="C1220" s="23"/>
      <c r="D1220" s="23"/>
      <c r="E1220" s="23"/>
    </row>
    <row r="1221" spans="1:5" x14ac:dyDescent="0.2">
      <c r="A1221" s="23"/>
      <c r="B1221" s="77"/>
      <c r="C1221" s="23"/>
      <c r="D1221" s="23"/>
      <c r="E1221" s="23"/>
    </row>
    <row r="1222" spans="1:5" x14ac:dyDescent="0.2">
      <c r="A1222" s="23"/>
      <c r="B1222" s="77"/>
      <c r="C1222" s="23"/>
      <c r="D1222" s="23"/>
      <c r="E1222" s="23"/>
    </row>
    <row r="1223" spans="1:5" x14ac:dyDescent="0.2">
      <c r="A1223" s="23"/>
      <c r="B1223" s="77"/>
      <c r="C1223" s="23"/>
      <c r="D1223" s="23"/>
      <c r="E1223" s="23"/>
    </row>
    <row r="1224" spans="1:5" x14ac:dyDescent="0.2">
      <c r="A1224" s="23"/>
      <c r="B1224" s="77"/>
      <c r="C1224" s="23"/>
      <c r="D1224" s="23"/>
      <c r="E1224" s="23"/>
    </row>
    <row r="1225" spans="1:5" x14ac:dyDescent="0.2">
      <c r="A1225" s="23"/>
      <c r="B1225" s="77"/>
      <c r="C1225" s="23"/>
      <c r="D1225" s="23"/>
      <c r="E1225" s="23"/>
    </row>
    <row r="1226" spans="1:5" x14ac:dyDescent="0.2">
      <c r="A1226" s="23"/>
      <c r="B1226" s="77"/>
      <c r="C1226" s="23"/>
      <c r="D1226" s="23"/>
      <c r="E1226" s="23"/>
    </row>
    <row r="1227" spans="1:5" x14ac:dyDescent="0.2">
      <c r="A1227" s="23"/>
      <c r="B1227" s="77"/>
      <c r="C1227" s="23"/>
      <c r="D1227" s="23"/>
      <c r="E1227" s="23"/>
    </row>
    <row r="1228" spans="1:5" x14ac:dyDescent="0.2">
      <c r="A1228" s="23"/>
      <c r="B1228" s="77"/>
      <c r="C1228" s="23"/>
      <c r="D1228" s="23"/>
      <c r="E1228" s="23"/>
    </row>
    <row r="1229" spans="1:5" x14ac:dyDescent="0.2">
      <c r="A1229" s="23"/>
      <c r="B1229" s="77"/>
      <c r="C1229" s="23"/>
      <c r="D1229" s="23"/>
      <c r="E1229" s="23"/>
    </row>
    <row r="1230" spans="1:5" x14ac:dyDescent="0.2">
      <c r="A1230" s="23"/>
      <c r="B1230" s="77"/>
      <c r="C1230" s="23"/>
      <c r="D1230" s="23"/>
      <c r="E1230" s="23"/>
    </row>
    <row r="1231" spans="1:5" x14ac:dyDescent="0.2">
      <c r="A1231" s="23"/>
      <c r="B1231" s="77"/>
      <c r="C1231" s="23"/>
      <c r="D1231" s="23"/>
      <c r="E1231" s="23"/>
    </row>
    <row r="1232" spans="1:5" x14ac:dyDescent="0.2">
      <c r="A1232" s="23"/>
      <c r="B1232" s="77"/>
      <c r="C1232" s="23"/>
      <c r="D1232" s="23"/>
      <c r="E1232" s="23"/>
    </row>
    <row r="1233" spans="1:5" x14ac:dyDescent="0.2">
      <c r="A1233" s="23"/>
      <c r="B1233" s="77"/>
      <c r="C1233" s="23"/>
      <c r="D1233" s="23"/>
      <c r="E1233" s="23"/>
    </row>
    <row r="1234" spans="1:5" x14ac:dyDescent="0.2">
      <c r="A1234" s="23"/>
      <c r="B1234" s="77"/>
      <c r="C1234" s="23"/>
      <c r="D1234" s="23"/>
      <c r="E1234" s="23"/>
    </row>
    <row r="1235" spans="1:5" x14ac:dyDescent="0.2">
      <c r="A1235" s="23"/>
      <c r="B1235" s="77"/>
      <c r="C1235" s="23"/>
      <c r="D1235" s="23"/>
      <c r="E1235" s="23"/>
    </row>
    <row r="1236" spans="1:5" x14ac:dyDescent="0.2">
      <c r="A1236" s="23"/>
      <c r="B1236" s="77"/>
      <c r="C1236" s="23"/>
      <c r="D1236" s="23"/>
      <c r="E1236" s="23"/>
    </row>
    <row r="1237" spans="1:5" x14ac:dyDescent="0.2">
      <c r="A1237" s="23"/>
      <c r="B1237" s="77"/>
      <c r="C1237" s="23"/>
      <c r="D1237" s="23"/>
      <c r="E1237" s="23"/>
    </row>
    <row r="1238" spans="1:5" x14ac:dyDescent="0.2">
      <c r="A1238" s="23"/>
      <c r="B1238" s="77"/>
      <c r="C1238" s="23"/>
      <c r="D1238" s="23"/>
      <c r="E1238" s="23"/>
    </row>
    <row r="1239" spans="1:5" x14ac:dyDescent="0.2">
      <c r="A1239" s="23"/>
      <c r="B1239" s="77"/>
      <c r="C1239" s="23"/>
      <c r="D1239" s="23"/>
      <c r="E1239" s="23"/>
    </row>
    <row r="1240" spans="1:5" x14ac:dyDescent="0.2">
      <c r="A1240" s="23"/>
      <c r="B1240" s="77"/>
      <c r="C1240" s="23"/>
      <c r="D1240" s="23"/>
      <c r="E1240" s="23"/>
    </row>
    <row r="1241" spans="1:5" x14ac:dyDescent="0.2">
      <c r="A1241" s="23"/>
      <c r="B1241" s="77"/>
      <c r="C1241" s="23"/>
      <c r="D1241" s="23"/>
      <c r="E1241" s="23"/>
    </row>
    <row r="1242" spans="1:5" x14ac:dyDescent="0.2">
      <c r="A1242" s="23"/>
      <c r="B1242" s="77"/>
      <c r="C1242" s="23"/>
      <c r="D1242" s="23"/>
      <c r="E1242" s="23"/>
    </row>
    <row r="1243" spans="1:5" x14ac:dyDescent="0.2">
      <c r="A1243" s="23"/>
      <c r="B1243" s="77"/>
      <c r="C1243" s="23"/>
      <c r="D1243" s="23"/>
      <c r="E1243" s="23"/>
    </row>
    <row r="1244" spans="1:5" x14ac:dyDescent="0.2">
      <c r="A1244" s="23"/>
      <c r="B1244" s="77"/>
      <c r="C1244" s="23"/>
      <c r="D1244" s="23"/>
      <c r="E1244" s="23"/>
    </row>
    <row r="1245" spans="1:5" x14ac:dyDescent="0.2">
      <c r="A1245" s="23"/>
      <c r="B1245" s="77"/>
      <c r="C1245" s="23"/>
      <c r="D1245" s="23"/>
      <c r="E1245" s="23"/>
    </row>
    <row r="1246" spans="1:5" x14ac:dyDescent="0.2">
      <c r="A1246" s="23"/>
      <c r="B1246" s="77"/>
      <c r="C1246" s="23"/>
      <c r="D1246" s="23"/>
      <c r="E1246" s="23"/>
    </row>
    <row r="1247" spans="1:5" x14ac:dyDescent="0.2">
      <c r="A1247" s="23"/>
      <c r="B1247" s="77"/>
      <c r="C1247" s="23"/>
      <c r="D1247" s="23"/>
      <c r="E1247" s="23"/>
    </row>
    <row r="1248" spans="1:5" x14ac:dyDescent="0.2">
      <c r="A1248" s="23"/>
      <c r="B1248" s="77"/>
      <c r="C1248" s="23"/>
      <c r="D1248" s="23"/>
      <c r="E1248" s="23"/>
    </row>
    <row r="1249" spans="1:5" x14ac:dyDescent="0.2">
      <c r="A1249" s="23"/>
      <c r="B1249" s="77"/>
      <c r="C1249" s="23"/>
      <c r="D1249" s="23"/>
      <c r="E1249" s="23"/>
    </row>
    <row r="1250" spans="1:5" x14ac:dyDescent="0.2">
      <c r="A1250" s="23"/>
      <c r="B1250" s="77"/>
      <c r="C1250" s="23"/>
      <c r="D1250" s="23"/>
      <c r="E1250" s="23"/>
    </row>
    <row r="1251" spans="1:5" x14ac:dyDescent="0.2">
      <c r="A1251" s="23"/>
      <c r="B1251" s="77"/>
      <c r="C1251" s="23"/>
      <c r="D1251" s="23"/>
      <c r="E1251" s="23"/>
    </row>
    <row r="1252" spans="1:5" x14ac:dyDescent="0.2">
      <c r="A1252" s="23"/>
      <c r="B1252" s="77"/>
      <c r="C1252" s="23"/>
      <c r="D1252" s="23"/>
      <c r="E1252" s="23"/>
    </row>
    <row r="1253" spans="1:5" x14ac:dyDescent="0.2">
      <c r="A1253" s="23"/>
      <c r="B1253" s="77"/>
      <c r="C1253" s="23"/>
      <c r="D1253" s="23"/>
      <c r="E1253" s="23"/>
    </row>
    <row r="1254" spans="1:5" x14ac:dyDescent="0.2">
      <c r="A1254" s="23"/>
      <c r="B1254" s="77"/>
      <c r="C1254" s="23"/>
      <c r="D1254" s="23"/>
      <c r="E1254" s="23"/>
    </row>
    <row r="1255" spans="1:5" x14ac:dyDescent="0.2">
      <c r="A1255" s="23"/>
      <c r="B1255" s="77"/>
      <c r="C1255" s="23"/>
      <c r="D1255" s="23"/>
      <c r="E1255" s="23"/>
    </row>
    <row r="1256" spans="1:5" x14ac:dyDescent="0.2">
      <c r="A1256" s="23"/>
      <c r="B1256" s="77"/>
      <c r="C1256" s="23"/>
      <c r="D1256" s="23"/>
      <c r="E1256" s="23"/>
    </row>
    <row r="1257" spans="1:5" x14ac:dyDescent="0.2">
      <c r="A1257" s="23"/>
      <c r="B1257" s="77"/>
      <c r="C1257" s="23"/>
      <c r="D1257" s="23"/>
      <c r="E1257" s="23"/>
    </row>
    <row r="1258" spans="1:5" x14ac:dyDescent="0.2">
      <c r="A1258" s="23"/>
      <c r="B1258" s="77"/>
      <c r="C1258" s="23"/>
      <c r="D1258" s="23"/>
      <c r="E1258" s="23"/>
    </row>
    <row r="1259" spans="1:5" x14ac:dyDescent="0.2">
      <c r="A1259" s="23"/>
      <c r="B1259" s="77"/>
      <c r="C1259" s="23"/>
      <c r="D1259" s="23"/>
      <c r="E1259" s="23"/>
    </row>
    <row r="1260" spans="1:5" x14ac:dyDescent="0.2">
      <c r="A1260" s="23"/>
      <c r="B1260" s="77"/>
      <c r="C1260" s="23"/>
      <c r="D1260" s="23"/>
      <c r="E1260" s="23"/>
    </row>
    <row r="1261" spans="1:5" x14ac:dyDescent="0.2">
      <c r="A1261" s="23"/>
      <c r="B1261" s="77"/>
      <c r="C1261" s="23"/>
      <c r="D1261" s="23"/>
      <c r="E1261" s="23"/>
    </row>
    <row r="1262" spans="1:5" x14ac:dyDescent="0.2">
      <c r="A1262" s="23"/>
      <c r="B1262" s="77"/>
      <c r="C1262" s="23"/>
      <c r="D1262" s="23"/>
      <c r="E1262" s="23"/>
    </row>
    <row r="1263" spans="1:5" x14ac:dyDescent="0.2">
      <c r="A1263" s="23"/>
      <c r="B1263" s="77"/>
      <c r="C1263" s="23"/>
      <c r="D1263" s="23"/>
      <c r="E1263" s="23"/>
    </row>
    <row r="1264" spans="1:5" x14ac:dyDescent="0.2">
      <c r="A1264" s="23"/>
      <c r="B1264" s="77"/>
      <c r="C1264" s="23"/>
      <c r="D1264" s="23"/>
      <c r="E1264" s="23"/>
    </row>
    <row r="1265" spans="1:5" x14ac:dyDescent="0.2">
      <c r="A1265" s="23"/>
      <c r="B1265" s="77"/>
      <c r="C1265" s="23"/>
      <c r="D1265" s="23"/>
      <c r="E1265" s="23"/>
    </row>
    <row r="1266" spans="1:5" x14ac:dyDescent="0.2">
      <c r="A1266" s="23"/>
      <c r="B1266" s="77"/>
      <c r="C1266" s="23"/>
      <c r="D1266" s="23"/>
      <c r="E1266" s="23"/>
    </row>
    <row r="1267" spans="1:5" x14ac:dyDescent="0.2">
      <c r="A1267" s="23"/>
      <c r="B1267" s="77"/>
      <c r="C1267" s="23"/>
      <c r="D1267" s="23"/>
      <c r="E1267" s="23"/>
    </row>
    <row r="1268" spans="1:5" x14ac:dyDescent="0.2">
      <c r="A1268" s="23"/>
      <c r="B1268" s="77"/>
      <c r="C1268" s="23"/>
      <c r="D1268" s="23"/>
      <c r="E1268" s="23"/>
    </row>
    <row r="1269" spans="1:5" x14ac:dyDescent="0.2">
      <c r="A1269" s="23"/>
      <c r="B1269" s="77"/>
      <c r="C1269" s="23"/>
      <c r="D1269" s="23"/>
      <c r="E1269" s="23"/>
    </row>
    <row r="1270" spans="1:5" x14ac:dyDescent="0.2">
      <c r="A1270" s="23"/>
      <c r="B1270" s="77"/>
      <c r="C1270" s="23"/>
      <c r="D1270" s="23"/>
      <c r="E1270" s="23"/>
    </row>
    <row r="1271" spans="1:5" x14ac:dyDescent="0.2">
      <c r="A1271" s="23"/>
      <c r="B1271" s="77"/>
      <c r="C1271" s="23"/>
      <c r="D1271" s="23"/>
      <c r="E1271" s="23"/>
    </row>
    <row r="1272" spans="1:5" x14ac:dyDescent="0.2">
      <c r="A1272" s="23"/>
      <c r="B1272" s="77"/>
      <c r="C1272" s="23"/>
      <c r="D1272" s="23"/>
      <c r="E1272" s="23"/>
    </row>
    <row r="1273" spans="1:5" x14ac:dyDescent="0.2">
      <c r="A1273" s="23"/>
      <c r="B1273" s="77"/>
      <c r="C1273" s="23"/>
      <c r="D1273" s="23"/>
      <c r="E1273" s="23"/>
    </row>
    <row r="1274" spans="1:5" x14ac:dyDescent="0.2">
      <c r="A1274" s="23"/>
      <c r="B1274" s="77"/>
      <c r="C1274" s="23"/>
      <c r="D1274" s="23"/>
      <c r="E1274" s="23"/>
    </row>
    <row r="1275" spans="1:5" x14ac:dyDescent="0.2">
      <c r="A1275" s="23"/>
      <c r="B1275" s="77"/>
      <c r="C1275" s="23"/>
      <c r="D1275" s="23"/>
      <c r="E1275" s="23"/>
    </row>
    <row r="1276" spans="1:5" x14ac:dyDescent="0.2">
      <c r="A1276" s="23"/>
      <c r="B1276" s="77"/>
      <c r="C1276" s="23"/>
      <c r="D1276" s="23"/>
      <c r="E1276" s="23"/>
    </row>
    <row r="1277" spans="1:5" x14ac:dyDescent="0.2">
      <c r="A1277" s="23"/>
      <c r="B1277" s="77"/>
      <c r="C1277" s="23"/>
      <c r="D1277" s="23"/>
      <c r="E1277" s="23"/>
    </row>
    <row r="1278" spans="1:5" x14ac:dyDescent="0.2">
      <c r="A1278" s="23"/>
      <c r="B1278" s="77"/>
      <c r="C1278" s="23"/>
      <c r="D1278" s="23"/>
      <c r="E1278" s="23"/>
    </row>
    <row r="1279" spans="1:5" x14ac:dyDescent="0.2">
      <c r="A1279" s="23"/>
      <c r="B1279" s="77"/>
      <c r="C1279" s="23"/>
      <c r="D1279" s="23"/>
      <c r="E1279" s="23"/>
    </row>
    <row r="1280" spans="1:5" x14ac:dyDescent="0.2">
      <c r="A1280" s="23"/>
      <c r="B1280" s="77"/>
      <c r="C1280" s="23"/>
      <c r="D1280" s="23"/>
      <c r="E1280" s="23"/>
    </row>
    <row r="1281" spans="1:5" x14ac:dyDescent="0.2">
      <c r="A1281" s="23"/>
      <c r="B1281" s="77"/>
      <c r="C1281" s="23"/>
      <c r="D1281" s="23"/>
      <c r="E1281" s="23"/>
    </row>
    <row r="1282" spans="1:5" x14ac:dyDescent="0.2">
      <c r="A1282" s="23"/>
      <c r="B1282" s="77"/>
      <c r="C1282" s="23"/>
      <c r="D1282" s="23"/>
      <c r="E1282" s="23"/>
    </row>
    <row r="1283" spans="1:5" x14ac:dyDescent="0.2">
      <c r="A1283" s="23"/>
      <c r="B1283" s="77"/>
      <c r="C1283" s="23"/>
      <c r="D1283" s="23"/>
      <c r="E1283" s="23"/>
    </row>
    <row r="1284" spans="1:5" x14ac:dyDescent="0.2">
      <c r="A1284" s="23"/>
      <c r="B1284" s="77"/>
      <c r="C1284" s="23"/>
      <c r="D1284" s="23"/>
      <c r="E1284" s="23"/>
    </row>
    <row r="1285" spans="1:5" x14ac:dyDescent="0.2">
      <c r="A1285" s="23"/>
      <c r="B1285" s="77"/>
      <c r="C1285" s="23"/>
      <c r="D1285" s="23"/>
      <c r="E1285" s="23"/>
    </row>
    <row r="1286" spans="1:5" x14ac:dyDescent="0.2">
      <c r="A1286" s="23"/>
      <c r="B1286" s="77"/>
      <c r="C1286" s="23"/>
      <c r="D1286" s="23"/>
      <c r="E1286" s="23"/>
    </row>
    <row r="1287" spans="1:5" x14ac:dyDescent="0.2">
      <c r="A1287" s="23"/>
      <c r="B1287" s="77"/>
      <c r="C1287" s="23"/>
      <c r="D1287" s="23"/>
      <c r="E1287" s="23"/>
    </row>
    <row r="1288" spans="1:5" x14ac:dyDescent="0.2">
      <c r="A1288" s="23"/>
      <c r="B1288" s="77"/>
      <c r="C1288" s="23"/>
      <c r="D1288" s="23"/>
      <c r="E1288" s="23"/>
    </row>
    <row r="1289" spans="1:5" x14ac:dyDescent="0.2">
      <c r="A1289" s="23"/>
      <c r="B1289" s="77"/>
      <c r="C1289" s="23"/>
      <c r="D1289" s="23"/>
      <c r="E1289" s="23"/>
    </row>
    <row r="1290" spans="1:5" x14ac:dyDescent="0.2">
      <c r="A1290" s="23"/>
      <c r="B1290" s="77"/>
      <c r="C1290" s="23"/>
      <c r="D1290" s="23"/>
      <c r="E1290" s="23"/>
    </row>
    <row r="1291" spans="1:5" x14ac:dyDescent="0.2">
      <c r="A1291" s="23"/>
      <c r="B1291" s="77"/>
      <c r="C1291" s="23"/>
      <c r="D1291" s="23"/>
      <c r="E1291" s="23"/>
    </row>
    <row r="1292" spans="1:5" x14ac:dyDescent="0.2">
      <c r="A1292" s="23"/>
      <c r="B1292" s="77"/>
      <c r="C1292" s="23"/>
      <c r="D1292" s="23"/>
      <c r="E1292" s="23"/>
    </row>
    <row r="1293" spans="1:5" x14ac:dyDescent="0.2">
      <c r="A1293" s="23"/>
      <c r="B1293" s="77"/>
      <c r="C1293" s="23"/>
      <c r="D1293" s="23"/>
      <c r="E1293" s="23"/>
    </row>
    <row r="1294" spans="1:5" x14ac:dyDescent="0.2">
      <c r="A1294" s="23"/>
      <c r="B1294" s="77"/>
      <c r="C1294" s="23"/>
      <c r="D1294" s="23"/>
      <c r="E1294" s="23"/>
    </row>
    <row r="1295" spans="1:5" x14ac:dyDescent="0.2">
      <c r="A1295" s="23"/>
      <c r="B1295" s="77"/>
      <c r="C1295" s="23"/>
      <c r="D1295" s="23"/>
      <c r="E1295" s="23"/>
    </row>
    <row r="1296" spans="1:5" x14ac:dyDescent="0.2">
      <c r="A1296" s="23"/>
      <c r="B1296" s="77"/>
      <c r="C1296" s="23"/>
      <c r="D1296" s="23"/>
      <c r="E1296" s="23"/>
    </row>
    <row r="1297" spans="1:5" x14ac:dyDescent="0.2">
      <c r="A1297" s="23"/>
      <c r="B1297" s="77"/>
      <c r="C1297" s="23"/>
      <c r="D1297" s="23"/>
      <c r="E1297" s="23"/>
    </row>
    <row r="1298" spans="1:5" x14ac:dyDescent="0.2">
      <c r="A1298" s="23"/>
      <c r="B1298" s="77"/>
      <c r="C1298" s="23"/>
      <c r="D1298" s="23"/>
      <c r="E1298" s="23"/>
    </row>
    <row r="1299" spans="1:5" x14ac:dyDescent="0.2">
      <c r="A1299" s="23"/>
      <c r="B1299" s="77"/>
      <c r="C1299" s="23"/>
      <c r="D1299" s="23"/>
      <c r="E1299" s="23"/>
    </row>
    <row r="1300" spans="1:5" x14ac:dyDescent="0.2">
      <c r="A1300" s="23"/>
      <c r="B1300" s="77"/>
      <c r="C1300" s="23"/>
      <c r="D1300" s="23"/>
      <c r="E1300" s="23"/>
    </row>
    <row r="1301" spans="1:5" x14ac:dyDescent="0.2">
      <c r="A1301" s="23"/>
      <c r="B1301" s="77"/>
      <c r="C1301" s="23"/>
      <c r="D1301" s="23"/>
      <c r="E1301" s="23"/>
    </row>
    <row r="1302" spans="1:5" x14ac:dyDescent="0.2">
      <c r="A1302" s="23"/>
      <c r="B1302" s="77"/>
      <c r="C1302" s="23"/>
      <c r="D1302" s="23"/>
      <c r="E1302" s="23"/>
    </row>
    <row r="1303" spans="1:5" x14ac:dyDescent="0.2">
      <c r="A1303" s="23"/>
      <c r="B1303" s="77"/>
      <c r="C1303" s="23"/>
      <c r="D1303" s="23"/>
      <c r="E1303" s="23"/>
    </row>
    <row r="1304" spans="1:5" x14ac:dyDescent="0.2">
      <c r="A1304" s="23"/>
      <c r="B1304" s="77"/>
      <c r="C1304" s="23"/>
      <c r="D1304" s="23"/>
      <c r="E1304" s="23"/>
    </row>
    <row r="1305" spans="1:5" x14ac:dyDescent="0.2">
      <c r="A1305" s="23"/>
      <c r="B1305" s="77"/>
      <c r="C1305" s="23"/>
      <c r="D1305" s="23"/>
      <c r="E1305" s="23"/>
    </row>
    <row r="1306" spans="1:5" x14ac:dyDescent="0.2">
      <c r="A1306" s="23"/>
      <c r="B1306" s="77"/>
      <c r="C1306" s="23"/>
      <c r="D1306" s="23"/>
      <c r="E1306" s="23"/>
    </row>
    <row r="1307" spans="1:5" x14ac:dyDescent="0.2">
      <c r="A1307" s="23"/>
      <c r="B1307" s="77"/>
      <c r="C1307" s="23"/>
      <c r="D1307" s="23"/>
      <c r="E1307" s="23"/>
    </row>
    <row r="1308" spans="1:5" x14ac:dyDescent="0.2">
      <c r="A1308" s="23"/>
      <c r="B1308" s="77"/>
      <c r="C1308" s="23"/>
      <c r="D1308" s="23"/>
      <c r="E1308" s="23"/>
    </row>
    <row r="1309" spans="1:5" x14ac:dyDescent="0.2">
      <c r="A1309" s="23"/>
      <c r="B1309" s="77"/>
      <c r="C1309" s="23"/>
      <c r="D1309" s="23"/>
      <c r="E1309" s="23"/>
    </row>
    <row r="1310" spans="1:5" x14ac:dyDescent="0.2">
      <c r="A1310" s="23"/>
      <c r="B1310" s="77"/>
      <c r="C1310" s="23"/>
      <c r="D1310" s="23"/>
      <c r="E1310" s="23"/>
    </row>
    <row r="1311" spans="1:5" x14ac:dyDescent="0.2">
      <c r="A1311" s="23"/>
      <c r="B1311" s="77"/>
      <c r="C1311" s="23"/>
      <c r="D1311" s="23"/>
      <c r="E1311" s="23"/>
    </row>
    <row r="1312" spans="1:5" x14ac:dyDescent="0.2">
      <c r="A1312" s="23"/>
      <c r="B1312" s="77"/>
      <c r="C1312" s="23"/>
      <c r="D1312" s="23"/>
      <c r="E1312" s="23"/>
    </row>
    <row r="1313" spans="1:5" x14ac:dyDescent="0.2">
      <c r="A1313" s="23"/>
      <c r="B1313" s="77"/>
      <c r="C1313" s="23"/>
      <c r="D1313" s="23"/>
      <c r="E1313" s="23"/>
    </row>
    <row r="1314" spans="1:5" x14ac:dyDescent="0.2">
      <c r="A1314" s="23"/>
      <c r="B1314" s="77"/>
      <c r="C1314" s="23"/>
      <c r="D1314" s="23"/>
      <c r="E1314" s="23"/>
    </row>
    <row r="1315" spans="1:5" x14ac:dyDescent="0.2">
      <c r="A1315" s="23"/>
      <c r="B1315" s="77"/>
      <c r="C1315" s="23"/>
      <c r="D1315" s="23"/>
      <c r="E1315" s="23"/>
    </row>
    <row r="1316" spans="1:5" x14ac:dyDescent="0.2">
      <c r="A1316" s="23"/>
      <c r="B1316" s="77"/>
      <c r="C1316" s="23"/>
      <c r="D1316" s="23"/>
      <c r="E1316" s="23"/>
    </row>
    <row r="1317" spans="1:5" x14ac:dyDescent="0.2">
      <c r="A1317" s="23"/>
      <c r="B1317" s="77"/>
      <c r="C1317" s="23"/>
      <c r="D1317" s="23"/>
      <c r="E1317" s="23"/>
    </row>
    <row r="1318" spans="1:5" x14ac:dyDescent="0.2">
      <c r="A1318" s="23"/>
      <c r="B1318" s="77"/>
      <c r="C1318" s="23"/>
      <c r="D1318" s="23"/>
      <c r="E1318" s="23"/>
    </row>
    <row r="1319" spans="1:5" x14ac:dyDescent="0.2">
      <c r="A1319" s="23"/>
      <c r="B1319" s="77"/>
      <c r="C1319" s="23"/>
      <c r="D1319" s="23"/>
      <c r="E1319" s="23"/>
    </row>
    <row r="1320" spans="1:5" x14ac:dyDescent="0.2">
      <c r="A1320" s="23"/>
      <c r="B1320" s="77"/>
      <c r="C1320" s="23"/>
      <c r="D1320" s="23"/>
      <c r="E1320" s="23"/>
    </row>
    <row r="1321" spans="1:5" x14ac:dyDescent="0.2">
      <c r="A1321" s="23"/>
      <c r="B1321" s="77"/>
      <c r="C1321" s="23"/>
      <c r="D1321" s="23"/>
      <c r="E1321" s="23"/>
    </row>
    <row r="1322" spans="1:5" x14ac:dyDescent="0.2">
      <c r="A1322" s="23"/>
      <c r="B1322" s="77"/>
      <c r="C1322" s="23"/>
      <c r="D1322" s="23"/>
      <c r="E1322" s="23"/>
    </row>
    <row r="1323" spans="1:5" x14ac:dyDescent="0.2">
      <c r="A1323" s="23"/>
      <c r="B1323" s="77"/>
      <c r="C1323" s="23"/>
      <c r="D1323" s="23"/>
      <c r="E1323" s="23"/>
    </row>
    <row r="1324" spans="1:5" x14ac:dyDescent="0.2">
      <c r="A1324" s="23"/>
      <c r="B1324" s="77"/>
      <c r="C1324" s="23"/>
      <c r="D1324" s="23"/>
      <c r="E1324" s="23"/>
    </row>
    <row r="1325" spans="1:5" x14ac:dyDescent="0.2">
      <c r="A1325" s="23"/>
      <c r="B1325" s="77"/>
      <c r="C1325" s="23"/>
      <c r="D1325" s="23"/>
      <c r="E1325" s="23"/>
    </row>
    <row r="1326" spans="1:5" x14ac:dyDescent="0.2">
      <c r="A1326" s="23"/>
      <c r="B1326" s="77"/>
      <c r="C1326" s="23"/>
      <c r="D1326" s="23"/>
      <c r="E1326" s="23"/>
    </row>
    <row r="1327" spans="1:5" x14ac:dyDescent="0.2">
      <c r="A1327" s="23"/>
      <c r="B1327" s="77"/>
      <c r="C1327" s="23"/>
      <c r="D1327" s="23"/>
      <c r="E1327" s="23"/>
    </row>
    <row r="1328" spans="1:5" x14ac:dyDescent="0.2">
      <c r="A1328" s="23"/>
      <c r="B1328" s="77"/>
      <c r="C1328" s="23"/>
      <c r="D1328" s="23"/>
      <c r="E1328" s="23"/>
    </row>
    <row r="1329" spans="1:5" x14ac:dyDescent="0.2">
      <c r="A1329" s="23"/>
      <c r="B1329" s="77"/>
      <c r="C1329" s="23"/>
      <c r="D1329" s="23"/>
      <c r="E1329" s="23"/>
    </row>
    <row r="1330" spans="1:5" x14ac:dyDescent="0.2">
      <c r="A1330" s="23"/>
      <c r="B1330" s="77"/>
      <c r="C1330" s="23"/>
      <c r="D1330" s="23"/>
      <c r="E1330" s="23"/>
    </row>
    <row r="1331" spans="1:5" x14ac:dyDescent="0.2">
      <c r="A1331" s="23"/>
      <c r="B1331" s="77"/>
      <c r="C1331" s="23"/>
      <c r="D1331" s="23"/>
      <c r="E1331" s="23"/>
    </row>
    <row r="1332" spans="1:5" x14ac:dyDescent="0.2">
      <c r="A1332" s="23"/>
      <c r="B1332" s="77"/>
      <c r="C1332" s="23"/>
      <c r="D1332" s="23"/>
      <c r="E1332" s="23"/>
    </row>
    <row r="1333" spans="1:5" x14ac:dyDescent="0.2">
      <c r="A1333" s="23"/>
      <c r="B1333" s="77"/>
      <c r="C1333" s="23"/>
      <c r="D1333" s="23"/>
      <c r="E1333" s="23"/>
    </row>
    <row r="1334" spans="1:5" x14ac:dyDescent="0.2">
      <c r="A1334" s="23"/>
      <c r="B1334" s="77"/>
      <c r="C1334" s="23"/>
      <c r="D1334" s="23"/>
      <c r="E1334" s="23"/>
    </row>
    <row r="1335" spans="1:5" x14ac:dyDescent="0.2">
      <c r="A1335" s="23"/>
      <c r="B1335" s="77"/>
      <c r="C1335" s="23"/>
      <c r="D1335" s="23"/>
      <c r="E1335" s="23"/>
    </row>
    <row r="1336" spans="1:5" x14ac:dyDescent="0.2">
      <c r="A1336" s="23"/>
      <c r="B1336" s="77"/>
      <c r="C1336" s="23"/>
      <c r="D1336" s="23"/>
      <c r="E1336" s="23"/>
    </row>
    <row r="1337" spans="1:5" x14ac:dyDescent="0.2">
      <c r="A1337" s="23"/>
      <c r="B1337" s="77"/>
      <c r="C1337" s="23"/>
      <c r="D1337" s="23"/>
      <c r="E1337" s="23"/>
    </row>
    <row r="1338" spans="1:5" x14ac:dyDescent="0.2">
      <c r="A1338" s="23"/>
      <c r="B1338" s="77"/>
      <c r="C1338" s="23"/>
      <c r="D1338" s="23"/>
      <c r="E1338" s="23"/>
    </row>
    <row r="1339" spans="1:5" x14ac:dyDescent="0.2">
      <c r="A1339" s="23"/>
      <c r="B1339" s="77"/>
      <c r="C1339" s="23"/>
      <c r="D1339" s="23"/>
      <c r="E1339" s="23"/>
    </row>
    <row r="1340" spans="1:5" x14ac:dyDescent="0.2">
      <c r="A1340" s="23"/>
      <c r="B1340" s="77"/>
      <c r="C1340" s="23"/>
      <c r="D1340" s="23"/>
      <c r="E1340" s="23"/>
    </row>
    <row r="1341" spans="1:5" x14ac:dyDescent="0.2">
      <c r="A1341" s="23"/>
      <c r="B1341" s="77"/>
      <c r="C1341" s="23"/>
      <c r="D1341" s="23"/>
      <c r="E1341" s="23"/>
    </row>
    <row r="1342" spans="1:5" x14ac:dyDescent="0.2">
      <c r="A1342" s="23"/>
      <c r="B1342" s="77"/>
      <c r="C1342" s="23"/>
      <c r="D1342" s="23"/>
      <c r="E1342" s="23"/>
    </row>
    <row r="1343" spans="1:5" x14ac:dyDescent="0.2">
      <c r="A1343" s="23"/>
      <c r="B1343" s="77"/>
      <c r="C1343" s="23"/>
      <c r="D1343" s="23"/>
      <c r="E1343" s="23"/>
    </row>
    <row r="1344" spans="1:5" x14ac:dyDescent="0.2">
      <c r="A1344" s="23"/>
      <c r="B1344" s="77"/>
      <c r="C1344" s="23"/>
      <c r="D1344" s="23"/>
      <c r="E1344" s="23"/>
    </row>
    <row r="1345" spans="1:5" x14ac:dyDescent="0.2">
      <c r="A1345" s="23"/>
      <c r="B1345" s="77"/>
      <c r="C1345" s="23"/>
      <c r="D1345" s="23"/>
      <c r="E1345" s="23"/>
    </row>
    <row r="1346" spans="1:5" x14ac:dyDescent="0.2">
      <c r="A1346" s="23"/>
      <c r="B1346" s="77"/>
      <c r="C1346" s="23"/>
      <c r="D1346" s="23"/>
      <c r="E1346" s="23"/>
    </row>
    <row r="1347" spans="1:5" x14ac:dyDescent="0.2">
      <c r="A1347" s="23"/>
      <c r="B1347" s="77"/>
      <c r="C1347" s="23"/>
      <c r="D1347" s="23"/>
      <c r="E1347" s="23"/>
    </row>
    <row r="1348" spans="1:5" x14ac:dyDescent="0.2">
      <c r="A1348" s="23"/>
      <c r="B1348" s="77"/>
      <c r="C1348" s="23"/>
      <c r="D1348" s="23"/>
      <c r="E1348" s="23"/>
    </row>
    <row r="1349" spans="1:5" x14ac:dyDescent="0.2">
      <c r="A1349" s="23"/>
      <c r="B1349" s="77"/>
      <c r="C1349" s="23"/>
      <c r="D1349" s="23"/>
      <c r="E1349" s="23"/>
    </row>
    <row r="1350" spans="1:5" x14ac:dyDescent="0.2">
      <c r="A1350" s="23"/>
      <c r="B1350" s="77"/>
      <c r="C1350" s="23"/>
      <c r="D1350" s="23"/>
      <c r="E1350" s="23"/>
    </row>
    <row r="1351" spans="1:5" x14ac:dyDescent="0.2">
      <c r="A1351" s="23"/>
      <c r="B1351" s="77"/>
      <c r="C1351" s="23"/>
      <c r="D1351" s="23"/>
      <c r="E1351" s="23"/>
    </row>
    <row r="1352" spans="1:5" x14ac:dyDescent="0.2">
      <c r="A1352" s="23"/>
      <c r="B1352" s="77"/>
      <c r="C1352" s="23"/>
      <c r="D1352" s="23"/>
      <c r="E1352" s="23"/>
    </row>
    <row r="1353" spans="1:5" x14ac:dyDescent="0.2">
      <c r="A1353" s="23"/>
      <c r="B1353" s="77"/>
      <c r="C1353" s="23"/>
      <c r="D1353" s="23"/>
      <c r="E1353" s="23"/>
    </row>
    <row r="1354" spans="1:5" x14ac:dyDescent="0.2">
      <c r="A1354" s="23"/>
      <c r="B1354" s="77"/>
      <c r="C1354" s="23"/>
      <c r="D1354" s="23"/>
      <c r="E1354" s="23"/>
    </row>
    <row r="1355" spans="1:5" x14ac:dyDescent="0.2">
      <c r="A1355" s="23"/>
      <c r="B1355" s="77"/>
      <c r="C1355" s="23"/>
      <c r="D1355" s="23"/>
      <c r="E1355" s="23"/>
    </row>
    <row r="1356" spans="1:5" x14ac:dyDescent="0.2">
      <c r="A1356" s="23"/>
      <c r="B1356" s="77"/>
      <c r="C1356" s="23"/>
      <c r="D1356" s="23"/>
      <c r="E1356" s="23"/>
    </row>
    <row r="1357" spans="1:5" x14ac:dyDescent="0.2">
      <c r="A1357" s="23"/>
      <c r="B1357" s="77"/>
      <c r="C1357" s="23"/>
      <c r="D1357" s="23"/>
      <c r="E1357" s="23"/>
    </row>
    <row r="1358" spans="1:5" x14ac:dyDescent="0.2">
      <c r="A1358" s="23"/>
      <c r="B1358" s="77"/>
      <c r="C1358" s="23"/>
      <c r="D1358" s="23"/>
      <c r="E1358" s="23"/>
    </row>
    <row r="1359" spans="1:5" x14ac:dyDescent="0.2">
      <c r="A1359" s="23"/>
      <c r="B1359" s="77"/>
      <c r="C1359" s="23"/>
      <c r="D1359" s="23"/>
      <c r="E1359" s="23"/>
    </row>
    <row r="1360" spans="1:5" x14ac:dyDescent="0.2">
      <c r="A1360" s="23"/>
      <c r="B1360" s="77"/>
      <c r="C1360" s="23"/>
      <c r="D1360" s="23"/>
      <c r="E1360" s="23"/>
    </row>
    <row r="1361" spans="1:5" x14ac:dyDescent="0.2">
      <c r="A1361" s="23"/>
      <c r="B1361" s="77"/>
      <c r="C1361" s="23"/>
      <c r="D1361" s="23"/>
      <c r="E1361" s="23"/>
    </row>
    <row r="1362" spans="1:5" x14ac:dyDescent="0.2">
      <c r="A1362" s="23"/>
      <c r="B1362" s="77"/>
      <c r="C1362" s="23"/>
      <c r="D1362" s="23"/>
      <c r="E1362" s="23"/>
    </row>
    <row r="1363" spans="1:5" x14ac:dyDescent="0.2">
      <c r="A1363" s="23"/>
      <c r="B1363" s="77"/>
      <c r="C1363" s="23"/>
      <c r="D1363" s="23"/>
      <c r="E1363" s="23"/>
    </row>
    <row r="1364" spans="1:5" x14ac:dyDescent="0.2">
      <c r="A1364" s="23"/>
      <c r="B1364" s="77"/>
      <c r="C1364" s="23"/>
      <c r="D1364" s="23"/>
      <c r="E1364" s="23"/>
    </row>
    <row r="1365" spans="1:5" x14ac:dyDescent="0.2">
      <c r="A1365" s="23"/>
      <c r="B1365" s="77"/>
      <c r="C1365" s="23"/>
      <c r="D1365" s="23"/>
      <c r="E1365" s="23"/>
    </row>
    <row r="1366" spans="1:5" x14ac:dyDescent="0.2">
      <c r="A1366" s="23"/>
      <c r="B1366" s="77"/>
      <c r="C1366" s="23"/>
      <c r="D1366" s="23"/>
      <c r="E1366" s="23"/>
    </row>
    <row r="1367" spans="1:5" x14ac:dyDescent="0.2">
      <c r="A1367" s="23"/>
      <c r="B1367" s="77"/>
      <c r="C1367" s="23"/>
      <c r="D1367" s="23"/>
      <c r="E1367" s="23"/>
    </row>
    <row r="1368" spans="1:5" x14ac:dyDescent="0.2">
      <c r="A1368" s="23"/>
      <c r="B1368" s="77"/>
      <c r="C1368" s="23"/>
      <c r="D1368" s="23"/>
      <c r="E1368" s="23"/>
    </row>
    <row r="1369" spans="1:5" x14ac:dyDescent="0.2">
      <c r="A1369" s="23"/>
      <c r="B1369" s="77"/>
      <c r="C1369" s="23"/>
      <c r="D1369" s="23"/>
      <c r="E1369" s="23"/>
    </row>
    <row r="1370" spans="1:5" x14ac:dyDescent="0.2">
      <c r="A1370" s="23"/>
      <c r="B1370" s="77"/>
      <c r="C1370" s="23"/>
      <c r="D1370" s="23"/>
      <c r="E1370" s="23"/>
    </row>
    <row r="1371" spans="1:5" x14ac:dyDescent="0.2">
      <c r="A1371" s="23"/>
      <c r="B1371" s="77"/>
      <c r="C1371" s="23"/>
      <c r="D1371" s="23"/>
      <c r="E1371" s="23"/>
    </row>
    <row r="1372" spans="1:5" x14ac:dyDescent="0.2">
      <c r="A1372" s="23"/>
      <c r="B1372" s="77"/>
      <c r="C1372" s="23"/>
      <c r="D1372" s="23"/>
      <c r="E1372" s="23"/>
    </row>
    <row r="1373" spans="1:5" x14ac:dyDescent="0.2">
      <c r="A1373" s="23"/>
      <c r="B1373" s="77"/>
      <c r="C1373" s="23"/>
      <c r="D1373" s="23"/>
      <c r="E1373" s="23"/>
    </row>
    <row r="1374" spans="1:5" x14ac:dyDescent="0.2">
      <c r="A1374" s="23"/>
      <c r="B1374" s="77"/>
      <c r="C1374" s="23"/>
      <c r="D1374" s="23"/>
      <c r="E1374" s="23"/>
    </row>
    <row r="1375" spans="1:5" x14ac:dyDescent="0.2">
      <c r="A1375" s="23"/>
      <c r="B1375" s="77"/>
      <c r="C1375" s="23"/>
      <c r="D1375" s="23"/>
      <c r="E1375" s="23"/>
    </row>
    <row r="1376" spans="1:5" x14ac:dyDescent="0.2">
      <c r="A1376" s="23"/>
      <c r="B1376" s="77"/>
      <c r="C1376" s="23"/>
      <c r="D1376" s="23"/>
      <c r="E1376" s="23"/>
    </row>
    <row r="1377" spans="1:5" x14ac:dyDescent="0.2">
      <c r="A1377" s="23"/>
      <c r="B1377" s="77"/>
      <c r="C1377" s="23"/>
      <c r="D1377" s="23"/>
      <c r="E1377" s="23"/>
    </row>
    <row r="1378" spans="1:5" x14ac:dyDescent="0.2">
      <c r="A1378" s="23"/>
      <c r="B1378" s="77"/>
      <c r="C1378" s="23"/>
      <c r="D1378" s="23"/>
      <c r="E1378" s="23"/>
    </row>
    <row r="1379" spans="1:5" x14ac:dyDescent="0.2">
      <c r="A1379" s="23"/>
      <c r="B1379" s="77"/>
      <c r="C1379" s="23"/>
      <c r="D1379" s="23"/>
      <c r="E1379" s="23"/>
    </row>
    <row r="1380" spans="1:5" x14ac:dyDescent="0.2">
      <c r="A1380" s="23"/>
      <c r="B1380" s="77"/>
      <c r="C1380" s="23"/>
      <c r="D1380" s="23"/>
      <c r="E1380" s="23"/>
    </row>
    <row r="1381" spans="1:5" x14ac:dyDescent="0.2">
      <c r="A1381" s="23"/>
      <c r="B1381" s="77"/>
      <c r="C1381" s="23"/>
      <c r="D1381" s="23"/>
      <c r="E1381" s="23"/>
    </row>
    <row r="1382" spans="1:5" x14ac:dyDescent="0.2">
      <c r="A1382" s="23"/>
      <c r="B1382" s="77"/>
      <c r="C1382" s="23"/>
      <c r="D1382" s="23"/>
      <c r="E1382" s="23"/>
    </row>
    <row r="1383" spans="1:5" x14ac:dyDescent="0.2">
      <c r="A1383" s="23"/>
      <c r="B1383" s="77"/>
      <c r="C1383" s="23"/>
      <c r="D1383" s="23"/>
      <c r="E1383" s="23"/>
    </row>
    <row r="1384" spans="1:5" x14ac:dyDescent="0.2">
      <c r="A1384" s="23"/>
      <c r="B1384" s="77"/>
      <c r="C1384" s="23"/>
      <c r="D1384" s="23"/>
      <c r="E1384" s="23"/>
    </row>
    <row r="1385" spans="1:5" x14ac:dyDescent="0.2">
      <c r="A1385" s="23"/>
      <c r="B1385" s="77"/>
      <c r="C1385" s="23"/>
      <c r="D1385" s="23"/>
      <c r="E1385" s="23"/>
    </row>
    <row r="1386" spans="1:5" x14ac:dyDescent="0.2">
      <c r="A1386" s="23"/>
      <c r="B1386" s="77"/>
      <c r="C1386" s="23"/>
      <c r="D1386" s="23"/>
      <c r="E1386" s="23"/>
    </row>
    <row r="1387" spans="1:5" x14ac:dyDescent="0.2">
      <c r="A1387" s="23"/>
      <c r="B1387" s="77"/>
      <c r="C1387" s="23"/>
      <c r="D1387" s="23"/>
      <c r="E1387" s="23"/>
    </row>
    <row r="1388" spans="1:5" x14ac:dyDescent="0.2">
      <c r="A1388" s="23"/>
      <c r="B1388" s="77"/>
      <c r="C1388" s="23"/>
      <c r="D1388" s="23"/>
      <c r="E1388" s="23"/>
    </row>
    <row r="1389" spans="1:5" x14ac:dyDescent="0.2">
      <c r="A1389" s="23"/>
      <c r="B1389" s="77"/>
      <c r="C1389" s="23"/>
      <c r="D1389" s="23"/>
      <c r="E1389" s="23"/>
    </row>
    <row r="1390" spans="1:5" x14ac:dyDescent="0.2">
      <c r="A1390" s="23"/>
      <c r="B1390" s="77"/>
      <c r="C1390" s="23"/>
      <c r="D1390" s="23"/>
      <c r="E1390" s="23"/>
    </row>
    <row r="1391" spans="1:5" x14ac:dyDescent="0.2">
      <c r="A1391" s="23"/>
      <c r="B1391" s="77"/>
      <c r="C1391" s="23"/>
      <c r="D1391" s="23"/>
      <c r="E1391" s="23"/>
    </row>
    <row r="1392" spans="1:5" x14ac:dyDescent="0.2">
      <c r="A1392" s="23"/>
      <c r="B1392" s="77"/>
      <c r="C1392" s="23"/>
      <c r="D1392" s="23"/>
      <c r="E1392" s="23"/>
    </row>
    <row r="1393" spans="1:5" x14ac:dyDescent="0.2">
      <c r="A1393" s="23"/>
      <c r="B1393" s="77"/>
      <c r="C1393" s="23"/>
      <c r="D1393" s="23"/>
      <c r="E1393" s="23"/>
    </row>
    <row r="1394" spans="1:5" x14ac:dyDescent="0.2">
      <c r="A1394" s="23"/>
      <c r="B1394" s="77"/>
      <c r="C1394" s="23"/>
      <c r="D1394" s="23"/>
      <c r="E1394" s="23"/>
    </row>
    <row r="1395" spans="1:5" x14ac:dyDescent="0.2">
      <c r="A1395" s="23"/>
      <c r="B1395" s="77"/>
      <c r="C1395" s="23"/>
      <c r="D1395" s="23"/>
      <c r="E1395" s="23"/>
    </row>
    <row r="1396" spans="1:5" x14ac:dyDescent="0.2">
      <c r="A1396" s="23"/>
      <c r="B1396" s="77"/>
      <c r="C1396" s="23"/>
      <c r="D1396" s="23"/>
      <c r="E1396" s="23"/>
    </row>
    <row r="1397" spans="1:5" x14ac:dyDescent="0.2">
      <c r="A1397" s="23"/>
      <c r="B1397" s="77"/>
      <c r="C1397" s="23"/>
      <c r="D1397" s="23"/>
      <c r="E1397" s="23"/>
    </row>
    <row r="1398" spans="1:5" x14ac:dyDescent="0.2">
      <c r="A1398" s="23"/>
      <c r="B1398" s="77"/>
      <c r="C1398" s="23"/>
      <c r="D1398" s="23"/>
      <c r="E1398" s="23"/>
    </row>
    <row r="1399" spans="1:5" x14ac:dyDescent="0.2">
      <c r="A1399" s="23"/>
      <c r="B1399" s="77"/>
      <c r="C1399" s="23"/>
      <c r="D1399" s="23"/>
      <c r="E1399" s="23"/>
    </row>
    <row r="1400" spans="1:5" x14ac:dyDescent="0.2">
      <c r="A1400" s="23"/>
      <c r="B1400" s="77"/>
      <c r="C1400" s="23"/>
      <c r="D1400" s="23"/>
      <c r="E1400" s="23"/>
    </row>
    <row r="1401" spans="1:5" x14ac:dyDescent="0.2">
      <c r="A1401" s="23"/>
      <c r="B1401" s="77"/>
      <c r="C1401" s="23"/>
      <c r="D1401" s="23"/>
      <c r="E1401" s="23"/>
    </row>
    <row r="1402" spans="1:5" x14ac:dyDescent="0.2">
      <c r="A1402" s="23"/>
      <c r="B1402" s="77"/>
      <c r="C1402" s="23"/>
      <c r="D1402" s="23"/>
      <c r="E1402" s="23"/>
    </row>
    <row r="1403" spans="1:5" x14ac:dyDescent="0.2">
      <c r="A1403" s="23"/>
      <c r="B1403" s="77"/>
      <c r="C1403" s="23"/>
      <c r="D1403" s="23"/>
      <c r="E1403" s="23"/>
    </row>
    <row r="1404" spans="1:5" x14ac:dyDescent="0.2">
      <c r="A1404" s="23"/>
      <c r="B1404" s="77"/>
      <c r="C1404" s="23"/>
      <c r="D1404" s="23"/>
      <c r="E1404" s="23"/>
    </row>
    <row r="1405" spans="1:5" x14ac:dyDescent="0.2">
      <c r="A1405" s="23"/>
      <c r="B1405" s="77"/>
      <c r="C1405" s="23"/>
      <c r="D1405" s="23"/>
      <c r="E1405" s="23"/>
    </row>
    <row r="1406" spans="1:5" x14ac:dyDescent="0.2">
      <c r="A1406" s="23"/>
      <c r="B1406" s="77"/>
      <c r="C1406" s="23"/>
      <c r="D1406" s="23"/>
      <c r="E1406" s="23"/>
    </row>
    <row r="1407" spans="1:5" x14ac:dyDescent="0.2">
      <c r="A1407" s="23"/>
      <c r="B1407" s="77"/>
      <c r="C1407" s="23"/>
      <c r="D1407" s="23"/>
      <c r="E1407" s="23"/>
    </row>
    <row r="1408" spans="1:5" x14ac:dyDescent="0.2">
      <c r="A1408" s="23"/>
      <c r="B1408" s="77"/>
      <c r="C1408" s="23"/>
      <c r="D1408" s="23"/>
      <c r="E1408" s="23"/>
    </row>
    <row r="1409" spans="1:5" x14ac:dyDescent="0.2">
      <c r="A1409" s="23"/>
      <c r="B1409" s="77"/>
      <c r="C1409" s="23"/>
      <c r="D1409" s="23"/>
      <c r="E1409" s="23"/>
    </row>
    <row r="1410" spans="1:5" x14ac:dyDescent="0.2">
      <c r="A1410" s="23"/>
      <c r="B1410" s="77"/>
      <c r="C1410" s="23"/>
      <c r="D1410" s="23"/>
      <c r="E1410" s="23"/>
    </row>
    <row r="1411" spans="1:5" x14ac:dyDescent="0.2">
      <c r="A1411" s="23"/>
      <c r="B1411" s="77"/>
      <c r="C1411" s="23"/>
      <c r="D1411" s="23"/>
      <c r="E1411" s="23"/>
    </row>
    <row r="1412" spans="1:5" x14ac:dyDescent="0.2">
      <c r="A1412" s="23"/>
      <c r="B1412" s="77"/>
      <c r="C1412" s="23"/>
      <c r="D1412" s="23"/>
      <c r="E1412" s="23"/>
    </row>
    <row r="1413" spans="1:5" x14ac:dyDescent="0.2">
      <c r="A1413" s="23"/>
      <c r="B1413" s="77"/>
      <c r="C1413" s="23"/>
      <c r="D1413" s="23"/>
      <c r="E1413" s="23"/>
    </row>
    <row r="1414" spans="1:5" x14ac:dyDescent="0.2">
      <c r="A1414" s="23"/>
      <c r="B1414" s="77"/>
      <c r="C1414" s="23"/>
      <c r="D1414" s="23"/>
      <c r="E1414" s="23"/>
    </row>
    <row r="1415" spans="1:5" x14ac:dyDescent="0.2">
      <c r="A1415" s="23"/>
      <c r="B1415" s="77"/>
      <c r="C1415" s="23"/>
      <c r="D1415" s="23"/>
      <c r="E1415" s="23"/>
    </row>
    <row r="1416" spans="1:5" x14ac:dyDescent="0.2">
      <c r="A1416" s="23"/>
      <c r="B1416" s="77"/>
      <c r="C1416" s="23"/>
      <c r="D1416" s="23"/>
      <c r="E1416" s="23"/>
    </row>
    <row r="1417" spans="1:5" x14ac:dyDescent="0.2">
      <c r="A1417" s="23"/>
      <c r="B1417" s="77"/>
      <c r="C1417" s="23"/>
      <c r="D1417" s="23"/>
      <c r="E1417" s="23"/>
    </row>
    <row r="1418" spans="1:5" x14ac:dyDescent="0.2">
      <c r="A1418" s="23"/>
      <c r="B1418" s="77"/>
      <c r="C1418" s="23"/>
      <c r="D1418" s="23"/>
      <c r="E1418" s="23"/>
    </row>
    <row r="1419" spans="1:5" x14ac:dyDescent="0.2">
      <c r="A1419" s="23"/>
      <c r="B1419" s="77"/>
      <c r="C1419" s="23"/>
      <c r="D1419" s="23"/>
      <c r="E1419" s="23"/>
    </row>
    <row r="1420" spans="1:5" x14ac:dyDescent="0.2">
      <c r="A1420" s="23"/>
      <c r="B1420" s="77"/>
      <c r="C1420" s="23"/>
      <c r="D1420" s="23"/>
      <c r="E1420" s="23"/>
    </row>
    <row r="1421" spans="1:5" x14ac:dyDescent="0.2">
      <c r="A1421" s="23"/>
      <c r="B1421" s="77"/>
      <c r="C1421" s="23"/>
      <c r="D1421" s="23"/>
      <c r="E1421" s="23"/>
    </row>
    <row r="1422" spans="1:5" x14ac:dyDescent="0.2">
      <c r="A1422" s="23"/>
      <c r="B1422" s="77"/>
      <c r="C1422" s="23"/>
      <c r="D1422" s="23"/>
      <c r="E1422" s="23"/>
    </row>
    <row r="1423" spans="1:5" x14ac:dyDescent="0.2">
      <c r="A1423" s="23"/>
      <c r="B1423" s="77"/>
      <c r="C1423" s="23"/>
      <c r="D1423" s="23"/>
      <c r="E1423" s="23"/>
    </row>
    <row r="1424" spans="1:5" x14ac:dyDescent="0.2">
      <c r="A1424" s="23"/>
      <c r="B1424" s="77"/>
      <c r="C1424" s="23"/>
      <c r="D1424" s="23"/>
      <c r="E1424" s="23"/>
    </row>
    <row r="1425" spans="1:5" x14ac:dyDescent="0.2">
      <c r="A1425" s="23"/>
      <c r="B1425" s="77"/>
      <c r="C1425" s="23"/>
      <c r="D1425" s="23"/>
      <c r="E1425" s="23"/>
    </row>
    <row r="1426" spans="1:5" x14ac:dyDescent="0.2">
      <c r="A1426" s="23"/>
      <c r="B1426" s="77"/>
      <c r="C1426" s="23"/>
      <c r="D1426" s="23"/>
      <c r="E1426" s="23"/>
    </row>
    <row r="1427" spans="1:5" x14ac:dyDescent="0.2">
      <c r="A1427" s="23"/>
      <c r="B1427" s="77"/>
      <c r="C1427" s="23"/>
      <c r="D1427" s="23"/>
      <c r="E1427" s="23"/>
    </row>
    <row r="1428" spans="1:5" x14ac:dyDescent="0.2">
      <c r="A1428" s="23"/>
      <c r="B1428" s="77"/>
      <c r="C1428" s="23"/>
      <c r="D1428" s="23"/>
      <c r="E1428" s="23"/>
    </row>
    <row r="1429" spans="1:5" x14ac:dyDescent="0.2">
      <c r="A1429" s="23"/>
      <c r="B1429" s="77"/>
      <c r="C1429" s="23"/>
      <c r="D1429" s="23"/>
      <c r="E1429" s="23"/>
    </row>
    <row r="1430" spans="1:5" x14ac:dyDescent="0.2">
      <c r="A1430" s="23"/>
      <c r="B1430" s="77"/>
      <c r="C1430" s="23"/>
      <c r="D1430" s="23"/>
      <c r="E1430" s="23"/>
    </row>
    <row r="1431" spans="1:5" x14ac:dyDescent="0.2">
      <c r="A1431" s="23"/>
      <c r="B1431" s="77"/>
      <c r="C1431" s="23"/>
      <c r="D1431" s="23"/>
      <c r="E1431" s="23"/>
    </row>
    <row r="1432" spans="1:5" x14ac:dyDescent="0.2">
      <c r="A1432" s="23"/>
      <c r="B1432" s="77"/>
      <c r="C1432" s="23"/>
      <c r="D1432" s="23"/>
      <c r="E1432" s="23"/>
    </row>
    <row r="1433" spans="1:5" x14ac:dyDescent="0.2">
      <c r="A1433" s="23"/>
      <c r="B1433" s="77"/>
      <c r="C1433" s="23"/>
      <c r="D1433" s="23"/>
      <c r="E1433" s="23"/>
    </row>
    <row r="1434" spans="1:5" x14ac:dyDescent="0.2">
      <c r="A1434" s="23"/>
      <c r="B1434" s="77"/>
      <c r="C1434" s="23"/>
      <c r="D1434" s="23"/>
      <c r="E1434" s="23"/>
    </row>
    <row r="1435" spans="1:5" x14ac:dyDescent="0.2">
      <c r="A1435" s="23"/>
      <c r="B1435" s="77"/>
      <c r="C1435" s="23"/>
      <c r="D1435" s="23"/>
      <c r="E1435" s="23"/>
    </row>
    <row r="1436" spans="1:5" x14ac:dyDescent="0.2">
      <c r="A1436" s="23"/>
      <c r="B1436" s="77"/>
      <c r="C1436" s="23"/>
      <c r="D1436" s="23"/>
      <c r="E1436" s="23"/>
    </row>
    <row r="1437" spans="1:5" x14ac:dyDescent="0.2">
      <c r="A1437" s="23"/>
      <c r="B1437" s="77"/>
      <c r="C1437" s="23"/>
      <c r="D1437" s="23"/>
      <c r="E1437" s="23"/>
    </row>
    <row r="1438" spans="1:5" x14ac:dyDescent="0.2">
      <c r="A1438" s="23"/>
      <c r="B1438" s="77"/>
      <c r="C1438" s="23"/>
      <c r="D1438" s="23"/>
      <c r="E1438" s="23"/>
    </row>
    <row r="1439" spans="1:5" x14ac:dyDescent="0.2">
      <c r="A1439" s="23"/>
      <c r="B1439" s="77"/>
      <c r="C1439" s="23"/>
      <c r="D1439" s="23"/>
      <c r="E1439" s="23"/>
    </row>
    <row r="1440" spans="1:5" x14ac:dyDescent="0.2">
      <c r="A1440" s="23"/>
      <c r="B1440" s="77"/>
      <c r="C1440" s="23"/>
      <c r="D1440" s="23"/>
      <c r="E1440" s="23"/>
    </row>
    <row r="1441" spans="1:5" x14ac:dyDescent="0.2">
      <c r="A1441" s="23"/>
      <c r="B1441" s="77"/>
      <c r="C1441" s="23"/>
      <c r="D1441" s="23"/>
      <c r="E1441" s="23"/>
    </row>
    <row r="1442" spans="1:5" x14ac:dyDescent="0.2">
      <c r="A1442" s="23"/>
      <c r="B1442" s="77"/>
      <c r="C1442" s="23"/>
      <c r="D1442" s="23"/>
      <c r="E1442" s="23"/>
    </row>
    <row r="1443" spans="1:5" x14ac:dyDescent="0.2">
      <c r="A1443" s="23"/>
      <c r="B1443" s="77"/>
      <c r="C1443" s="23"/>
      <c r="D1443" s="23"/>
      <c r="E1443" s="23"/>
    </row>
    <row r="1444" spans="1:5" x14ac:dyDescent="0.2">
      <c r="A1444" s="23"/>
      <c r="B1444" s="77"/>
      <c r="C1444" s="23"/>
      <c r="D1444" s="23"/>
      <c r="E1444" s="23"/>
    </row>
    <row r="1445" spans="1:5" x14ac:dyDescent="0.2">
      <c r="A1445" s="23"/>
      <c r="B1445" s="77"/>
      <c r="C1445" s="23"/>
      <c r="D1445" s="23"/>
      <c r="E1445" s="23"/>
    </row>
    <row r="1446" spans="1:5" x14ac:dyDescent="0.2">
      <c r="A1446" s="23"/>
      <c r="B1446" s="77"/>
      <c r="C1446" s="23"/>
      <c r="D1446" s="23"/>
      <c r="E1446" s="23"/>
    </row>
    <row r="1447" spans="1:5" x14ac:dyDescent="0.2">
      <c r="A1447" s="23"/>
      <c r="B1447" s="77"/>
      <c r="C1447" s="23"/>
      <c r="D1447" s="23"/>
      <c r="E1447" s="23"/>
    </row>
    <row r="1448" spans="1:5" x14ac:dyDescent="0.2">
      <c r="A1448" s="23"/>
      <c r="B1448" s="77"/>
      <c r="C1448" s="23"/>
      <c r="D1448" s="23"/>
      <c r="E1448" s="23"/>
    </row>
    <row r="1449" spans="1:5" x14ac:dyDescent="0.2">
      <c r="A1449" s="23"/>
      <c r="B1449" s="77"/>
      <c r="C1449" s="23"/>
      <c r="D1449" s="23"/>
      <c r="E1449" s="23"/>
    </row>
    <row r="1450" spans="1:5" x14ac:dyDescent="0.2">
      <c r="A1450" s="23"/>
      <c r="B1450" s="77"/>
      <c r="C1450" s="23"/>
      <c r="D1450" s="23"/>
      <c r="E1450" s="23"/>
    </row>
    <row r="1451" spans="1:5" x14ac:dyDescent="0.2">
      <c r="A1451" s="23"/>
      <c r="B1451" s="77"/>
      <c r="C1451" s="23"/>
      <c r="D1451" s="23"/>
      <c r="E1451" s="23"/>
    </row>
    <row r="1452" spans="1:5" x14ac:dyDescent="0.2">
      <c r="A1452" s="23"/>
      <c r="B1452" s="77"/>
      <c r="C1452" s="23"/>
      <c r="D1452" s="23"/>
      <c r="E1452" s="23"/>
    </row>
    <row r="1453" spans="1:5" x14ac:dyDescent="0.2">
      <c r="A1453" s="23"/>
      <c r="B1453" s="77"/>
      <c r="C1453" s="23"/>
      <c r="D1453" s="23"/>
      <c r="E1453" s="23"/>
    </row>
    <row r="1454" spans="1:5" x14ac:dyDescent="0.2">
      <c r="A1454" s="23"/>
      <c r="B1454" s="77"/>
      <c r="C1454" s="23"/>
      <c r="D1454" s="23"/>
      <c r="E1454" s="23"/>
    </row>
    <row r="1455" spans="1:5" x14ac:dyDescent="0.2">
      <c r="A1455" s="23"/>
      <c r="B1455" s="77"/>
      <c r="C1455" s="23"/>
      <c r="D1455" s="23"/>
      <c r="E1455" s="23"/>
    </row>
    <row r="1456" spans="1:5" x14ac:dyDescent="0.2">
      <c r="A1456" s="23"/>
      <c r="B1456" s="77"/>
      <c r="C1456" s="23"/>
      <c r="D1456" s="23"/>
      <c r="E1456" s="23"/>
    </row>
    <row r="1457" spans="1:5" x14ac:dyDescent="0.2">
      <c r="A1457" s="23"/>
      <c r="B1457" s="77"/>
      <c r="C1457" s="23"/>
      <c r="D1457" s="23"/>
      <c r="E1457" s="23"/>
    </row>
    <row r="1458" spans="1:5" x14ac:dyDescent="0.2">
      <c r="A1458" s="23"/>
      <c r="B1458" s="77"/>
      <c r="C1458" s="23"/>
      <c r="D1458" s="23"/>
      <c r="E1458" s="23"/>
    </row>
    <row r="1459" spans="1:5" x14ac:dyDescent="0.2">
      <c r="A1459" s="23"/>
      <c r="B1459" s="77"/>
      <c r="C1459" s="23"/>
      <c r="D1459" s="23"/>
      <c r="E1459" s="23"/>
    </row>
    <row r="1460" spans="1:5" x14ac:dyDescent="0.2">
      <c r="A1460" s="23"/>
      <c r="B1460" s="77"/>
      <c r="C1460" s="23"/>
      <c r="D1460" s="23"/>
      <c r="E1460" s="23"/>
    </row>
    <row r="1461" spans="1:5" x14ac:dyDescent="0.2">
      <c r="A1461" s="23"/>
      <c r="B1461" s="77"/>
      <c r="C1461" s="23"/>
      <c r="D1461" s="23"/>
      <c r="E1461" s="23"/>
    </row>
    <row r="1462" spans="1:5" x14ac:dyDescent="0.2">
      <c r="A1462" s="23"/>
      <c r="B1462" s="77"/>
      <c r="C1462" s="23"/>
      <c r="D1462" s="23"/>
      <c r="E1462" s="23"/>
    </row>
    <row r="1463" spans="1:5" x14ac:dyDescent="0.2">
      <c r="A1463" s="23"/>
      <c r="B1463" s="77"/>
      <c r="C1463" s="23"/>
      <c r="D1463" s="23"/>
      <c r="E1463" s="23"/>
    </row>
    <row r="1464" spans="1:5" x14ac:dyDescent="0.2">
      <c r="A1464" s="23"/>
      <c r="B1464" s="77"/>
      <c r="C1464" s="23"/>
      <c r="D1464" s="23"/>
      <c r="E1464" s="23"/>
    </row>
    <row r="1465" spans="1:5" x14ac:dyDescent="0.2">
      <c r="A1465" s="23"/>
      <c r="B1465" s="77"/>
      <c r="C1465" s="23"/>
      <c r="D1465" s="23"/>
      <c r="E1465" s="23"/>
    </row>
    <row r="1466" spans="1:5" x14ac:dyDescent="0.2">
      <c r="A1466" s="23"/>
      <c r="B1466" s="77"/>
      <c r="C1466" s="23"/>
      <c r="D1466" s="23"/>
      <c r="E1466" s="23"/>
    </row>
    <row r="1467" spans="1:5" x14ac:dyDescent="0.2">
      <c r="A1467" s="23"/>
      <c r="B1467" s="77"/>
      <c r="C1467" s="23"/>
      <c r="D1467" s="23"/>
      <c r="E1467" s="23"/>
    </row>
    <row r="1468" spans="1:5" x14ac:dyDescent="0.2">
      <c r="A1468" s="23"/>
      <c r="B1468" s="77"/>
      <c r="C1468" s="23"/>
      <c r="D1468" s="23"/>
      <c r="E1468" s="23"/>
    </row>
    <row r="1469" spans="1:5" x14ac:dyDescent="0.2">
      <c r="A1469" s="23"/>
      <c r="B1469" s="77"/>
      <c r="C1469" s="23"/>
      <c r="D1469" s="23"/>
      <c r="E1469" s="23"/>
    </row>
    <row r="1470" spans="1:5" x14ac:dyDescent="0.2">
      <c r="A1470" s="23"/>
      <c r="B1470" s="77"/>
      <c r="C1470" s="23"/>
      <c r="D1470" s="23"/>
      <c r="E1470" s="23"/>
    </row>
    <row r="1471" spans="1:5" x14ac:dyDescent="0.2">
      <c r="A1471" s="23"/>
      <c r="B1471" s="77"/>
      <c r="C1471" s="23"/>
      <c r="D1471" s="23"/>
      <c r="E1471" s="23"/>
    </row>
    <row r="1472" spans="1:5" x14ac:dyDescent="0.2">
      <c r="A1472" s="23"/>
      <c r="B1472" s="77"/>
      <c r="C1472" s="23"/>
      <c r="D1472" s="23"/>
      <c r="E1472" s="23"/>
    </row>
    <row r="1473" spans="1:5" x14ac:dyDescent="0.2">
      <c r="A1473" s="23"/>
      <c r="B1473" s="77"/>
      <c r="C1473" s="23"/>
      <c r="D1473" s="23"/>
      <c r="E1473" s="23"/>
    </row>
    <row r="1474" spans="1:5" x14ac:dyDescent="0.2">
      <c r="A1474" s="23"/>
      <c r="B1474" s="77"/>
      <c r="C1474" s="23"/>
      <c r="D1474" s="23"/>
      <c r="E1474" s="23"/>
    </row>
    <row r="1475" spans="1:5" x14ac:dyDescent="0.2">
      <c r="A1475" s="23"/>
      <c r="B1475" s="77"/>
      <c r="C1475" s="23"/>
      <c r="D1475" s="23"/>
      <c r="E1475" s="23"/>
    </row>
    <row r="1476" spans="1:5" x14ac:dyDescent="0.2">
      <c r="A1476" s="23"/>
      <c r="B1476" s="77"/>
      <c r="C1476" s="23"/>
      <c r="D1476" s="23"/>
      <c r="E1476" s="23"/>
    </row>
    <row r="1477" spans="1:5" x14ac:dyDescent="0.2">
      <c r="A1477" s="23"/>
      <c r="B1477" s="77"/>
      <c r="C1477" s="23"/>
      <c r="D1477" s="23"/>
      <c r="E1477" s="23"/>
    </row>
    <row r="1478" spans="1:5" x14ac:dyDescent="0.2">
      <c r="A1478" s="23"/>
      <c r="B1478" s="77"/>
      <c r="C1478" s="23"/>
      <c r="D1478" s="23"/>
      <c r="E1478" s="23"/>
    </row>
    <row r="1479" spans="1:5" x14ac:dyDescent="0.2">
      <c r="A1479" s="23"/>
      <c r="B1479" s="77"/>
      <c r="C1479" s="23"/>
      <c r="D1479" s="23"/>
      <c r="E1479" s="23"/>
    </row>
    <row r="1480" spans="1:5" x14ac:dyDescent="0.2">
      <c r="A1480" s="23"/>
      <c r="B1480" s="77"/>
      <c r="C1480" s="23"/>
      <c r="D1480" s="23"/>
      <c r="E1480" s="23"/>
    </row>
    <row r="1481" spans="1:5" x14ac:dyDescent="0.2">
      <c r="A1481" s="23"/>
      <c r="B1481" s="77"/>
      <c r="C1481" s="23"/>
      <c r="D1481" s="23"/>
      <c r="E1481" s="23"/>
    </row>
    <row r="1482" spans="1:5" x14ac:dyDescent="0.2">
      <c r="A1482" s="23"/>
      <c r="B1482" s="77"/>
      <c r="C1482" s="23"/>
      <c r="D1482" s="23"/>
      <c r="E1482" s="23"/>
    </row>
    <row r="1483" spans="1:5" x14ac:dyDescent="0.2">
      <c r="A1483" s="23"/>
      <c r="B1483" s="77"/>
      <c r="C1483" s="23"/>
      <c r="D1483" s="23"/>
      <c r="E1483" s="23"/>
    </row>
    <row r="1484" spans="1:5" x14ac:dyDescent="0.2">
      <c r="A1484" s="23"/>
      <c r="B1484" s="77"/>
      <c r="C1484" s="23"/>
      <c r="D1484" s="23"/>
      <c r="E1484" s="23"/>
    </row>
    <row r="1485" spans="1:5" x14ac:dyDescent="0.2">
      <c r="A1485" s="23"/>
      <c r="B1485" s="77"/>
      <c r="C1485" s="23"/>
      <c r="D1485" s="23"/>
      <c r="E1485" s="23"/>
    </row>
    <row r="1486" spans="1:5" x14ac:dyDescent="0.2">
      <c r="A1486" s="23"/>
      <c r="B1486" s="77"/>
      <c r="C1486" s="23"/>
      <c r="D1486" s="23"/>
      <c r="E1486" s="23"/>
    </row>
    <row r="1487" spans="1:5" x14ac:dyDescent="0.2">
      <c r="A1487" s="23"/>
      <c r="B1487" s="77"/>
      <c r="C1487" s="23"/>
      <c r="D1487" s="23"/>
      <c r="E1487" s="23"/>
    </row>
    <row r="1488" spans="1:5" x14ac:dyDescent="0.2">
      <c r="A1488" s="23"/>
      <c r="B1488" s="77"/>
      <c r="C1488" s="23"/>
      <c r="D1488" s="23"/>
      <c r="E1488" s="23"/>
    </row>
    <row r="1489" spans="1:5" x14ac:dyDescent="0.2">
      <c r="A1489" s="23"/>
      <c r="B1489" s="77"/>
      <c r="C1489" s="23"/>
      <c r="D1489" s="23"/>
      <c r="E1489" s="23"/>
    </row>
    <row r="1490" spans="1:5" x14ac:dyDescent="0.2">
      <c r="A1490" s="23"/>
      <c r="B1490" s="77"/>
      <c r="C1490" s="23"/>
      <c r="D1490" s="23"/>
      <c r="E1490" s="23"/>
    </row>
    <row r="1491" spans="1:5" x14ac:dyDescent="0.2">
      <c r="A1491" s="23"/>
      <c r="B1491" s="77"/>
      <c r="C1491" s="23"/>
      <c r="D1491" s="23"/>
      <c r="E1491" s="23"/>
    </row>
    <row r="1492" spans="1:5" x14ac:dyDescent="0.2">
      <c r="A1492" s="23"/>
      <c r="B1492" s="77"/>
      <c r="C1492" s="23"/>
      <c r="D1492" s="23"/>
      <c r="E1492" s="23"/>
    </row>
    <row r="1493" spans="1:5" x14ac:dyDescent="0.2">
      <c r="A1493" s="23"/>
      <c r="B1493" s="77"/>
      <c r="C1493" s="23"/>
      <c r="D1493" s="23"/>
      <c r="E1493" s="23"/>
    </row>
    <row r="1494" spans="1:5" x14ac:dyDescent="0.2">
      <c r="A1494" s="23"/>
      <c r="B1494" s="77"/>
      <c r="C1494" s="23"/>
      <c r="D1494" s="23"/>
      <c r="E1494" s="23"/>
    </row>
    <row r="1495" spans="1:5" x14ac:dyDescent="0.2">
      <c r="A1495" s="23"/>
      <c r="B1495" s="77"/>
      <c r="C1495" s="23"/>
      <c r="D1495" s="23"/>
      <c r="E1495" s="23"/>
    </row>
    <row r="1496" spans="1:5" x14ac:dyDescent="0.2">
      <c r="A1496" s="23"/>
      <c r="B1496" s="77"/>
      <c r="C1496" s="23"/>
      <c r="D1496" s="23"/>
      <c r="E1496" s="23"/>
    </row>
    <row r="1497" spans="1:5" x14ac:dyDescent="0.2">
      <c r="A1497" s="23"/>
      <c r="B1497" s="77"/>
      <c r="C1497" s="23"/>
      <c r="D1497" s="23"/>
      <c r="E1497" s="23"/>
    </row>
    <row r="1498" spans="1:5" x14ac:dyDescent="0.2">
      <c r="A1498" s="23"/>
      <c r="B1498" s="77"/>
      <c r="C1498" s="23"/>
      <c r="D1498" s="23"/>
      <c r="E1498" s="23"/>
    </row>
    <row r="1499" spans="1:5" x14ac:dyDescent="0.2">
      <c r="A1499" s="23"/>
      <c r="B1499" s="77"/>
      <c r="C1499" s="23"/>
      <c r="D1499" s="23"/>
      <c r="E1499" s="23"/>
    </row>
    <row r="1500" spans="1:5" x14ac:dyDescent="0.2">
      <c r="A1500" s="23"/>
      <c r="B1500" s="77"/>
      <c r="C1500" s="23"/>
      <c r="D1500" s="23"/>
      <c r="E1500" s="23"/>
    </row>
    <row r="1501" spans="1:5" x14ac:dyDescent="0.2">
      <c r="A1501" s="23"/>
      <c r="B1501" s="77"/>
      <c r="C1501" s="23"/>
      <c r="D1501" s="23"/>
      <c r="E1501" s="23"/>
    </row>
    <row r="1502" spans="1:5" x14ac:dyDescent="0.2">
      <c r="A1502" s="23"/>
      <c r="B1502" s="77"/>
      <c r="C1502" s="23"/>
      <c r="D1502" s="23"/>
      <c r="E1502" s="23"/>
    </row>
    <row r="1503" spans="1:5" x14ac:dyDescent="0.2">
      <c r="A1503" s="23"/>
      <c r="B1503" s="77"/>
      <c r="C1503" s="23"/>
      <c r="D1503" s="23"/>
      <c r="E1503" s="23"/>
    </row>
    <row r="1504" spans="1:5" x14ac:dyDescent="0.2">
      <c r="A1504" s="23"/>
      <c r="B1504" s="77"/>
      <c r="C1504" s="23"/>
      <c r="D1504" s="23"/>
      <c r="E1504" s="23"/>
    </row>
    <row r="1505" spans="1:5" x14ac:dyDescent="0.2">
      <c r="A1505" s="23"/>
      <c r="B1505" s="77"/>
      <c r="C1505" s="23"/>
      <c r="D1505" s="23"/>
      <c r="E1505" s="23"/>
    </row>
    <row r="1506" spans="1:5" x14ac:dyDescent="0.2">
      <c r="A1506" s="23"/>
      <c r="B1506" s="77"/>
      <c r="C1506" s="23"/>
      <c r="D1506" s="23"/>
      <c r="E1506" s="23"/>
    </row>
    <row r="1507" spans="1:5" x14ac:dyDescent="0.2">
      <c r="A1507" s="23"/>
      <c r="B1507" s="77"/>
      <c r="C1507" s="23"/>
      <c r="D1507" s="23"/>
      <c r="E1507" s="23"/>
    </row>
    <row r="1508" spans="1:5" x14ac:dyDescent="0.2">
      <c r="A1508" s="23"/>
      <c r="B1508" s="77"/>
      <c r="C1508" s="23"/>
      <c r="D1508" s="23"/>
      <c r="E1508" s="23"/>
    </row>
    <row r="1509" spans="1:5" x14ac:dyDescent="0.2">
      <c r="A1509" s="23"/>
      <c r="B1509" s="77"/>
      <c r="C1509" s="23"/>
      <c r="D1509" s="23"/>
      <c r="E1509" s="23"/>
    </row>
    <row r="1510" spans="1:5" x14ac:dyDescent="0.2">
      <c r="A1510" s="23"/>
      <c r="B1510" s="77"/>
      <c r="C1510" s="23"/>
      <c r="D1510" s="23"/>
      <c r="E1510" s="23"/>
    </row>
    <row r="1511" spans="1:5" x14ac:dyDescent="0.2">
      <c r="A1511" s="23"/>
      <c r="B1511" s="77"/>
      <c r="C1511" s="23"/>
      <c r="D1511" s="23"/>
      <c r="E1511" s="23"/>
    </row>
    <row r="1512" spans="1:5" x14ac:dyDescent="0.2">
      <c r="A1512" s="23"/>
      <c r="B1512" s="77"/>
      <c r="C1512" s="23"/>
      <c r="D1512" s="23"/>
      <c r="E1512" s="23"/>
    </row>
    <row r="1513" spans="1:5" x14ac:dyDescent="0.2">
      <c r="A1513" s="23"/>
      <c r="B1513" s="77"/>
      <c r="C1513" s="23"/>
      <c r="D1513" s="23"/>
      <c r="E1513" s="23"/>
    </row>
    <row r="1514" spans="1:5" x14ac:dyDescent="0.2">
      <c r="A1514" s="23"/>
      <c r="B1514" s="77"/>
      <c r="C1514" s="23"/>
      <c r="D1514" s="23"/>
      <c r="E1514" s="23"/>
    </row>
    <row r="1515" spans="1:5" x14ac:dyDescent="0.2">
      <c r="A1515" s="23"/>
      <c r="B1515" s="77"/>
      <c r="C1515" s="23"/>
      <c r="D1515" s="23"/>
      <c r="E1515" s="23"/>
    </row>
    <row r="1516" spans="1:5" x14ac:dyDescent="0.2">
      <c r="A1516" s="23"/>
      <c r="B1516" s="77"/>
      <c r="C1516" s="23"/>
      <c r="D1516" s="23"/>
      <c r="E1516" s="23"/>
    </row>
    <row r="1517" spans="1:5" x14ac:dyDescent="0.2">
      <c r="A1517" s="23"/>
      <c r="B1517" s="77"/>
      <c r="C1517" s="23"/>
      <c r="D1517" s="23"/>
      <c r="E1517" s="23"/>
    </row>
    <row r="1518" spans="1:5" x14ac:dyDescent="0.2">
      <c r="A1518" s="23"/>
      <c r="B1518" s="77"/>
      <c r="C1518" s="23"/>
      <c r="D1518" s="23"/>
      <c r="E1518" s="23"/>
    </row>
    <row r="1519" spans="1:5" x14ac:dyDescent="0.2">
      <c r="A1519" s="23"/>
      <c r="B1519" s="77"/>
      <c r="C1519" s="23"/>
      <c r="D1519" s="23"/>
      <c r="E1519" s="23"/>
    </row>
    <row r="1520" spans="1:5" x14ac:dyDescent="0.2">
      <c r="A1520" s="23"/>
      <c r="B1520" s="77"/>
      <c r="C1520" s="23"/>
      <c r="D1520" s="23"/>
      <c r="E1520" s="23"/>
    </row>
    <row r="1521" spans="1:5" x14ac:dyDescent="0.2">
      <c r="A1521" s="23"/>
      <c r="B1521" s="77"/>
      <c r="C1521" s="23"/>
      <c r="D1521" s="23"/>
      <c r="E1521" s="23"/>
    </row>
    <row r="1522" spans="1:5" x14ac:dyDescent="0.2">
      <c r="A1522" s="23"/>
      <c r="B1522" s="77"/>
      <c r="C1522" s="23"/>
      <c r="D1522" s="23"/>
      <c r="E1522" s="23"/>
    </row>
    <row r="1523" spans="1:5" x14ac:dyDescent="0.2">
      <c r="A1523" s="23"/>
      <c r="B1523" s="77"/>
      <c r="C1523" s="23"/>
      <c r="D1523" s="23"/>
      <c r="E1523" s="23"/>
    </row>
    <row r="1524" spans="1:5" x14ac:dyDescent="0.2">
      <c r="A1524" s="23"/>
      <c r="B1524" s="77"/>
      <c r="C1524" s="23"/>
      <c r="D1524" s="23"/>
      <c r="E1524" s="23"/>
    </row>
    <row r="1525" spans="1:5" x14ac:dyDescent="0.2">
      <c r="A1525" s="23"/>
      <c r="B1525" s="77"/>
      <c r="C1525" s="23"/>
      <c r="D1525" s="23"/>
      <c r="E1525" s="23"/>
    </row>
    <row r="1526" spans="1:5" x14ac:dyDescent="0.2">
      <c r="A1526" s="23"/>
      <c r="B1526" s="77"/>
      <c r="C1526" s="23"/>
      <c r="D1526" s="23"/>
      <c r="E1526" s="23"/>
    </row>
    <row r="1527" spans="1:5" x14ac:dyDescent="0.2">
      <c r="A1527" s="23"/>
      <c r="B1527" s="77"/>
      <c r="C1527" s="23"/>
      <c r="D1527" s="23"/>
      <c r="E1527" s="23"/>
    </row>
    <row r="1528" spans="1:5" x14ac:dyDescent="0.2">
      <c r="A1528" s="23"/>
      <c r="B1528" s="77"/>
      <c r="C1528" s="23"/>
      <c r="D1528" s="23"/>
      <c r="E1528" s="23"/>
    </row>
    <row r="1529" spans="1:5" x14ac:dyDescent="0.2">
      <c r="A1529" s="23"/>
      <c r="B1529" s="77"/>
      <c r="C1529" s="23"/>
      <c r="D1529" s="23"/>
      <c r="E1529" s="23"/>
    </row>
    <row r="1530" spans="1:5" x14ac:dyDescent="0.2">
      <c r="A1530" s="23"/>
      <c r="B1530" s="77"/>
      <c r="C1530" s="23"/>
      <c r="D1530" s="23"/>
      <c r="E1530" s="23"/>
    </row>
    <row r="1531" spans="1:5" x14ac:dyDescent="0.2">
      <c r="A1531" s="23"/>
      <c r="B1531" s="77"/>
      <c r="C1531" s="23"/>
      <c r="D1531" s="23"/>
      <c r="E1531" s="23"/>
    </row>
    <row r="1532" spans="1:5" x14ac:dyDescent="0.2">
      <c r="A1532" s="23"/>
      <c r="B1532" s="77"/>
      <c r="C1532" s="23"/>
      <c r="D1532" s="23"/>
      <c r="E1532" s="23"/>
    </row>
    <row r="1533" spans="1:5" x14ac:dyDescent="0.2">
      <c r="A1533" s="23"/>
      <c r="B1533" s="77"/>
      <c r="C1533" s="23"/>
      <c r="D1533" s="23"/>
      <c r="E1533" s="23"/>
    </row>
    <row r="1534" spans="1:5" x14ac:dyDescent="0.2">
      <c r="A1534" s="23"/>
      <c r="B1534" s="77"/>
      <c r="C1534" s="23"/>
      <c r="D1534" s="23"/>
      <c r="E1534" s="23"/>
    </row>
    <row r="1535" spans="1:5" x14ac:dyDescent="0.2">
      <c r="A1535" s="23"/>
      <c r="B1535" s="77"/>
      <c r="C1535" s="23"/>
      <c r="D1535" s="23"/>
      <c r="E1535" s="23"/>
    </row>
    <row r="1536" spans="1:5" x14ac:dyDescent="0.2">
      <c r="A1536" s="23"/>
      <c r="B1536" s="77"/>
      <c r="C1536" s="23"/>
      <c r="D1536" s="23"/>
      <c r="E1536" s="23"/>
    </row>
    <row r="1537" spans="1:5" x14ac:dyDescent="0.2">
      <c r="A1537" s="23"/>
      <c r="B1537" s="77"/>
      <c r="C1537" s="23"/>
      <c r="D1537" s="23"/>
      <c r="E1537" s="23"/>
    </row>
    <row r="1538" spans="1:5" x14ac:dyDescent="0.2">
      <c r="A1538" s="23"/>
      <c r="B1538" s="77"/>
      <c r="C1538" s="23"/>
      <c r="D1538" s="23"/>
      <c r="E1538" s="23"/>
    </row>
    <row r="1539" spans="1:5" x14ac:dyDescent="0.2">
      <c r="A1539" s="23"/>
      <c r="B1539" s="77"/>
      <c r="C1539" s="23"/>
      <c r="D1539" s="23"/>
      <c r="E1539" s="23"/>
    </row>
    <row r="1540" spans="1:5" x14ac:dyDescent="0.2">
      <c r="A1540" s="23"/>
      <c r="B1540" s="77"/>
      <c r="C1540" s="23"/>
      <c r="D1540" s="23"/>
      <c r="E1540" s="23"/>
    </row>
    <row r="1541" spans="1:5" x14ac:dyDescent="0.2">
      <c r="A1541" s="23"/>
      <c r="B1541" s="77"/>
      <c r="C1541" s="23"/>
      <c r="D1541" s="23"/>
      <c r="E1541" s="23"/>
    </row>
    <row r="1542" spans="1:5" x14ac:dyDescent="0.2">
      <c r="A1542" s="23"/>
      <c r="B1542" s="77"/>
      <c r="C1542" s="23"/>
      <c r="D1542" s="23"/>
      <c r="E1542" s="23"/>
    </row>
    <row r="1543" spans="1:5" x14ac:dyDescent="0.2">
      <c r="A1543" s="23"/>
      <c r="B1543" s="77"/>
      <c r="C1543" s="23"/>
      <c r="D1543" s="23"/>
      <c r="E1543" s="23"/>
    </row>
    <row r="1544" spans="1:5" x14ac:dyDescent="0.2">
      <c r="A1544" s="23"/>
      <c r="B1544" s="77"/>
      <c r="C1544" s="23"/>
      <c r="D1544" s="23"/>
      <c r="E1544" s="23"/>
    </row>
    <row r="1545" spans="1:5" x14ac:dyDescent="0.2">
      <c r="A1545" s="23"/>
      <c r="B1545" s="77"/>
      <c r="C1545" s="23"/>
      <c r="D1545" s="23"/>
      <c r="E1545" s="23"/>
    </row>
    <row r="1546" spans="1:5" x14ac:dyDescent="0.2">
      <c r="A1546" s="23"/>
      <c r="B1546" s="77"/>
      <c r="C1546" s="23"/>
      <c r="D1546" s="23"/>
      <c r="E1546" s="23"/>
    </row>
    <row r="1547" spans="1:5" x14ac:dyDescent="0.2">
      <c r="A1547" s="23"/>
      <c r="B1547" s="77"/>
      <c r="C1547" s="23"/>
      <c r="D1547" s="23"/>
      <c r="E1547" s="23"/>
    </row>
    <row r="1548" spans="1:5" x14ac:dyDescent="0.2">
      <c r="A1548" s="23"/>
      <c r="B1548" s="77"/>
      <c r="C1548" s="23"/>
      <c r="D1548" s="23"/>
      <c r="E1548" s="23"/>
    </row>
    <row r="1549" spans="1:5" x14ac:dyDescent="0.2">
      <c r="A1549" s="23"/>
      <c r="B1549" s="77"/>
      <c r="C1549" s="23"/>
      <c r="D1549" s="23"/>
      <c r="E1549" s="23"/>
    </row>
    <row r="1550" spans="1:5" x14ac:dyDescent="0.2">
      <c r="A1550" s="23"/>
      <c r="B1550" s="77"/>
      <c r="C1550" s="23"/>
      <c r="D1550" s="23"/>
      <c r="E1550" s="23"/>
    </row>
    <row r="1551" spans="1:5" x14ac:dyDescent="0.2">
      <c r="A1551" s="23"/>
      <c r="B1551" s="77"/>
      <c r="C1551" s="23"/>
      <c r="D1551" s="23"/>
      <c r="E1551" s="23"/>
    </row>
    <row r="1552" spans="1:5" x14ac:dyDescent="0.2">
      <c r="A1552" s="23"/>
      <c r="B1552" s="77"/>
      <c r="C1552" s="23"/>
      <c r="D1552" s="23"/>
      <c r="E1552" s="23"/>
    </row>
    <row r="1553" spans="1:5" x14ac:dyDescent="0.2">
      <c r="A1553" s="23"/>
      <c r="B1553" s="77"/>
      <c r="C1553" s="23"/>
      <c r="D1553" s="23"/>
      <c r="E1553" s="23"/>
    </row>
    <row r="1554" spans="1:5" x14ac:dyDescent="0.2">
      <c r="A1554" s="23"/>
      <c r="B1554" s="77"/>
      <c r="C1554" s="23"/>
      <c r="D1554" s="23"/>
      <c r="E1554" s="23"/>
    </row>
    <row r="1555" spans="1:5" x14ac:dyDescent="0.2">
      <c r="A1555" s="23"/>
      <c r="B1555" s="77"/>
      <c r="C1555" s="23"/>
      <c r="D1555" s="23"/>
      <c r="E1555" s="23"/>
    </row>
    <row r="1556" spans="1:5" x14ac:dyDescent="0.2">
      <c r="A1556" s="23"/>
      <c r="B1556" s="77"/>
      <c r="C1556" s="23"/>
      <c r="D1556" s="23"/>
      <c r="E1556" s="23"/>
    </row>
    <row r="1557" spans="1:5" x14ac:dyDescent="0.2">
      <c r="A1557" s="23"/>
      <c r="B1557" s="77"/>
      <c r="C1557" s="23"/>
      <c r="D1557" s="23"/>
      <c r="E1557" s="23"/>
    </row>
    <row r="1558" spans="1:5" x14ac:dyDescent="0.2">
      <c r="A1558" s="23"/>
      <c r="B1558" s="77"/>
      <c r="C1558" s="23"/>
      <c r="D1558" s="23"/>
      <c r="E1558" s="23"/>
    </row>
    <row r="1559" spans="1:5" x14ac:dyDescent="0.2">
      <c r="A1559" s="23"/>
      <c r="B1559" s="77"/>
      <c r="C1559" s="23"/>
      <c r="D1559" s="23"/>
      <c r="E1559" s="23"/>
    </row>
    <row r="1560" spans="1:5" x14ac:dyDescent="0.2">
      <c r="A1560" s="23"/>
      <c r="B1560" s="77"/>
      <c r="C1560" s="23"/>
      <c r="D1560" s="23"/>
      <c r="E1560" s="23"/>
    </row>
    <row r="1561" spans="1:5" x14ac:dyDescent="0.2">
      <c r="A1561" s="23"/>
      <c r="B1561" s="77"/>
      <c r="C1561" s="23"/>
      <c r="D1561" s="23"/>
      <c r="E1561" s="23"/>
    </row>
    <row r="1562" spans="1:5" x14ac:dyDescent="0.2">
      <c r="A1562" s="23"/>
      <c r="B1562" s="77"/>
      <c r="C1562" s="23"/>
      <c r="D1562" s="23"/>
      <c r="E1562" s="23"/>
    </row>
    <row r="1563" spans="1:5" x14ac:dyDescent="0.2">
      <c r="A1563" s="23"/>
      <c r="B1563" s="77"/>
      <c r="C1563" s="23"/>
      <c r="D1563" s="23"/>
      <c r="E1563" s="23"/>
    </row>
    <row r="1564" spans="1:5" x14ac:dyDescent="0.2">
      <c r="A1564" s="23"/>
      <c r="B1564" s="77"/>
      <c r="C1564" s="23"/>
      <c r="D1564" s="23"/>
      <c r="E1564" s="23"/>
    </row>
    <row r="1565" spans="1:5" x14ac:dyDescent="0.2">
      <c r="A1565" s="23"/>
      <c r="B1565" s="77"/>
      <c r="C1565" s="23"/>
      <c r="D1565" s="23"/>
      <c r="E1565" s="23"/>
    </row>
    <row r="1566" spans="1:5" x14ac:dyDescent="0.2">
      <c r="A1566" s="23"/>
      <c r="B1566" s="77"/>
      <c r="C1566" s="23"/>
      <c r="D1566" s="23"/>
      <c r="E1566" s="23"/>
    </row>
    <row r="1567" spans="1:5" x14ac:dyDescent="0.2">
      <c r="A1567" s="23"/>
      <c r="B1567" s="77"/>
      <c r="C1567" s="23"/>
      <c r="D1567" s="23"/>
      <c r="E1567" s="23"/>
    </row>
    <row r="1568" spans="1:5" x14ac:dyDescent="0.2">
      <c r="A1568" s="23"/>
      <c r="B1568" s="77"/>
      <c r="C1568" s="23"/>
      <c r="D1568" s="23"/>
      <c r="E1568" s="23"/>
    </row>
    <row r="1569" spans="1:5" x14ac:dyDescent="0.2">
      <c r="A1569" s="23"/>
      <c r="B1569" s="77"/>
      <c r="C1569" s="23"/>
      <c r="D1569" s="23"/>
      <c r="E1569" s="23"/>
    </row>
    <row r="1570" spans="1:5" x14ac:dyDescent="0.2">
      <c r="A1570" s="23"/>
      <c r="B1570" s="77"/>
      <c r="C1570" s="23"/>
      <c r="D1570" s="23"/>
      <c r="E1570" s="23"/>
    </row>
    <row r="1571" spans="1:5" x14ac:dyDescent="0.2">
      <c r="A1571" s="23"/>
      <c r="B1571" s="77"/>
      <c r="C1571" s="23"/>
      <c r="D1571" s="23"/>
      <c r="E1571" s="23"/>
    </row>
    <row r="1572" spans="1:5" x14ac:dyDescent="0.2">
      <c r="A1572" s="23"/>
      <c r="B1572" s="77"/>
      <c r="C1572" s="23"/>
      <c r="D1572" s="23"/>
      <c r="E1572" s="23"/>
    </row>
    <row r="1573" spans="1:5" x14ac:dyDescent="0.2">
      <c r="A1573" s="23"/>
      <c r="B1573" s="77"/>
      <c r="C1573" s="23"/>
      <c r="D1573" s="23"/>
      <c r="E1573" s="23"/>
    </row>
    <row r="1574" spans="1:5" x14ac:dyDescent="0.2">
      <c r="A1574" s="23"/>
      <c r="B1574" s="77"/>
      <c r="C1574" s="23"/>
      <c r="D1574" s="23"/>
      <c r="E1574" s="23"/>
    </row>
    <row r="1575" spans="1:5" x14ac:dyDescent="0.2">
      <c r="A1575" s="23"/>
      <c r="B1575" s="77"/>
      <c r="C1575" s="23"/>
      <c r="D1575" s="23"/>
      <c r="E1575" s="23"/>
    </row>
    <row r="1576" spans="1:5" x14ac:dyDescent="0.2">
      <c r="A1576" s="23"/>
      <c r="B1576" s="77"/>
      <c r="C1576" s="23"/>
      <c r="D1576" s="23"/>
      <c r="E1576" s="23"/>
    </row>
    <row r="1577" spans="1:5" x14ac:dyDescent="0.2">
      <c r="A1577" s="23"/>
      <c r="B1577" s="77"/>
      <c r="C1577" s="23"/>
      <c r="D1577" s="23"/>
      <c r="E1577" s="23"/>
    </row>
    <row r="1578" spans="1:5" x14ac:dyDescent="0.2">
      <c r="A1578" s="23"/>
      <c r="B1578" s="77"/>
      <c r="C1578" s="23"/>
      <c r="D1578" s="23"/>
      <c r="E1578" s="23"/>
    </row>
    <row r="1579" spans="1:5" x14ac:dyDescent="0.2">
      <c r="A1579" s="23"/>
      <c r="B1579" s="77"/>
      <c r="C1579" s="23"/>
      <c r="D1579" s="23"/>
      <c r="E1579" s="23"/>
    </row>
    <row r="1580" spans="1:5" x14ac:dyDescent="0.2">
      <c r="A1580" s="23"/>
      <c r="B1580" s="77"/>
      <c r="C1580" s="23"/>
      <c r="D1580" s="23"/>
      <c r="E1580" s="23"/>
    </row>
    <row r="1581" spans="1:5" x14ac:dyDescent="0.2">
      <c r="A1581" s="23"/>
      <c r="B1581" s="77"/>
      <c r="C1581" s="23"/>
      <c r="D1581" s="23"/>
      <c r="E1581" s="23"/>
    </row>
    <row r="1582" spans="1:5" x14ac:dyDescent="0.2">
      <c r="A1582" s="23"/>
      <c r="B1582" s="77"/>
      <c r="C1582" s="23"/>
      <c r="D1582" s="23"/>
      <c r="E1582" s="23"/>
    </row>
    <row r="1583" spans="1:5" x14ac:dyDescent="0.2">
      <c r="A1583" s="23"/>
      <c r="B1583" s="77"/>
      <c r="C1583" s="23"/>
      <c r="D1583" s="23"/>
      <c r="E1583" s="23"/>
    </row>
    <row r="1584" spans="1:5" x14ac:dyDescent="0.2">
      <c r="A1584" s="23"/>
      <c r="B1584" s="77"/>
      <c r="C1584" s="23"/>
      <c r="D1584" s="23"/>
      <c r="E1584" s="23"/>
    </row>
    <row r="1585" spans="1:5" x14ac:dyDescent="0.2">
      <c r="A1585" s="23"/>
      <c r="B1585" s="77"/>
      <c r="C1585" s="23"/>
      <c r="D1585" s="23"/>
      <c r="E1585" s="23"/>
    </row>
    <row r="1586" spans="1:5" x14ac:dyDescent="0.2">
      <c r="A1586" s="23"/>
      <c r="B1586" s="77"/>
      <c r="C1586" s="23"/>
      <c r="D1586" s="23"/>
      <c r="E1586" s="23"/>
    </row>
    <row r="1587" spans="1:5" x14ac:dyDescent="0.2">
      <c r="A1587" s="23"/>
      <c r="B1587" s="77"/>
      <c r="C1587" s="23"/>
      <c r="D1587" s="23"/>
      <c r="E1587" s="23"/>
    </row>
    <row r="1588" spans="1:5" x14ac:dyDescent="0.2">
      <c r="A1588" s="23"/>
      <c r="B1588" s="77"/>
      <c r="C1588" s="23"/>
      <c r="D1588" s="23"/>
      <c r="E1588" s="23"/>
    </row>
    <row r="1589" spans="1:5" x14ac:dyDescent="0.2">
      <c r="A1589" s="23"/>
      <c r="B1589" s="77"/>
      <c r="C1589" s="23"/>
      <c r="D1589" s="23"/>
      <c r="E1589" s="23"/>
    </row>
    <row r="1590" spans="1:5" x14ac:dyDescent="0.2">
      <c r="A1590" s="23"/>
      <c r="B1590" s="77"/>
      <c r="C1590" s="23"/>
      <c r="D1590" s="23"/>
      <c r="E1590" s="23"/>
    </row>
    <row r="1591" spans="1:5" x14ac:dyDescent="0.2">
      <c r="A1591" s="23"/>
      <c r="B1591" s="77"/>
      <c r="C1591" s="23"/>
      <c r="D1591" s="23"/>
      <c r="E1591" s="23"/>
    </row>
    <row r="1592" spans="1:5" x14ac:dyDescent="0.2">
      <c r="A1592" s="23"/>
      <c r="B1592" s="77"/>
      <c r="C1592" s="23"/>
      <c r="D1592" s="23"/>
      <c r="E1592" s="23"/>
    </row>
    <row r="1593" spans="1:5" x14ac:dyDescent="0.2">
      <c r="A1593" s="23"/>
      <c r="B1593" s="77"/>
      <c r="C1593" s="23"/>
      <c r="D1593" s="23"/>
      <c r="E1593" s="23"/>
    </row>
    <row r="1594" spans="1:5" x14ac:dyDescent="0.2">
      <c r="A1594" s="23"/>
      <c r="B1594" s="77"/>
      <c r="C1594" s="23"/>
      <c r="D1594" s="23"/>
      <c r="E1594" s="23"/>
    </row>
    <row r="1595" spans="1:5" x14ac:dyDescent="0.2">
      <c r="A1595" s="23"/>
      <c r="B1595" s="77"/>
      <c r="C1595" s="23"/>
      <c r="D1595" s="23"/>
      <c r="E1595" s="23"/>
    </row>
    <row r="1596" spans="1:5" x14ac:dyDescent="0.2">
      <c r="A1596" s="23"/>
      <c r="B1596" s="77"/>
      <c r="C1596" s="23"/>
      <c r="D1596" s="23"/>
      <c r="E1596" s="23"/>
    </row>
    <row r="1597" spans="1:5" x14ac:dyDescent="0.2">
      <c r="A1597" s="23"/>
      <c r="B1597" s="77"/>
      <c r="C1597" s="23"/>
      <c r="D1597" s="23"/>
      <c r="E1597" s="23"/>
    </row>
    <row r="1598" spans="1:5" x14ac:dyDescent="0.2">
      <c r="A1598" s="23"/>
      <c r="B1598" s="77"/>
      <c r="C1598" s="23"/>
      <c r="D1598" s="23"/>
      <c r="E1598" s="23"/>
    </row>
    <row r="1599" spans="1:5" x14ac:dyDescent="0.2">
      <c r="A1599" s="23"/>
      <c r="B1599" s="77"/>
      <c r="C1599" s="23"/>
      <c r="D1599" s="23"/>
      <c r="E1599" s="23"/>
    </row>
    <row r="1600" spans="1:5" x14ac:dyDescent="0.2">
      <c r="A1600" s="23"/>
      <c r="B1600" s="77"/>
      <c r="C1600" s="23"/>
      <c r="D1600" s="23"/>
      <c r="E1600" s="23"/>
    </row>
    <row r="1601" spans="1:5" x14ac:dyDescent="0.2">
      <c r="A1601" s="23"/>
      <c r="B1601" s="77"/>
      <c r="C1601" s="23"/>
      <c r="D1601" s="23"/>
      <c r="E1601" s="23"/>
    </row>
    <row r="1602" spans="1:5" x14ac:dyDescent="0.2">
      <c r="A1602" s="23"/>
      <c r="B1602" s="77"/>
      <c r="C1602" s="23"/>
      <c r="D1602" s="23"/>
      <c r="E1602" s="23"/>
    </row>
    <row r="1603" spans="1:5" x14ac:dyDescent="0.2">
      <c r="A1603" s="23"/>
      <c r="B1603" s="77"/>
      <c r="C1603" s="23"/>
      <c r="D1603" s="23"/>
      <c r="E1603" s="23"/>
    </row>
    <row r="1604" spans="1:5" x14ac:dyDescent="0.2">
      <c r="A1604" s="23"/>
      <c r="B1604" s="77"/>
      <c r="C1604" s="23"/>
      <c r="D1604" s="23"/>
      <c r="E1604" s="23"/>
    </row>
    <row r="1605" spans="1:5" x14ac:dyDescent="0.2">
      <c r="A1605" s="23"/>
      <c r="B1605" s="77"/>
      <c r="C1605" s="23"/>
      <c r="D1605" s="23"/>
      <c r="E1605" s="23"/>
    </row>
    <row r="1606" spans="1:5" x14ac:dyDescent="0.2">
      <c r="A1606" s="23"/>
      <c r="B1606" s="77"/>
      <c r="C1606" s="23"/>
      <c r="D1606" s="23"/>
      <c r="E1606" s="23"/>
    </row>
    <row r="1607" spans="1:5" x14ac:dyDescent="0.2">
      <c r="A1607" s="23"/>
      <c r="B1607" s="77"/>
      <c r="C1607" s="23"/>
      <c r="D1607" s="23"/>
      <c r="E1607" s="23"/>
    </row>
    <row r="1608" spans="1:5" x14ac:dyDescent="0.2">
      <c r="A1608" s="23"/>
      <c r="B1608" s="77"/>
      <c r="C1608" s="23"/>
      <c r="D1608" s="23"/>
      <c r="E1608" s="23"/>
    </row>
    <row r="1609" spans="1:5" x14ac:dyDescent="0.2">
      <c r="A1609" s="23"/>
      <c r="B1609" s="77"/>
      <c r="C1609" s="23"/>
      <c r="D1609" s="23"/>
      <c r="E1609" s="23"/>
    </row>
    <row r="1610" spans="1:5" x14ac:dyDescent="0.2">
      <c r="A1610" s="23"/>
      <c r="B1610" s="77"/>
      <c r="C1610" s="23"/>
      <c r="D1610" s="23"/>
      <c r="E1610" s="23"/>
    </row>
    <row r="1611" spans="1:5" x14ac:dyDescent="0.2">
      <c r="A1611" s="23"/>
      <c r="B1611" s="77"/>
      <c r="C1611" s="23"/>
      <c r="D1611" s="23"/>
      <c r="E1611" s="23"/>
    </row>
    <row r="1612" spans="1:5" x14ac:dyDescent="0.2">
      <c r="A1612" s="23"/>
      <c r="B1612" s="77"/>
      <c r="C1612" s="23"/>
      <c r="D1612" s="23"/>
      <c r="E1612" s="23"/>
    </row>
    <row r="1613" spans="1:5" x14ac:dyDescent="0.2">
      <c r="A1613" s="23"/>
      <c r="B1613" s="77"/>
      <c r="C1613" s="23"/>
      <c r="D1613" s="23"/>
      <c r="E1613" s="23"/>
    </row>
    <row r="1614" spans="1:5" x14ac:dyDescent="0.2">
      <c r="A1614" s="23"/>
      <c r="B1614" s="77"/>
      <c r="C1614" s="23"/>
      <c r="D1614" s="23"/>
      <c r="E1614" s="23"/>
    </row>
    <row r="1615" spans="1:5" x14ac:dyDescent="0.2">
      <c r="A1615" s="23"/>
      <c r="B1615" s="77"/>
      <c r="C1615" s="23"/>
      <c r="D1615" s="23"/>
      <c r="E1615" s="23"/>
    </row>
    <row r="1616" spans="1:5" x14ac:dyDescent="0.2">
      <c r="A1616" s="23"/>
      <c r="B1616" s="77"/>
      <c r="C1616" s="23"/>
      <c r="D1616" s="23"/>
      <c r="E1616" s="23"/>
    </row>
    <row r="1617" spans="1:5" x14ac:dyDescent="0.2">
      <c r="A1617" s="23"/>
      <c r="B1617" s="77"/>
      <c r="C1617" s="23"/>
      <c r="D1617" s="23"/>
      <c r="E1617" s="23"/>
    </row>
    <row r="1618" spans="1:5" x14ac:dyDescent="0.2">
      <c r="A1618" s="23"/>
      <c r="B1618" s="77"/>
      <c r="C1618" s="23"/>
      <c r="D1618" s="23"/>
      <c r="E1618" s="23"/>
    </row>
    <row r="1619" spans="1:5" x14ac:dyDescent="0.2">
      <c r="A1619" s="23"/>
      <c r="B1619" s="77"/>
      <c r="C1619" s="23"/>
      <c r="D1619" s="23"/>
      <c r="E1619" s="23"/>
    </row>
    <row r="1620" spans="1:5" x14ac:dyDescent="0.2">
      <c r="A1620" s="23"/>
      <c r="B1620" s="77"/>
      <c r="C1620" s="23"/>
      <c r="D1620" s="23"/>
      <c r="E1620" s="23"/>
    </row>
    <row r="1621" spans="1:5" x14ac:dyDescent="0.2">
      <c r="A1621" s="23"/>
      <c r="B1621" s="77"/>
      <c r="C1621" s="23"/>
      <c r="D1621" s="23"/>
      <c r="E1621" s="23"/>
    </row>
    <row r="1622" spans="1:5" x14ac:dyDescent="0.2">
      <c r="A1622" s="23"/>
      <c r="B1622" s="77"/>
      <c r="C1622" s="23"/>
      <c r="D1622" s="23"/>
      <c r="E1622" s="23"/>
    </row>
    <row r="1623" spans="1:5" x14ac:dyDescent="0.2">
      <c r="A1623" s="23"/>
      <c r="B1623" s="77"/>
      <c r="C1623" s="23"/>
      <c r="D1623" s="23"/>
      <c r="E1623" s="23"/>
    </row>
    <row r="1624" spans="1:5" x14ac:dyDescent="0.2">
      <c r="A1624" s="23"/>
      <c r="B1624" s="77"/>
      <c r="C1624" s="23"/>
      <c r="D1624" s="23"/>
      <c r="E1624" s="23"/>
    </row>
    <row r="1625" spans="1:5" x14ac:dyDescent="0.2">
      <c r="A1625" s="23"/>
      <c r="B1625" s="77"/>
      <c r="C1625" s="23"/>
      <c r="D1625" s="23"/>
      <c r="E1625" s="23"/>
    </row>
    <row r="1626" spans="1:5" x14ac:dyDescent="0.2">
      <c r="A1626" s="23"/>
      <c r="B1626" s="77"/>
      <c r="C1626" s="23"/>
      <c r="D1626" s="23"/>
      <c r="E1626" s="23"/>
    </row>
    <row r="1627" spans="1:5" x14ac:dyDescent="0.2">
      <c r="A1627" s="23"/>
      <c r="B1627" s="77"/>
      <c r="C1627" s="23"/>
      <c r="D1627" s="23"/>
      <c r="E1627" s="23"/>
    </row>
    <row r="1628" spans="1:5" x14ac:dyDescent="0.2">
      <c r="A1628" s="23"/>
      <c r="B1628" s="77"/>
      <c r="C1628" s="23"/>
      <c r="D1628" s="23"/>
      <c r="E1628" s="23"/>
    </row>
    <row r="1629" spans="1:5" x14ac:dyDescent="0.2">
      <c r="A1629" s="23"/>
      <c r="B1629" s="77"/>
      <c r="C1629" s="23"/>
      <c r="D1629" s="23"/>
      <c r="E1629" s="23"/>
    </row>
    <row r="1630" spans="1:5" x14ac:dyDescent="0.2">
      <c r="A1630" s="23"/>
      <c r="B1630" s="77"/>
      <c r="C1630" s="23"/>
      <c r="D1630" s="23"/>
      <c r="E1630" s="23"/>
    </row>
    <row r="1631" spans="1:5" x14ac:dyDescent="0.2">
      <c r="A1631" s="23"/>
      <c r="B1631" s="77"/>
      <c r="C1631" s="23"/>
      <c r="D1631" s="23"/>
      <c r="E1631" s="23"/>
    </row>
    <row r="1632" spans="1:5" x14ac:dyDescent="0.2">
      <c r="A1632" s="23"/>
      <c r="B1632" s="77"/>
      <c r="C1632" s="23"/>
      <c r="D1632" s="23"/>
      <c r="E1632" s="23"/>
    </row>
    <row r="1633" spans="1:5" x14ac:dyDescent="0.2">
      <c r="A1633" s="23"/>
      <c r="B1633" s="77"/>
      <c r="C1633" s="23"/>
      <c r="D1633" s="23"/>
      <c r="E1633" s="23"/>
    </row>
    <row r="1634" spans="1:5" x14ac:dyDescent="0.2">
      <c r="A1634" s="23"/>
      <c r="B1634" s="77"/>
      <c r="C1634" s="23"/>
      <c r="D1634" s="23"/>
      <c r="E1634" s="23"/>
    </row>
    <row r="1635" spans="1:5" x14ac:dyDescent="0.2">
      <c r="A1635" s="23"/>
      <c r="B1635" s="77"/>
      <c r="C1635" s="23"/>
      <c r="D1635" s="23"/>
      <c r="E1635" s="23"/>
    </row>
    <row r="1636" spans="1:5" x14ac:dyDescent="0.2">
      <c r="A1636" s="23"/>
      <c r="B1636" s="77"/>
      <c r="C1636" s="23"/>
      <c r="D1636" s="23"/>
      <c r="E1636" s="23"/>
    </row>
    <row r="1637" spans="1:5" x14ac:dyDescent="0.2">
      <c r="A1637" s="23"/>
      <c r="B1637" s="77"/>
      <c r="C1637" s="23"/>
      <c r="D1637" s="23"/>
      <c r="E1637" s="23"/>
    </row>
    <row r="1638" spans="1:5" x14ac:dyDescent="0.2">
      <c r="A1638" s="23"/>
      <c r="B1638" s="77"/>
      <c r="C1638" s="23"/>
      <c r="D1638" s="23"/>
      <c r="E1638" s="23"/>
    </row>
    <row r="1639" spans="1:5" x14ac:dyDescent="0.2">
      <c r="A1639" s="23"/>
      <c r="B1639" s="77"/>
      <c r="C1639" s="23"/>
      <c r="D1639" s="23"/>
      <c r="E1639" s="23"/>
    </row>
    <row r="1640" spans="1:5" x14ac:dyDescent="0.2">
      <c r="A1640" s="23"/>
      <c r="B1640" s="77"/>
      <c r="C1640" s="23"/>
      <c r="D1640" s="23"/>
      <c r="E1640" s="23"/>
    </row>
    <row r="1641" spans="1:5" x14ac:dyDescent="0.2">
      <c r="A1641" s="23"/>
      <c r="B1641" s="77"/>
      <c r="C1641" s="23"/>
      <c r="D1641" s="23"/>
      <c r="E1641" s="23"/>
    </row>
    <row r="1642" spans="1:5" x14ac:dyDescent="0.2">
      <c r="A1642" s="23"/>
      <c r="B1642" s="77"/>
      <c r="C1642" s="23"/>
      <c r="D1642" s="23"/>
      <c r="E1642" s="23"/>
    </row>
    <row r="1643" spans="1:5" x14ac:dyDescent="0.2">
      <c r="A1643" s="23"/>
      <c r="B1643" s="77"/>
      <c r="C1643" s="23"/>
      <c r="D1643" s="23"/>
      <c r="E1643" s="23"/>
    </row>
    <row r="1644" spans="1:5" x14ac:dyDescent="0.2">
      <c r="A1644" s="23"/>
      <c r="B1644" s="77"/>
      <c r="C1644" s="23"/>
      <c r="D1644" s="23"/>
      <c r="E1644" s="23"/>
    </row>
    <row r="1645" spans="1:5" x14ac:dyDescent="0.2">
      <c r="A1645" s="23"/>
      <c r="B1645" s="77"/>
      <c r="C1645" s="23"/>
      <c r="D1645" s="23"/>
      <c r="E1645" s="23"/>
    </row>
    <row r="1646" spans="1:5" x14ac:dyDescent="0.2">
      <c r="A1646" s="23"/>
      <c r="B1646" s="77"/>
      <c r="C1646" s="23"/>
      <c r="D1646" s="23"/>
      <c r="E1646" s="23"/>
    </row>
    <row r="1647" spans="1:5" x14ac:dyDescent="0.2">
      <c r="A1647" s="23"/>
      <c r="B1647" s="77"/>
      <c r="C1647" s="23"/>
      <c r="D1647" s="23"/>
      <c r="E1647" s="23"/>
    </row>
    <row r="1648" spans="1:5" x14ac:dyDescent="0.2">
      <c r="A1648" s="23"/>
      <c r="B1648" s="77"/>
      <c r="C1648" s="23"/>
      <c r="D1648" s="23"/>
      <c r="E1648" s="23"/>
    </row>
    <row r="1649" spans="1:5" x14ac:dyDescent="0.2">
      <c r="A1649" s="23"/>
      <c r="B1649" s="77"/>
      <c r="C1649" s="23"/>
      <c r="D1649" s="23"/>
      <c r="E1649" s="23"/>
    </row>
    <row r="1650" spans="1:5" x14ac:dyDescent="0.2">
      <c r="A1650" s="23"/>
      <c r="B1650" s="77"/>
      <c r="C1650" s="23"/>
      <c r="D1650" s="23"/>
      <c r="E1650" s="23"/>
    </row>
    <row r="1651" spans="1:5" x14ac:dyDescent="0.2">
      <c r="A1651" s="23"/>
      <c r="B1651" s="77"/>
      <c r="C1651" s="23"/>
      <c r="D1651" s="23"/>
      <c r="E1651" s="23"/>
    </row>
    <row r="1652" spans="1:5" x14ac:dyDescent="0.2">
      <c r="A1652" s="23"/>
      <c r="B1652" s="77"/>
      <c r="C1652" s="23"/>
      <c r="D1652" s="23"/>
      <c r="E1652" s="23"/>
    </row>
    <row r="1653" spans="1:5" x14ac:dyDescent="0.2">
      <c r="A1653" s="23"/>
      <c r="B1653" s="77"/>
      <c r="C1653" s="23"/>
      <c r="D1653" s="23"/>
      <c r="E1653" s="23"/>
    </row>
    <row r="1654" spans="1:5" x14ac:dyDescent="0.2">
      <c r="A1654" s="23"/>
      <c r="B1654" s="77"/>
      <c r="C1654" s="23"/>
      <c r="D1654" s="23"/>
      <c r="E1654" s="23"/>
    </row>
    <row r="1655" spans="1:5" x14ac:dyDescent="0.2">
      <c r="A1655" s="23"/>
      <c r="B1655" s="77"/>
      <c r="C1655" s="23"/>
      <c r="D1655" s="23"/>
      <c r="E1655" s="23"/>
    </row>
    <row r="1656" spans="1:5" x14ac:dyDescent="0.2">
      <c r="A1656" s="23"/>
      <c r="B1656" s="77"/>
      <c r="C1656" s="23"/>
      <c r="D1656" s="23"/>
      <c r="E1656" s="23"/>
    </row>
    <row r="1657" spans="1:5" x14ac:dyDescent="0.2">
      <c r="A1657" s="23"/>
      <c r="B1657" s="77"/>
      <c r="C1657" s="23"/>
      <c r="D1657" s="23"/>
      <c r="E1657" s="23"/>
    </row>
    <row r="1658" spans="1:5" x14ac:dyDescent="0.2">
      <c r="A1658" s="23"/>
      <c r="B1658" s="77"/>
      <c r="C1658" s="23"/>
      <c r="D1658" s="23"/>
      <c r="E1658" s="23"/>
    </row>
    <row r="1659" spans="1:5" x14ac:dyDescent="0.2">
      <c r="A1659" s="23"/>
      <c r="B1659" s="77"/>
      <c r="C1659" s="23"/>
      <c r="D1659" s="23"/>
      <c r="E1659" s="23"/>
    </row>
    <row r="1660" spans="1:5" x14ac:dyDescent="0.2">
      <c r="A1660" s="23"/>
      <c r="B1660" s="77"/>
      <c r="C1660" s="23"/>
      <c r="D1660" s="23"/>
      <c r="E1660" s="23"/>
    </row>
    <row r="1661" spans="1:5" x14ac:dyDescent="0.2">
      <c r="A1661" s="23"/>
      <c r="B1661" s="77"/>
      <c r="C1661" s="23"/>
      <c r="D1661" s="23"/>
      <c r="E1661" s="23"/>
    </row>
    <row r="1662" spans="1:5" x14ac:dyDescent="0.2">
      <c r="A1662" s="23"/>
      <c r="B1662" s="77"/>
      <c r="C1662" s="23"/>
      <c r="D1662" s="23"/>
      <c r="E1662" s="23"/>
    </row>
    <row r="1663" spans="1:5" x14ac:dyDescent="0.2">
      <c r="A1663" s="23"/>
      <c r="B1663" s="77"/>
      <c r="C1663" s="23"/>
      <c r="D1663" s="23"/>
      <c r="E1663" s="23"/>
    </row>
    <row r="1664" spans="1:5" x14ac:dyDescent="0.2">
      <c r="A1664" s="23"/>
      <c r="B1664" s="77"/>
      <c r="C1664" s="23"/>
      <c r="D1664" s="23"/>
      <c r="E1664" s="23"/>
    </row>
    <row r="1665" spans="1:5" x14ac:dyDescent="0.2">
      <c r="A1665" s="23"/>
      <c r="B1665" s="77"/>
      <c r="C1665" s="23"/>
      <c r="D1665" s="23"/>
      <c r="E1665" s="23"/>
    </row>
    <row r="1666" spans="1:5" x14ac:dyDescent="0.2">
      <c r="A1666" s="23"/>
      <c r="B1666" s="77"/>
      <c r="C1666" s="23"/>
      <c r="D1666" s="23"/>
      <c r="E1666" s="23"/>
    </row>
    <row r="1667" spans="1:5" x14ac:dyDescent="0.2">
      <c r="A1667" s="23"/>
      <c r="B1667" s="77"/>
      <c r="C1667" s="23"/>
      <c r="D1667" s="23"/>
      <c r="E1667" s="23"/>
    </row>
    <row r="1668" spans="1:5" x14ac:dyDescent="0.2">
      <c r="A1668" s="23"/>
      <c r="B1668" s="77"/>
      <c r="C1668" s="23"/>
      <c r="D1668" s="23"/>
      <c r="E1668" s="23"/>
    </row>
    <row r="1669" spans="1:5" x14ac:dyDescent="0.2">
      <c r="A1669" s="23"/>
      <c r="B1669" s="77"/>
      <c r="C1669" s="23"/>
      <c r="D1669" s="23"/>
      <c r="E1669" s="23"/>
    </row>
    <row r="1670" spans="1:5" x14ac:dyDescent="0.2">
      <c r="A1670" s="23"/>
      <c r="B1670" s="77"/>
      <c r="C1670" s="23"/>
      <c r="D1670" s="23"/>
      <c r="E1670" s="23"/>
    </row>
    <row r="1671" spans="1:5" x14ac:dyDescent="0.2">
      <c r="A1671" s="23"/>
      <c r="B1671" s="77"/>
      <c r="C1671" s="23"/>
      <c r="D1671" s="23"/>
      <c r="E1671" s="23"/>
    </row>
    <row r="1672" spans="1:5" x14ac:dyDescent="0.2">
      <c r="A1672" s="23"/>
      <c r="B1672" s="77"/>
      <c r="C1672" s="23"/>
      <c r="D1672" s="23"/>
      <c r="E1672" s="23"/>
    </row>
    <row r="1673" spans="1:5" x14ac:dyDescent="0.2">
      <c r="A1673" s="23"/>
      <c r="B1673" s="77"/>
      <c r="C1673" s="23"/>
      <c r="D1673" s="23"/>
      <c r="E1673" s="23"/>
    </row>
    <row r="1674" spans="1:5" x14ac:dyDescent="0.2">
      <c r="A1674" s="23"/>
      <c r="B1674" s="77"/>
      <c r="C1674" s="23"/>
      <c r="D1674" s="23"/>
      <c r="E1674" s="23"/>
    </row>
    <row r="1675" spans="1:5" x14ac:dyDescent="0.2">
      <c r="A1675" s="23"/>
      <c r="B1675" s="77"/>
      <c r="C1675" s="23"/>
      <c r="D1675" s="23"/>
      <c r="E1675" s="23"/>
    </row>
    <row r="1676" spans="1:5" x14ac:dyDescent="0.2">
      <c r="A1676" s="23"/>
      <c r="B1676" s="77"/>
      <c r="C1676" s="23"/>
      <c r="D1676" s="23"/>
      <c r="E1676" s="23"/>
    </row>
    <row r="1677" spans="1:5" x14ac:dyDescent="0.2">
      <c r="A1677" s="23"/>
      <c r="B1677" s="77"/>
      <c r="C1677" s="23"/>
      <c r="D1677" s="23"/>
      <c r="E1677" s="23"/>
    </row>
    <row r="1678" spans="1:5" x14ac:dyDescent="0.2">
      <c r="A1678" s="23"/>
      <c r="B1678" s="77"/>
      <c r="C1678" s="23"/>
      <c r="D1678" s="23"/>
      <c r="E1678" s="23"/>
    </row>
    <row r="1679" spans="1:5" x14ac:dyDescent="0.2">
      <c r="A1679" s="23"/>
      <c r="B1679" s="77"/>
      <c r="C1679" s="23"/>
      <c r="D1679" s="23"/>
      <c r="E1679" s="23"/>
    </row>
    <row r="1680" spans="1:5" x14ac:dyDescent="0.2">
      <c r="A1680" s="23"/>
      <c r="B1680" s="77"/>
      <c r="C1680" s="23"/>
      <c r="D1680" s="23"/>
      <c r="E1680" s="23"/>
    </row>
    <row r="1681" spans="1:5" x14ac:dyDescent="0.2">
      <c r="A1681" s="23"/>
      <c r="B1681" s="77"/>
      <c r="C1681" s="23"/>
      <c r="D1681" s="23"/>
      <c r="E1681" s="23"/>
    </row>
    <row r="1682" spans="1:5" x14ac:dyDescent="0.2">
      <c r="A1682" s="23"/>
      <c r="B1682" s="77"/>
      <c r="C1682" s="23"/>
      <c r="D1682" s="23"/>
      <c r="E1682" s="23"/>
    </row>
    <row r="1683" spans="1:5" x14ac:dyDescent="0.2">
      <c r="A1683" s="23"/>
      <c r="B1683" s="77"/>
      <c r="C1683" s="23"/>
      <c r="D1683" s="23"/>
      <c r="E1683" s="23"/>
    </row>
    <row r="1684" spans="1:5" x14ac:dyDescent="0.2">
      <c r="A1684" s="23"/>
      <c r="B1684" s="77"/>
      <c r="C1684" s="23"/>
      <c r="D1684" s="23"/>
      <c r="E1684" s="23"/>
    </row>
    <row r="1685" spans="1:5" x14ac:dyDescent="0.2">
      <c r="A1685" s="23"/>
      <c r="B1685" s="77"/>
      <c r="C1685" s="23"/>
      <c r="D1685" s="23"/>
      <c r="E1685" s="23"/>
    </row>
    <row r="1686" spans="1:5" x14ac:dyDescent="0.2">
      <c r="A1686" s="23"/>
      <c r="B1686" s="77"/>
      <c r="C1686" s="23"/>
      <c r="D1686" s="23"/>
      <c r="E1686" s="23"/>
    </row>
    <row r="1687" spans="1:5" x14ac:dyDescent="0.2">
      <c r="A1687" s="23"/>
      <c r="B1687" s="77"/>
      <c r="C1687" s="23"/>
      <c r="D1687" s="23"/>
      <c r="E1687" s="23"/>
    </row>
    <row r="1688" spans="1:5" x14ac:dyDescent="0.2">
      <c r="A1688" s="23"/>
      <c r="B1688" s="77"/>
      <c r="C1688" s="23"/>
      <c r="D1688" s="23"/>
      <c r="E1688" s="23"/>
    </row>
    <row r="1689" spans="1:5" x14ac:dyDescent="0.2">
      <c r="A1689" s="23"/>
      <c r="B1689" s="77"/>
      <c r="C1689" s="23"/>
      <c r="D1689" s="23"/>
      <c r="E1689" s="23"/>
    </row>
    <row r="1690" spans="1:5" x14ac:dyDescent="0.2">
      <c r="A1690" s="23"/>
      <c r="B1690" s="77"/>
      <c r="C1690" s="23"/>
      <c r="D1690" s="23"/>
      <c r="E1690" s="23"/>
    </row>
    <row r="1691" spans="1:5" x14ac:dyDescent="0.2">
      <c r="A1691" s="23"/>
      <c r="B1691" s="77"/>
      <c r="C1691" s="23"/>
      <c r="D1691" s="23"/>
      <c r="E1691" s="23"/>
    </row>
    <row r="1692" spans="1:5" x14ac:dyDescent="0.2">
      <c r="A1692" s="23"/>
      <c r="B1692" s="77"/>
      <c r="C1692" s="23"/>
      <c r="D1692" s="23"/>
      <c r="E1692" s="23"/>
    </row>
    <row r="1693" spans="1:5" x14ac:dyDescent="0.2">
      <c r="A1693" s="23"/>
      <c r="B1693" s="77"/>
      <c r="C1693" s="23"/>
      <c r="D1693" s="23"/>
      <c r="E1693" s="23"/>
    </row>
    <row r="1694" spans="1:5" x14ac:dyDescent="0.2">
      <c r="A1694" s="23"/>
      <c r="B1694" s="77"/>
      <c r="C1694" s="23"/>
      <c r="D1694" s="23"/>
      <c r="E1694" s="23"/>
    </row>
    <row r="1695" spans="1:5" x14ac:dyDescent="0.2">
      <c r="A1695" s="23"/>
      <c r="B1695" s="77"/>
      <c r="C1695" s="23"/>
      <c r="D1695" s="23"/>
      <c r="E1695" s="23"/>
    </row>
    <row r="1696" spans="1:5" x14ac:dyDescent="0.2">
      <c r="A1696" s="23"/>
      <c r="B1696" s="77"/>
      <c r="C1696" s="23"/>
      <c r="D1696" s="23"/>
      <c r="E1696" s="23"/>
    </row>
    <row r="1697" spans="1:5" x14ac:dyDescent="0.2">
      <c r="A1697" s="23"/>
      <c r="B1697" s="77"/>
      <c r="C1697" s="23"/>
      <c r="D1697" s="23"/>
      <c r="E1697" s="23"/>
    </row>
    <row r="1698" spans="1:5" x14ac:dyDescent="0.2">
      <c r="A1698" s="23"/>
      <c r="B1698" s="77"/>
      <c r="C1698" s="23"/>
      <c r="D1698" s="23"/>
      <c r="E1698" s="23"/>
    </row>
    <row r="1699" spans="1:5" x14ac:dyDescent="0.2">
      <c r="A1699" s="23"/>
      <c r="B1699" s="77"/>
      <c r="C1699" s="23"/>
      <c r="D1699" s="23"/>
      <c r="E1699" s="23"/>
    </row>
    <row r="1700" spans="1:5" x14ac:dyDescent="0.2">
      <c r="A1700" s="23"/>
      <c r="B1700" s="77"/>
      <c r="C1700" s="23"/>
      <c r="D1700" s="23"/>
      <c r="E1700" s="23"/>
    </row>
    <row r="1701" spans="1:5" x14ac:dyDescent="0.2">
      <c r="A1701" s="23"/>
      <c r="B1701" s="77"/>
      <c r="C1701" s="23"/>
      <c r="D1701" s="23"/>
      <c r="E1701" s="23"/>
    </row>
    <row r="1702" spans="1:5" x14ac:dyDescent="0.2">
      <c r="A1702" s="23"/>
      <c r="B1702" s="77"/>
      <c r="C1702" s="23"/>
      <c r="D1702" s="23"/>
      <c r="E1702" s="23"/>
    </row>
    <row r="1703" spans="1:5" x14ac:dyDescent="0.2">
      <c r="A1703" s="23"/>
      <c r="B1703" s="77"/>
      <c r="C1703" s="23"/>
      <c r="D1703" s="23"/>
      <c r="E1703" s="23"/>
    </row>
    <row r="1704" spans="1:5" x14ac:dyDescent="0.2">
      <c r="A1704" s="23"/>
      <c r="B1704" s="77"/>
      <c r="C1704" s="23"/>
      <c r="D1704" s="23"/>
      <c r="E1704" s="23"/>
    </row>
    <row r="1705" spans="1:5" x14ac:dyDescent="0.2">
      <c r="A1705" s="23"/>
      <c r="B1705" s="77"/>
      <c r="C1705" s="23"/>
      <c r="D1705" s="23"/>
      <c r="E1705" s="23"/>
    </row>
    <row r="1706" spans="1:5" x14ac:dyDescent="0.2">
      <c r="A1706" s="23"/>
      <c r="B1706" s="77"/>
      <c r="C1706" s="23"/>
      <c r="D1706" s="23"/>
      <c r="E1706" s="23"/>
    </row>
    <row r="1707" spans="1:5" x14ac:dyDescent="0.2">
      <c r="A1707" s="23"/>
      <c r="B1707" s="77"/>
      <c r="C1707" s="23"/>
      <c r="D1707" s="23"/>
      <c r="E1707" s="23"/>
    </row>
    <row r="1708" spans="1:5" x14ac:dyDescent="0.2">
      <c r="A1708" s="23"/>
      <c r="B1708" s="77"/>
      <c r="C1708" s="23"/>
      <c r="D1708" s="23"/>
      <c r="E1708" s="23"/>
    </row>
    <row r="1709" spans="1:5" x14ac:dyDescent="0.2">
      <c r="A1709" s="23"/>
      <c r="B1709" s="77"/>
      <c r="C1709" s="23"/>
      <c r="D1709" s="23"/>
      <c r="E1709" s="23"/>
    </row>
    <row r="1710" spans="1:5" x14ac:dyDescent="0.2">
      <c r="A1710" s="23"/>
      <c r="B1710" s="77"/>
      <c r="C1710" s="23"/>
      <c r="D1710" s="23"/>
      <c r="E1710" s="23"/>
    </row>
    <row r="1711" spans="1:5" x14ac:dyDescent="0.2">
      <c r="A1711" s="23"/>
      <c r="B1711" s="77"/>
      <c r="C1711" s="23"/>
      <c r="D1711" s="23"/>
      <c r="E1711" s="23"/>
    </row>
    <row r="1712" spans="1:5" x14ac:dyDescent="0.2">
      <c r="A1712" s="23"/>
      <c r="B1712" s="77"/>
      <c r="C1712" s="23"/>
      <c r="D1712" s="23"/>
      <c r="E1712" s="23"/>
    </row>
    <row r="1713" spans="1:5" x14ac:dyDescent="0.2">
      <c r="A1713" s="23"/>
      <c r="B1713" s="77"/>
      <c r="C1713" s="23"/>
      <c r="D1713" s="23"/>
      <c r="E1713" s="23"/>
    </row>
    <row r="1714" spans="1:5" x14ac:dyDescent="0.2">
      <c r="A1714" s="23"/>
      <c r="B1714" s="77"/>
      <c r="C1714" s="23"/>
      <c r="D1714" s="23"/>
      <c r="E1714" s="23"/>
    </row>
    <row r="1715" spans="1:5" x14ac:dyDescent="0.2">
      <c r="A1715" s="23"/>
      <c r="B1715" s="77"/>
      <c r="C1715" s="23"/>
      <c r="D1715" s="23"/>
      <c r="E1715" s="23"/>
    </row>
    <row r="1716" spans="1:5" x14ac:dyDescent="0.2">
      <c r="A1716" s="23"/>
      <c r="B1716" s="77"/>
      <c r="C1716" s="23"/>
      <c r="D1716" s="23"/>
      <c r="E1716" s="23"/>
    </row>
    <row r="1717" spans="1:5" x14ac:dyDescent="0.2">
      <c r="A1717" s="23"/>
      <c r="B1717" s="77"/>
      <c r="C1717" s="23"/>
      <c r="D1717" s="23"/>
      <c r="E1717" s="23"/>
    </row>
    <row r="1718" spans="1:5" x14ac:dyDescent="0.2">
      <c r="A1718" s="23"/>
      <c r="B1718" s="77"/>
      <c r="C1718" s="23"/>
      <c r="D1718" s="23"/>
      <c r="E1718" s="23"/>
    </row>
    <row r="1719" spans="1:5" x14ac:dyDescent="0.2">
      <c r="A1719" s="23"/>
      <c r="B1719" s="77"/>
      <c r="C1719" s="23"/>
      <c r="D1719" s="23"/>
      <c r="E1719" s="23"/>
    </row>
    <row r="1720" spans="1:5" x14ac:dyDescent="0.2">
      <c r="A1720" s="23"/>
      <c r="B1720" s="77"/>
      <c r="C1720" s="23"/>
      <c r="D1720" s="23"/>
      <c r="E1720" s="23"/>
    </row>
    <row r="1721" spans="1:5" x14ac:dyDescent="0.2">
      <c r="A1721" s="23"/>
      <c r="B1721" s="77"/>
      <c r="C1721" s="23"/>
      <c r="D1721" s="23"/>
      <c r="E1721" s="23"/>
    </row>
    <row r="1722" spans="1:5" x14ac:dyDescent="0.2">
      <c r="A1722" s="23"/>
      <c r="B1722" s="77"/>
      <c r="C1722" s="23"/>
      <c r="D1722" s="23"/>
      <c r="E1722" s="23"/>
    </row>
    <row r="1723" spans="1:5" x14ac:dyDescent="0.2">
      <c r="A1723" s="23"/>
      <c r="B1723" s="77"/>
      <c r="C1723" s="23"/>
      <c r="D1723" s="23"/>
      <c r="E1723" s="23"/>
    </row>
    <row r="1724" spans="1:5" x14ac:dyDescent="0.2">
      <c r="A1724" s="23"/>
      <c r="B1724" s="77"/>
      <c r="C1724" s="23"/>
      <c r="D1724" s="23"/>
      <c r="E1724" s="23"/>
    </row>
    <row r="1725" spans="1:5" x14ac:dyDescent="0.2">
      <c r="A1725" s="23"/>
      <c r="B1725" s="77"/>
      <c r="C1725" s="23"/>
      <c r="D1725" s="23"/>
      <c r="E1725" s="23"/>
    </row>
    <row r="1726" spans="1:5" x14ac:dyDescent="0.2">
      <c r="A1726" s="23"/>
      <c r="B1726" s="77"/>
      <c r="C1726" s="23"/>
      <c r="D1726" s="23"/>
      <c r="E1726" s="23"/>
    </row>
    <row r="1727" spans="1:5" x14ac:dyDescent="0.2">
      <c r="A1727" s="23"/>
      <c r="B1727" s="77"/>
      <c r="C1727" s="23"/>
      <c r="D1727" s="23"/>
      <c r="E1727" s="23"/>
    </row>
    <row r="1728" spans="1:5" x14ac:dyDescent="0.2">
      <c r="A1728" s="23"/>
      <c r="B1728" s="77"/>
      <c r="C1728" s="23"/>
      <c r="D1728" s="23"/>
      <c r="E1728" s="23"/>
    </row>
    <row r="1729" spans="1:5" x14ac:dyDescent="0.2">
      <c r="A1729" s="23"/>
      <c r="B1729" s="77"/>
      <c r="C1729" s="23"/>
      <c r="D1729" s="23"/>
      <c r="E1729" s="23"/>
    </row>
    <row r="1730" spans="1:5" x14ac:dyDescent="0.2">
      <c r="A1730" s="23"/>
      <c r="B1730" s="77"/>
      <c r="C1730" s="23"/>
      <c r="D1730" s="23"/>
      <c r="E1730" s="23"/>
    </row>
    <row r="1731" spans="1:5" x14ac:dyDescent="0.2">
      <c r="A1731" s="23"/>
      <c r="B1731" s="77"/>
      <c r="C1731" s="23"/>
      <c r="D1731" s="23"/>
      <c r="E1731" s="23"/>
    </row>
    <row r="1732" spans="1:5" x14ac:dyDescent="0.2">
      <c r="A1732" s="23"/>
      <c r="B1732" s="77"/>
      <c r="C1732" s="23"/>
      <c r="D1732" s="23"/>
      <c r="E1732" s="23"/>
    </row>
    <row r="1733" spans="1:5" x14ac:dyDescent="0.2">
      <c r="A1733" s="23"/>
      <c r="B1733" s="77"/>
      <c r="C1733" s="23"/>
      <c r="D1733" s="23"/>
      <c r="E1733" s="23"/>
    </row>
    <row r="1734" spans="1:5" x14ac:dyDescent="0.2">
      <c r="A1734" s="23"/>
      <c r="B1734" s="77"/>
      <c r="C1734" s="23"/>
      <c r="D1734" s="23"/>
      <c r="E1734" s="23"/>
    </row>
    <row r="1735" spans="1:5" x14ac:dyDescent="0.2">
      <c r="A1735" s="23"/>
      <c r="B1735" s="77"/>
      <c r="C1735" s="23"/>
      <c r="D1735" s="23"/>
      <c r="E1735" s="23"/>
    </row>
    <row r="1736" spans="1:5" x14ac:dyDescent="0.2">
      <c r="A1736" s="23"/>
      <c r="B1736" s="77"/>
      <c r="C1736" s="23"/>
      <c r="D1736" s="23"/>
      <c r="E1736" s="23"/>
    </row>
    <row r="1737" spans="1:5" x14ac:dyDescent="0.2">
      <c r="A1737" s="23"/>
      <c r="B1737" s="77"/>
      <c r="C1737" s="23"/>
      <c r="D1737" s="23"/>
      <c r="E1737" s="23"/>
    </row>
    <row r="1738" spans="1:5" x14ac:dyDescent="0.2">
      <c r="A1738" s="23"/>
      <c r="B1738" s="77"/>
      <c r="C1738" s="23"/>
      <c r="D1738" s="23"/>
      <c r="E1738" s="23"/>
    </row>
    <row r="1739" spans="1:5" x14ac:dyDescent="0.2">
      <c r="A1739" s="23"/>
      <c r="B1739" s="77"/>
      <c r="C1739" s="23"/>
      <c r="D1739" s="23"/>
      <c r="E1739" s="23"/>
    </row>
    <row r="1740" spans="1:5" x14ac:dyDescent="0.2">
      <c r="A1740" s="23"/>
      <c r="B1740" s="77"/>
      <c r="C1740" s="23"/>
      <c r="D1740" s="23"/>
      <c r="E1740" s="23"/>
    </row>
    <row r="1741" spans="1:5" x14ac:dyDescent="0.2">
      <c r="A1741" s="23"/>
      <c r="B1741" s="77"/>
      <c r="C1741" s="23"/>
      <c r="D1741" s="23"/>
      <c r="E1741" s="23"/>
    </row>
    <row r="1742" spans="1:5" x14ac:dyDescent="0.2">
      <c r="A1742" s="23"/>
      <c r="B1742" s="77"/>
      <c r="C1742" s="23"/>
      <c r="D1742" s="23"/>
      <c r="E1742" s="23"/>
    </row>
    <row r="1743" spans="1:5" x14ac:dyDescent="0.2">
      <c r="A1743" s="23"/>
      <c r="B1743" s="77"/>
      <c r="C1743" s="23"/>
      <c r="D1743" s="23"/>
      <c r="E1743" s="23"/>
    </row>
    <row r="1744" spans="1:5" x14ac:dyDescent="0.2">
      <c r="A1744" s="23"/>
      <c r="B1744" s="77"/>
      <c r="C1744" s="23"/>
      <c r="D1744" s="23"/>
      <c r="E1744" s="23"/>
    </row>
    <row r="1745" spans="1:5" x14ac:dyDescent="0.2">
      <c r="A1745" s="23"/>
      <c r="B1745" s="77"/>
      <c r="C1745" s="23"/>
      <c r="D1745" s="23"/>
      <c r="E1745" s="23"/>
    </row>
    <row r="1746" spans="1:5" x14ac:dyDescent="0.2">
      <c r="A1746" s="23"/>
      <c r="B1746" s="77"/>
      <c r="C1746" s="23"/>
      <c r="D1746" s="23"/>
      <c r="E1746" s="23"/>
    </row>
    <row r="1747" spans="1:5" x14ac:dyDescent="0.2">
      <c r="A1747" s="23"/>
      <c r="B1747" s="77"/>
      <c r="C1747" s="23"/>
      <c r="D1747" s="23"/>
      <c r="E1747" s="23"/>
    </row>
    <row r="1748" spans="1:5" x14ac:dyDescent="0.2">
      <c r="A1748" s="23"/>
      <c r="B1748" s="77"/>
      <c r="C1748" s="23"/>
      <c r="D1748" s="23"/>
      <c r="E1748" s="23"/>
    </row>
    <row r="1749" spans="1:5" x14ac:dyDescent="0.2">
      <c r="A1749" s="23"/>
      <c r="B1749" s="77"/>
      <c r="C1749" s="23"/>
      <c r="D1749" s="23"/>
      <c r="E1749" s="23"/>
    </row>
    <row r="1750" spans="1:5" x14ac:dyDescent="0.2">
      <c r="A1750" s="23"/>
      <c r="B1750" s="77"/>
      <c r="C1750" s="23"/>
      <c r="D1750" s="23"/>
      <c r="E1750" s="23"/>
    </row>
    <row r="1751" spans="1:5" x14ac:dyDescent="0.2">
      <c r="A1751" s="23"/>
      <c r="B1751" s="77"/>
      <c r="C1751" s="23"/>
      <c r="D1751" s="23"/>
      <c r="E1751" s="23"/>
    </row>
    <row r="1752" spans="1:5" x14ac:dyDescent="0.2">
      <c r="A1752" s="23"/>
      <c r="B1752" s="77"/>
      <c r="C1752" s="23"/>
      <c r="D1752" s="23"/>
      <c r="E1752" s="23"/>
    </row>
    <row r="1753" spans="1:5" x14ac:dyDescent="0.2">
      <c r="A1753" s="23"/>
      <c r="B1753" s="77"/>
      <c r="C1753" s="23"/>
      <c r="D1753" s="23"/>
      <c r="E1753" s="23"/>
    </row>
    <row r="1754" spans="1:5" x14ac:dyDescent="0.2">
      <c r="A1754" s="23"/>
      <c r="B1754" s="77"/>
      <c r="C1754" s="23"/>
      <c r="D1754" s="23"/>
      <c r="E1754" s="23"/>
    </row>
    <row r="1755" spans="1:5" x14ac:dyDescent="0.2">
      <c r="A1755" s="23"/>
      <c r="B1755" s="77"/>
      <c r="C1755" s="23"/>
      <c r="D1755" s="23"/>
      <c r="E1755" s="23"/>
    </row>
    <row r="1756" spans="1:5" x14ac:dyDescent="0.2">
      <c r="A1756" s="23"/>
      <c r="B1756" s="77"/>
      <c r="C1756" s="23"/>
      <c r="D1756" s="23"/>
      <c r="E1756" s="23"/>
    </row>
    <row r="1757" spans="1:5" x14ac:dyDescent="0.2">
      <c r="A1757" s="23"/>
      <c r="B1757" s="77"/>
      <c r="C1757" s="23"/>
      <c r="D1757" s="23"/>
      <c r="E1757" s="23"/>
    </row>
    <row r="1758" spans="1:5" x14ac:dyDescent="0.2">
      <c r="A1758" s="23"/>
      <c r="B1758" s="77"/>
      <c r="C1758" s="23"/>
      <c r="D1758" s="23"/>
      <c r="E1758" s="23"/>
    </row>
    <row r="1759" spans="1:5" x14ac:dyDescent="0.2">
      <c r="A1759" s="23"/>
      <c r="B1759" s="77"/>
      <c r="C1759" s="23"/>
      <c r="D1759" s="23"/>
      <c r="E1759" s="23"/>
    </row>
    <row r="1760" spans="1:5" x14ac:dyDescent="0.2">
      <c r="A1760" s="23"/>
      <c r="B1760" s="77"/>
      <c r="C1760" s="23"/>
      <c r="D1760" s="23"/>
      <c r="E1760" s="23"/>
    </row>
    <row r="1761" spans="1:5" x14ac:dyDescent="0.2">
      <c r="A1761" s="23"/>
      <c r="B1761" s="77"/>
      <c r="C1761" s="23"/>
      <c r="D1761" s="23"/>
      <c r="E1761" s="23"/>
    </row>
    <row r="1762" spans="1:5" x14ac:dyDescent="0.2">
      <c r="A1762" s="23"/>
      <c r="B1762" s="77"/>
      <c r="C1762" s="23"/>
      <c r="D1762" s="23"/>
      <c r="E1762" s="23"/>
    </row>
    <row r="1763" spans="1:5" x14ac:dyDescent="0.2">
      <c r="A1763" s="23"/>
      <c r="B1763" s="77"/>
      <c r="C1763" s="23"/>
      <c r="D1763" s="23"/>
      <c r="E1763" s="23"/>
    </row>
    <row r="1764" spans="1:5" x14ac:dyDescent="0.2">
      <c r="A1764" s="23"/>
      <c r="B1764" s="77"/>
      <c r="C1764" s="23"/>
      <c r="D1764" s="23"/>
      <c r="E1764" s="23"/>
    </row>
    <row r="1765" spans="1:5" x14ac:dyDescent="0.2">
      <c r="A1765" s="23"/>
      <c r="B1765" s="77"/>
      <c r="C1765" s="23"/>
      <c r="D1765" s="23"/>
      <c r="E1765" s="23"/>
    </row>
    <row r="1766" spans="1:5" x14ac:dyDescent="0.2">
      <c r="A1766" s="23"/>
      <c r="B1766" s="77"/>
      <c r="C1766" s="23"/>
      <c r="D1766" s="23"/>
      <c r="E1766" s="23"/>
    </row>
    <row r="1767" spans="1:5" x14ac:dyDescent="0.2">
      <c r="A1767" s="23"/>
      <c r="B1767" s="77"/>
      <c r="C1767" s="23"/>
      <c r="D1767" s="23"/>
      <c r="E1767" s="23"/>
    </row>
    <row r="1768" spans="1:5" x14ac:dyDescent="0.2">
      <c r="A1768" s="23"/>
      <c r="B1768" s="77"/>
      <c r="C1768" s="23"/>
      <c r="D1768" s="23"/>
      <c r="E1768" s="23"/>
    </row>
    <row r="1769" spans="1:5" x14ac:dyDescent="0.2">
      <c r="A1769" s="23"/>
      <c r="B1769" s="77"/>
      <c r="C1769" s="23"/>
      <c r="D1769" s="23"/>
      <c r="E1769" s="23"/>
    </row>
    <row r="1770" spans="1:5" x14ac:dyDescent="0.2">
      <c r="A1770" s="23"/>
      <c r="B1770" s="77"/>
      <c r="C1770" s="23"/>
      <c r="D1770" s="23"/>
      <c r="E1770" s="23"/>
    </row>
    <row r="1771" spans="1:5" x14ac:dyDescent="0.2">
      <c r="A1771" s="23"/>
      <c r="B1771" s="77"/>
      <c r="C1771" s="23"/>
      <c r="D1771" s="23"/>
      <c r="E1771" s="23"/>
    </row>
  </sheetData>
  <autoFilter ref="A5:L114"/>
  <mergeCells count="7">
    <mergeCell ref="B118:F118"/>
    <mergeCell ref="G118:H118"/>
    <mergeCell ref="L3:L4"/>
    <mergeCell ref="B1:L1"/>
    <mergeCell ref="A3:A4"/>
    <mergeCell ref="B3:B4"/>
    <mergeCell ref="B116:F117"/>
  </mergeCells>
  <printOptions horizontalCentered="1"/>
  <pageMargins left="0.19685039370078741" right="0" top="0.31496062992125984" bottom="0.28999999999999998" header="0.15748031496062992" footer="0"/>
  <pageSetup paperSize="9" scale="80" fitToHeight="0" orientation="landscape" r:id="rId1"/>
  <headerFooter alignWithMargins="0">
    <oddFooter>&amp;C&amp;P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zoomScaleNormal="100" workbookViewId="0">
      <pane xSplit="1" ySplit="6" topLeftCell="B7" activePane="bottomRight" state="frozen"/>
      <selection activeCell="B239" sqref="B239:B240"/>
      <selection pane="topRight" activeCell="B239" sqref="B239:B240"/>
      <selection pane="bottomLeft" activeCell="B239" sqref="B239:B240"/>
      <selection pane="bottomRight" activeCell="C28" sqref="C28"/>
    </sheetView>
  </sheetViews>
  <sheetFormatPr defaultColWidth="8.85546875" defaultRowHeight="12.75" x14ac:dyDescent="0.2"/>
  <cols>
    <col min="1" max="1" width="21.42578125" style="20" customWidth="1"/>
    <col min="2" max="2" width="11.5703125" style="20" customWidth="1"/>
    <col min="3" max="3" width="11.7109375" style="20" customWidth="1"/>
    <col min="4" max="4" width="12.5703125" style="20" customWidth="1"/>
    <col min="5" max="5" width="12.7109375" style="20" customWidth="1"/>
    <col min="6" max="6" width="12.28515625" style="20" customWidth="1"/>
    <col min="7" max="7" width="11.85546875" style="20" customWidth="1"/>
    <col min="8" max="8" width="12.7109375" customWidth="1"/>
    <col min="9" max="9" width="11.140625" customWidth="1"/>
    <col min="10" max="10" width="10.85546875" customWidth="1"/>
    <col min="11" max="11" width="10.140625" customWidth="1"/>
    <col min="12" max="12" width="10.28515625" customWidth="1"/>
    <col min="13" max="13" width="14.7109375" customWidth="1"/>
    <col min="14" max="16384" width="8.85546875" style="20"/>
  </cols>
  <sheetData>
    <row r="1" spans="1:13" ht="30.75" customHeight="1" x14ac:dyDescent="0.2">
      <c r="B1" s="446" t="s">
        <v>382</v>
      </c>
      <c r="C1" s="446"/>
      <c r="D1" s="446"/>
      <c r="E1" s="446"/>
      <c r="F1" s="446"/>
      <c r="G1" s="446"/>
      <c r="H1" s="446"/>
      <c r="I1" s="446"/>
      <c r="J1" s="446"/>
      <c r="K1" s="446"/>
      <c r="L1" s="446"/>
      <c r="M1" s="446"/>
    </row>
    <row r="3" spans="1:13" x14ac:dyDescent="0.2">
      <c r="H3" s="431"/>
      <c r="I3" s="431"/>
      <c r="J3" s="431"/>
      <c r="K3" s="233"/>
      <c r="L3" s="233"/>
      <c r="M3" s="326" t="s">
        <v>193</v>
      </c>
    </row>
    <row r="4" spans="1:13" s="94" customFormat="1" ht="52.9" customHeight="1" x14ac:dyDescent="0.2">
      <c r="A4" s="450" t="s">
        <v>190</v>
      </c>
      <c r="B4" s="433" t="s">
        <v>421</v>
      </c>
      <c r="C4" s="433"/>
      <c r="D4" s="433"/>
      <c r="E4" s="450" t="s">
        <v>355</v>
      </c>
      <c r="F4" s="450"/>
      <c r="G4" s="450"/>
      <c r="H4" s="447" t="s">
        <v>422</v>
      </c>
      <c r="I4" s="448"/>
      <c r="J4" s="448"/>
      <c r="K4" s="448"/>
      <c r="L4" s="448"/>
      <c r="M4" s="449"/>
    </row>
    <row r="5" spans="1:13" s="94" customFormat="1" ht="19.5" customHeight="1" x14ac:dyDescent="0.2">
      <c r="A5" s="450"/>
      <c r="B5" s="433" t="s">
        <v>344</v>
      </c>
      <c r="C5" s="433" t="s">
        <v>345</v>
      </c>
      <c r="D5" s="433" t="s">
        <v>347</v>
      </c>
      <c r="E5" s="426" t="s">
        <v>351</v>
      </c>
      <c r="F5" s="434" t="s">
        <v>246</v>
      </c>
      <c r="G5" s="435"/>
      <c r="H5" s="426" t="s">
        <v>351</v>
      </c>
      <c r="I5" s="434" t="s">
        <v>246</v>
      </c>
      <c r="J5" s="435"/>
      <c r="K5" s="429" t="s">
        <v>192</v>
      </c>
      <c r="L5" s="426" t="s">
        <v>352</v>
      </c>
      <c r="M5" s="413" t="s">
        <v>354</v>
      </c>
    </row>
    <row r="6" spans="1:13" s="95" customFormat="1" ht="48.75" customHeight="1" x14ac:dyDescent="0.2">
      <c r="A6" s="450"/>
      <c r="B6" s="433"/>
      <c r="C6" s="433"/>
      <c r="D6" s="433"/>
      <c r="E6" s="427"/>
      <c r="F6" s="228" t="s">
        <v>247</v>
      </c>
      <c r="G6" s="228" t="s">
        <v>248</v>
      </c>
      <c r="H6" s="427"/>
      <c r="I6" s="228" t="s">
        <v>247</v>
      </c>
      <c r="J6" s="228" t="s">
        <v>248</v>
      </c>
      <c r="K6" s="430"/>
      <c r="L6" s="427"/>
      <c r="M6" s="415"/>
    </row>
    <row r="7" spans="1:13" s="95" customFormat="1" ht="13.5" customHeight="1" x14ac:dyDescent="0.2">
      <c r="A7" s="89">
        <v>1</v>
      </c>
      <c r="B7" s="226">
        <v>2</v>
      </c>
      <c r="C7" s="226">
        <v>3</v>
      </c>
      <c r="D7" s="226" t="s">
        <v>346</v>
      </c>
      <c r="E7" s="89">
        <v>5</v>
      </c>
      <c r="F7" s="89">
        <v>6</v>
      </c>
      <c r="G7" s="89">
        <v>7</v>
      </c>
      <c r="H7" s="226" t="s">
        <v>356</v>
      </c>
      <c r="I7" s="226">
        <v>9</v>
      </c>
      <c r="J7" s="226">
        <v>10</v>
      </c>
      <c r="K7" s="234">
        <v>11</v>
      </c>
      <c r="L7" s="234">
        <v>12</v>
      </c>
      <c r="M7" s="234">
        <v>13</v>
      </c>
    </row>
    <row r="8" spans="1:13" ht="18.75" customHeight="1" x14ac:dyDescent="0.2">
      <c r="A8" s="96" t="s">
        <v>165</v>
      </c>
      <c r="B8" s="60">
        <v>69383.8</v>
      </c>
      <c r="C8" s="60">
        <v>34694.6</v>
      </c>
      <c r="D8" s="60">
        <v>104078.39999999999</v>
      </c>
      <c r="E8" s="47">
        <v>110751.2</v>
      </c>
      <c r="F8" s="47">
        <v>75545.399999999994</v>
      </c>
      <c r="G8" s="47">
        <v>35205.800000000003</v>
      </c>
      <c r="H8" s="47">
        <v>110751.2</v>
      </c>
      <c r="I8" s="109">
        <v>75545.399999999994</v>
      </c>
      <c r="J8" s="109">
        <v>35205.800000000003</v>
      </c>
      <c r="K8" s="146">
        <v>6</v>
      </c>
      <c r="L8" s="318">
        <v>123.1</v>
      </c>
      <c r="M8" s="109">
        <v>110874.3</v>
      </c>
    </row>
    <row r="9" spans="1:13" x14ac:dyDescent="0.2">
      <c r="A9" s="96" t="s">
        <v>166</v>
      </c>
      <c r="B9" s="60">
        <v>15852.2</v>
      </c>
      <c r="C9" s="60">
        <v>126640.6</v>
      </c>
      <c r="D9" s="60">
        <v>142492.80000000002</v>
      </c>
      <c r="E9" s="47">
        <v>131631.79999999999</v>
      </c>
      <c r="F9" s="47">
        <v>13007.8</v>
      </c>
      <c r="G9" s="47">
        <v>118624</v>
      </c>
      <c r="H9" s="47">
        <v>142492.80000000002</v>
      </c>
      <c r="I9" s="109">
        <v>15852.2</v>
      </c>
      <c r="J9" s="109">
        <v>126640.6</v>
      </c>
      <c r="K9" s="146">
        <v>7</v>
      </c>
      <c r="L9" s="318">
        <v>143.69999999999999</v>
      </c>
      <c r="M9" s="109">
        <v>142636.50000000003</v>
      </c>
    </row>
    <row r="10" spans="1:13" x14ac:dyDescent="0.2">
      <c r="A10" s="96" t="s">
        <v>167</v>
      </c>
      <c r="B10" s="60">
        <v>41375</v>
      </c>
      <c r="C10" s="60">
        <v>72763.399999999994</v>
      </c>
      <c r="D10" s="60">
        <v>114138.4</v>
      </c>
      <c r="E10" s="47">
        <v>114637.70000000001</v>
      </c>
      <c r="F10" s="47">
        <v>41475.4</v>
      </c>
      <c r="G10" s="47">
        <v>73162.3</v>
      </c>
      <c r="H10" s="47">
        <v>114637.70000000001</v>
      </c>
      <c r="I10" s="109">
        <v>41475.4</v>
      </c>
      <c r="J10" s="109">
        <v>73162.3</v>
      </c>
      <c r="K10" s="146">
        <v>13</v>
      </c>
      <c r="L10" s="318">
        <v>266.8</v>
      </c>
      <c r="M10" s="109">
        <v>114904.50000000001</v>
      </c>
    </row>
    <row r="11" spans="1:13" x14ac:dyDescent="0.2">
      <c r="A11" s="96" t="s">
        <v>168</v>
      </c>
      <c r="B11" s="60">
        <v>675889.2</v>
      </c>
      <c r="C11" s="60">
        <v>76928.399999999994</v>
      </c>
      <c r="D11" s="60">
        <v>752817.6</v>
      </c>
      <c r="E11" s="47">
        <v>787620.8</v>
      </c>
      <c r="F11" s="47">
        <v>697759.8</v>
      </c>
      <c r="G11" s="47">
        <v>89861</v>
      </c>
      <c r="H11" s="47">
        <v>787620.8</v>
      </c>
      <c r="I11" s="109">
        <v>697759.8</v>
      </c>
      <c r="J11" s="109">
        <v>89861</v>
      </c>
      <c r="K11" s="146">
        <v>9</v>
      </c>
      <c r="L11" s="318">
        <v>184.7</v>
      </c>
      <c r="M11" s="109">
        <v>787805.5</v>
      </c>
    </row>
    <row r="12" spans="1:13" x14ac:dyDescent="0.2">
      <c r="A12" s="96" t="s">
        <v>261</v>
      </c>
      <c r="B12" s="60">
        <v>127965.9</v>
      </c>
      <c r="C12" s="60">
        <v>44589.1</v>
      </c>
      <c r="D12" s="60">
        <v>172555</v>
      </c>
      <c r="E12" s="47">
        <v>143832.20000000001</v>
      </c>
      <c r="F12" s="47">
        <v>105346.3</v>
      </c>
      <c r="G12" s="47">
        <v>38485.9</v>
      </c>
      <c r="H12" s="47">
        <v>172555</v>
      </c>
      <c r="I12" s="109">
        <v>127965.9</v>
      </c>
      <c r="J12" s="109">
        <v>44589.1</v>
      </c>
      <c r="K12" s="146">
        <v>7</v>
      </c>
      <c r="L12" s="318">
        <v>143.69999999999999</v>
      </c>
      <c r="M12" s="109">
        <v>172698.7</v>
      </c>
    </row>
    <row r="13" spans="1:13" x14ac:dyDescent="0.2">
      <c r="A13" s="96" t="s">
        <v>170</v>
      </c>
      <c r="B13" s="60">
        <v>20097</v>
      </c>
      <c r="C13" s="60">
        <v>35075.599999999999</v>
      </c>
      <c r="D13" s="60">
        <v>55172.6</v>
      </c>
      <c r="E13" s="47">
        <v>92154.9</v>
      </c>
      <c r="F13" s="47">
        <v>45790.8</v>
      </c>
      <c r="G13" s="47">
        <v>46364.1</v>
      </c>
      <c r="H13" s="47">
        <v>92154.9</v>
      </c>
      <c r="I13" s="109">
        <v>45790.8</v>
      </c>
      <c r="J13" s="109">
        <v>46364.1</v>
      </c>
      <c r="K13" s="146">
        <v>7</v>
      </c>
      <c r="L13" s="318">
        <v>143.69999999999999</v>
      </c>
      <c r="M13" s="109">
        <v>92298.599999999991</v>
      </c>
    </row>
    <row r="14" spans="1:13" x14ac:dyDescent="0.2">
      <c r="A14" s="96" t="s">
        <v>171</v>
      </c>
      <c r="B14" s="60">
        <v>8716.4</v>
      </c>
      <c r="C14" s="60">
        <v>17860.8</v>
      </c>
      <c r="D14" s="60">
        <v>26577.199999999997</v>
      </c>
      <c r="E14" s="47">
        <v>26057.1</v>
      </c>
      <c r="F14" s="47">
        <v>7421.6</v>
      </c>
      <c r="G14" s="47">
        <v>18635.5</v>
      </c>
      <c r="H14" s="47">
        <v>27351.9</v>
      </c>
      <c r="I14" s="109">
        <v>8716.4</v>
      </c>
      <c r="J14" s="109">
        <v>18635.5</v>
      </c>
      <c r="K14" s="146">
        <v>4</v>
      </c>
      <c r="L14" s="304">
        <v>82.1</v>
      </c>
      <c r="M14" s="109">
        <v>27434</v>
      </c>
    </row>
    <row r="15" spans="1:13" x14ac:dyDescent="0.2">
      <c r="A15" s="96" t="s">
        <v>172</v>
      </c>
      <c r="B15" s="60">
        <v>119068.5</v>
      </c>
      <c r="C15" s="60">
        <v>20602.400000000001</v>
      </c>
      <c r="D15" s="60">
        <v>139670.9</v>
      </c>
      <c r="E15" s="47">
        <v>129563.59999999999</v>
      </c>
      <c r="F15" s="47">
        <v>106598.9</v>
      </c>
      <c r="G15" s="47">
        <v>22964.7</v>
      </c>
      <c r="H15" s="47">
        <v>142033.20000000001</v>
      </c>
      <c r="I15" s="109">
        <v>119068.5</v>
      </c>
      <c r="J15" s="109">
        <v>22964.7</v>
      </c>
      <c r="K15" s="146">
        <v>10</v>
      </c>
      <c r="L15" s="318">
        <v>205.2</v>
      </c>
      <c r="M15" s="109">
        <v>142238.40000000002</v>
      </c>
    </row>
    <row r="16" spans="1:13" x14ac:dyDescent="0.2">
      <c r="A16" s="96" t="s">
        <v>173</v>
      </c>
      <c r="B16" s="60">
        <v>36481.9</v>
      </c>
      <c r="C16" s="60">
        <v>31249.9</v>
      </c>
      <c r="D16" s="60">
        <v>67731.8</v>
      </c>
      <c r="E16" s="47">
        <v>69483</v>
      </c>
      <c r="F16" s="47">
        <v>39424</v>
      </c>
      <c r="G16" s="47">
        <v>30059</v>
      </c>
      <c r="H16" s="47">
        <v>70673.899999999994</v>
      </c>
      <c r="I16" s="109">
        <v>39424</v>
      </c>
      <c r="J16" s="109">
        <v>31249.9</v>
      </c>
      <c r="K16" s="146">
        <v>5</v>
      </c>
      <c r="L16" s="318">
        <v>102.6</v>
      </c>
      <c r="M16" s="109">
        <v>70776.5</v>
      </c>
    </row>
    <row r="17" spans="1:13" x14ac:dyDescent="0.2">
      <c r="A17" s="96" t="s">
        <v>174</v>
      </c>
      <c r="B17" s="60">
        <v>22719</v>
      </c>
      <c r="C17" s="60">
        <v>47431.8</v>
      </c>
      <c r="D17" s="60">
        <v>70150.8</v>
      </c>
      <c r="E17" s="47">
        <v>72775.899999999994</v>
      </c>
      <c r="F17" s="47">
        <v>23809.200000000001</v>
      </c>
      <c r="G17" s="47">
        <v>48966.7</v>
      </c>
      <c r="H17" s="47">
        <v>72775.899999999994</v>
      </c>
      <c r="I17" s="109">
        <v>23809.200000000001</v>
      </c>
      <c r="J17" s="109">
        <v>48966.7</v>
      </c>
      <c r="K17" s="146">
        <v>7</v>
      </c>
      <c r="L17" s="318">
        <v>143.69999999999999</v>
      </c>
      <c r="M17" s="109">
        <v>72919.599999999991</v>
      </c>
    </row>
    <row r="18" spans="1:13" x14ac:dyDescent="0.2">
      <c r="A18" s="96" t="s">
        <v>175</v>
      </c>
      <c r="B18" s="60">
        <v>53342.2</v>
      </c>
      <c r="C18" s="60">
        <v>117643.6</v>
      </c>
      <c r="D18" s="60">
        <v>170985.8</v>
      </c>
      <c r="E18" s="47">
        <v>192250.5</v>
      </c>
      <c r="F18" s="47">
        <v>69940.3</v>
      </c>
      <c r="G18" s="47">
        <v>122310.2</v>
      </c>
      <c r="H18" s="47">
        <v>192250.5</v>
      </c>
      <c r="I18" s="109">
        <v>69940.3</v>
      </c>
      <c r="J18" s="109">
        <v>122310.2</v>
      </c>
      <c r="K18" s="146">
        <v>14</v>
      </c>
      <c r="L18" s="318">
        <v>287.3</v>
      </c>
      <c r="M18" s="109">
        <v>192537.8</v>
      </c>
    </row>
    <row r="19" spans="1:13" x14ac:dyDescent="0.2">
      <c r="A19" s="96" t="s">
        <v>176</v>
      </c>
      <c r="B19" s="60">
        <v>53166.5</v>
      </c>
      <c r="C19" s="60">
        <v>9269.6</v>
      </c>
      <c r="D19" s="60">
        <v>62436.1</v>
      </c>
      <c r="E19" s="47">
        <v>64087.5</v>
      </c>
      <c r="F19" s="47">
        <v>57151.7</v>
      </c>
      <c r="G19" s="47">
        <v>6935.8</v>
      </c>
      <c r="H19" s="47">
        <v>66421.3</v>
      </c>
      <c r="I19" s="109">
        <v>57151.7</v>
      </c>
      <c r="J19" s="109">
        <v>9269.6</v>
      </c>
      <c r="K19" s="146">
        <v>5</v>
      </c>
      <c r="L19" s="318">
        <v>102.6</v>
      </c>
      <c r="M19" s="109">
        <v>66523.900000000009</v>
      </c>
    </row>
    <row r="20" spans="1:13" x14ac:dyDescent="0.2">
      <c r="A20" s="96" t="s">
        <v>177</v>
      </c>
      <c r="B20" s="60">
        <v>19062</v>
      </c>
      <c r="C20" s="60">
        <v>36783.699999999997</v>
      </c>
      <c r="D20" s="60">
        <v>55845.7</v>
      </c>
      <c r="E20" s="47">
        <v>64263.100000000006</v>
      </c>
      <c r="F20" s="47">
        <v>25445.7</v>
      </c>
      <c r="G20" s="47">
        <v>38817.4</v>
      </c>
      <c r="H20" s="47">
        <v>64263.100000000006</v>
      </c>
      <c r="I20" s="109">
        <v>25445.7</v>
      </c>
      <c r="J20" s="109">
        <v>38817.4</v>
      </c>
      <c r="K20" s="146">
        <v>9</v>
      </c>
      <c r="L20" s="318">
        <v>184.7</v>
      </c>
      <c r="M20" s="109">
        <v>64447.8</v>
      </c>
    </row>
    <row r="21" spans="1:13" x14ac:dyDescent="0.2">
      <c r="A21" s="96" t="s">
        <v>178</v>
      </c>
      <c r="B21" s="60">
        <v>97631.8</v>
      </c>
      <c r="C21" s="60">
        <v>40451</v>
      </c>
      <c r="D21" s="60">
        <v>138082.79999999999</v>
      </c>
      <c r="E21" s="47">
        <v>140397.70000000001</v>
      </c>
      <c r="F21" s="47">
        <v>99248.7</v>
      </c>
      <c r="G21" s="47">
        <v>41149</v>
      </c>
      <c r="H21" s="47">
        <v>140397.70000000001</v>
      </c>
      <c r="I21" s="109">
        <v>99248.7</v>
      </c>
      <c r="J21" s="109">
        <v>41149</v>
      </c>
      <c r="K21" s="146">
        <v>7</v>
      </c>
      <c r="L21" s="318">
        <v>143.69999999999999</v>
      </c>
      <c r="M21" s="109">
        <v>140541.40000000002</v>
      </c>
    </row>
    <row r="22" spans="1:13" x14ac:dyDescent="0.2">
      <c r="A22" s="96" t="s">
        <v>179</v>
      </c>
      <c r="B22" s="60">
        <v>55847</v>
      </c>
      <c r="C22" s="60">
        <v>53747.9</v>
      </c>
      <c r="D22" s="60">
        <v>109594.9</v>
      </c>
      <c r="E22" s="47">
        <v>110390.6</v>
      </c>
      <c r="F22" s="47">
        <v>58878.3</v>
      </c>
      <c r="G22" s="47">
        <v>51512.3</v>
      </c>
      <c r="H22" s="47">
        <v>112626.20000000001</v>
      </c>
      <c r="I22" s="109">
        <v>58878.3</v>
      </c>
      <c r="J22" s="109">
        <v>53747.9</v>
      </c>
      <c r="K22" s="146">
        <v>9</v>
      </c>
      <c r="L22" s="318">
        <v>184.7</v>
      </c>
      <c r="M22" s="109">
        <v>112810.90000000001</v>
      </c>
    </row>
    <row r="23" spans="1:13" x14ac:dyDescent="0.2">
      <c r="A23" s="96" t="s">
        <v>260</v>
      </c>
      <c r="B23" s="60">
        <v>128648.5</v>
      </c>
      <c r="C23" s="60">
        <v>12616.6</v>
      </c>
      <c r="D23" s="60">
        <v>141265.1</v>
      </c>
      <c r="E23" s="47">
        <v>158000.4</v>
      </c>
      <c r="F23" s="47">
        <v>139924.9</v>
      </c>
      <c r="G23" s="47">
        <v>18075.5</v>
      </c>
      <c r="H23" s="47">
        <v>158000.4</v>
      </c>
      <c r="I23" s="109">
        <v>139924.9</v>
      </c>
      <c r="J23" s="109">
        <v>18075.5</v>
      </c>
      <c r="K23" s="146">
        <v>10</v>
      </c>
      <c r="L23" s="318">
        <v>205.2</v>
      </c>
      <c r="M23" s="109">
        <v>158205.6</v>
      </c>
    </row>
    <row r="24" spans="1:13" ht="25.5" x14ac:dyDescent="0.2">
      <c r="A24" s="70" t="s">
        <v>244</v>
      </c>
      <c r="B24" s="60">
        <v>386311.9</v>
      </c>
      <c r="C24" s="60">
        <v>194587.4</v>
      </c>
      <c r="D24" s="60">
        <v>580899.30000000005</v>
      </c>
      <c r="E24" s="47">
        <v>601974.69999999995</v>
      </c>
      <c r="F24" s="47">
        <v>401692.10000000003</v>
      </c>
      <c r="G24" s="47">
        <v>200282.59999999998</v>
      </c>
      <c r="H24" s="47">
        <v>601974.69999999995</v>
      </c>
      <c r="I24" s="109">
        <v>401692.10000000003</v>
      </c>
      <c r="J24" s="109">
        <v>200282.59999999998</v>
      </c>
      <c r="K24" s="109"/>
      <c r="L24" s="109"/>
      <c r="M24" s="109">
        <v>601974.69999999995</v>
      </c>
    </row>
    <row r="25" spans="1:13" s="23" customFormat="1" ht="19.5" customHeight="1" x14ac:dyDescent="0.2">
      <c r="A25" s="72" t="s">
        <v>191</v>
      </c>
      <c r="B25" s="47">
        <v>1931558.7999999998</v>
      </c>
      <c r="C25" s="47">
        <v>972936.39999999991</v>
      </c>
      <c r="D25" s="47">
        <v>2904495.2</v>
      </c>
      <c r="E25" s="47">
        <v>3009872.7</v>
      </c>
      <c r="F25" s="47">
        <v>2008460.9</v>
      </c>
      <c r="G25" s="47">
        <v>1001411.8</v>
      </c>
      <c r="H25" s="47">
        <v>3068981.2</v>
      </c>
      <c r="I25" s="47">
        <v>2047689.3</v>
      </c>
      <c r="J25" s="47">
        <v>1021291.8999999999</v>
      </c>
      <c r="K25" s="146">
        <v>129</v>
      </c>
      <c r="L25" s="47">
        <v>2647.4999999999991</v>
      </c>
      <c r="M25" s="47">
        <v>3071628.7</v>
      </c>
    </row>
    <row r="26" spans="1:13" s="23" customFormat="1" ht="13.9" customHeight="1" x14ac:dyDescent="0.2">
      <c r="A26" s="53"/>
      <c r="B26" s="161"/>
      <c r="C26" s="161"/>
      <c r="D26" s="167"/>
      <c r="E26" s="161"/>
      <c r="F26" s="227"/>
      <c r="G26" s="227"/>
      <c r="H26" s="211"/>
      <c r="I26" s="227"/>
      <c r="J26" s="227"/>
      <c r="K26" s="340"/>
      <c r="L26" s="227"/>
      <c r="M26" s="227"/>
    </row>
    <row r="27" spans="1:13" x14ac:dyDescent="0.2">
      <c r="B27" s="167"/>
      <c r="C27" s="167"/>
      <c r="D27" s="167"/>
      <c r="F27" s="80"/>
      <c r="G27" s="80"/>
      <c r="H27" s="211"/>
      <c r="I27" s="211"/>
      <c r="J27" s="211"/>
      <c r="K27" s="211"/>
      <c r="L27" s="211"/>
      <c r="M27" s="211"/>
    </row>
    <row r="28" spans="1:13" customFormat="1" ht="15" x14ac:dyDescent="0.2">
      <c r="B28" s="202">
        <v>2647.5</v>
      </c>
      <c r="C28" s="203" t="s">
        <v>415</v>
      </c>
      <c r="D28" s="223"/>
      <c r="E28" s="203"/>
      <c r="F28" s="203"/>
      <c r="G28" s="203"/>
      <c r="H28" s="203"/>
      <c r="I28" s="203"/>
      <c r="J28" s="203"/>
      <c r="K28" s="204"/>
      <c r="L28" s="209"/>
      <c r="M28" s="205"/>
    </row>
    <row r="29" spans="1:13" customFormat="1" ht="15" hidden="1" x14ac:dyDescent="0.2">
      <c r="A29" s="279" t="s">
        <v>377</v>
      </c>
      <c r="B29" s="280">
        <v>1968388.4999999998</v>
      </c>
      <c r="C29" s="281">
        <v>1236688</v>
      </c>
      <c r="D29" s="282">
        <v>3205076.5000000005</v>
      </c>
      <c r="E29" s="203"/>
      <c r="F29" s="203"/>
      <c r="G29" s="203"/>
      <c r="H29" s="20"/>
      <c r="I29" s="20"/>
      <c r="J29" s="20"/>
      <c r="K29" s="20"/>
      <c r="L29" s="20"/>
      <c r="M29" s="20"/>
    </row>
    <row r="30" spans="1:13" customFormat="1" ht="15" hidden="1" x14ac:dyDescent="0.2">
      <c r="A30" s="267" t="s">
        <v>169</v>
      </c>
      <c r="B30" s="266">
        <v>107089.2</v>
      </c>
      <c r="C30" s="265">
        <v>175458.2</v>
      </c>
      <c r="D30" s="223">
        <v>282547.40000000002</v>
      </c>
      <c r="E30" s="203"/>
      <c r="F30" s="230">
        <f>'расчетный объем'!F26</f>
        <v>2008460.9</v>
      </c>
      <c r="G30" s="230">
        <f>'расчетный объем'!F27</f>
        <v>1001411.8</v>
      </c>
      <c r="H30" s="268">
        <f t="shared" ref="H30:J30" si="0">H25-E25</f>
        <v>59108.5</v>
      </c>
      <c r="I30" s="268">
        <f t="shared" si="0"/>
        <v>39228.40000000014</v>
      </c>
      <c r="J30" s="268">
        <f t="shared" si="0"/>
        <v>19880.09999999986</v>
      </c>
      <c r="K30" s="268"/>
      <c r="L30" s="268"/>
      <c r="M30" s="268">
        <f>'расчетный объем'!F18</f>
        <v>3071628.7</v>
      </c>
    </row>
    <row r="31" spans="1:13" hidden="1" x14ac:dyDescent="0.2">
      <c r="A31" s="267"/>
      <c r="B31" s="266">
        <f>B29-B30</f>
        <v>1861299.2999999998</v>
      </c>
      <c r="C31" s="267">
        <f>C29-C30</f>
        <v>1061229.8</v>
      </c>
      <c r="D31" s="267">
        <f>D29-D30</f>
        <v>2922529.1000000006</v>
      </c>
      <c r="F31" s="278">
        <f>F30-F25</f>
        <v>0</v>
      </c>
      <c r="G31" s="278">
        <f>G30-G25</f>
        <v>0</v>
      </c>
      <c r="H31" s="80"/>
      <c r="I31" s="80"/>
      <c r="J31" s="80"/>
      <c r="K31" s="20"/>
      <c r="L31" s="20"/>
      <c r="M31" s="20"/>
    </row>
    <row r="32" spans="1:13" hidden="1" x14ac:dyDescent="0.2">
      <c r="A32" s="267"/>
      <c r="B32" s="267">
        <f>B25-B31</f>
        <v>70259.5</v>
      </c>
      <c r="C32" s="267">
        <f t="shared" ref="C32:D32" si="1">C25-C31</f>
        <v>-88293.40000000014</v>
      </c>
      <c r="D32" s="267">
        <f t="shared" si="1"/>
        <v>-18033.900000000373</v>
      </c>
      <c r="F32" s="83">
        <f>F30*0.2</f>
        <v>401692.18</v>
      </c>
      <c r="G32" s="83">
        <f>G30*0.2</f>
        <v>200282.36000000002</v>
      </c>
      <c r="H32" s="82">
        <f>H24/H25</f>
        <v>0.19614805721195031</v>
      </c>
      <c r="I32" s="82">
        <f>I24/I25</f>
        <v>0.19616848122417793</v>
      </c>
      <c r="J32" s="82">
        <f>J24/J25</f>
        <v>0.19610710708662235</v>
      </c>
      <c r="K32" s="20"/>
      <c r="L32" s="20"/>
      <c r="M32" s="20"/>
    </row>
    <row r="33" spans="1:13" x14ac:dyDescent="0.2">
      <c r="A33" s="267"/>
      <c r="B33" s="267"/>
      <c r="C33" s="267"/>
      <c r="D33" s="267"/>
      <c r="F33" s="83"/>
      <c r="G33" s="83"/>
      <c r="H33" s="82"/>
      <c r="I33" s="82"/>
      <c r="J33" s="82"/>
      <c r="K33" s="20"/>
      <c r="L33" s="20"/>
      <c r="M33" s="20"/>
    </row>
  </sheetData>
  <autoFilter ref="A6:M25"/>
  <mergeCells count="16">
    <mergeCell ref="A4:A6"/>
    <mergeCell ref="E4:G4"/>
    <mergeCell ref="E5:E6"/>
    <mergeCell ref="F5:G5"/>
    <mergeCell ref="B4:D4"/>
    <mergeCell ref="B5:B6"/>
    <mergeCell ref="C5:C6"/>
    <mergeCell ref="D5:D6"/>
    <mergeCell ref="B1:M1"/>
    <mergeCell ref="K5:K6"/>
    <mergeCell ref="L5:L6"/>
    <mergeCell ref="M5:M6"/>
    <mergeCell ref="H4:M4"/>
    <mergeCell ref="H5:H6"/>
    <mergeCell ref="I5:J5"/>
    <mergeCell ref="H3:J3"/>
  </mergeCells>
  <printOptions horizontalCentered="1"/>
  <pageMargins left="0" right="0" top="1.1811023622047245" bottom="0.51181102362204722" header="0.82677165354330717" footer="0.27559055118110237"/>
  <pageSetup paperSize="9" scale="75" fitToWidth="2" orientation="landscape" r:id="rId1"/>
  <headerFooter alignWithMargins="0">
    <oddHeader xml:space="preserve">&amp;R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28</vt:i4>
      </vt:variant>
      <vt:variant>
        <vt:lpstr>Именованные диапазоны</vt:lpstr>
      </vt:variant>
      <vt:variant>
        <vt:i4>41</vt:i4>
      </vt:variant>
    </vt:vector>
  </HeadingPairs>
  <TitlesOfParts>
    <vt:vector size="69" baseType="lpstr">
      <vt:lpstr>расчетный объем</vt:lpstr>
      <vt:lpstr>числ насел.ГП средняя</vt:lpstr>
      <vt:lpstr>субвенции 2026_ГП</vt:lpstr>
      <vt:lpstr>числ насел.СП средняя</vt:lpstr>
      <vt:lpstr>субвенции 2026_СП</vt:lpstr>
      <vt:lpstr>субвенции 2026</vt:lpstr>
      <vt:lpstr>субвенции 2027_ГП</vt:lpstr>
      <vt:lpstr>субвенции 2027_СП</vt:lpstr>
      <vt:lpstr>субвенции 2027</vt:lpstr>
      <vt:lpstr>субвенции 2028_ГП</vt:lpstr>
      <vt:lpstr>субвенции 2028_СП</vt:lpstr>
      <vt:lpstr>субвенции 2028</vt:lpstr>
      <vt:lpstr>числ населения средняя</vt:lpstr>
      <vt:lpstr>данные_районы_округа</vt:lpstr>
      <vt:lpstr>ИБР_районы_округа_2026</vt:lpstr>
      <vt:lpstr>ИБР_районы_округа_2027</vt:lpstr>
      <vt:lpstr>ИБР_районы_округа_2028</vt:lpstr>
      <vt:lpstr>НП_МР 2026-2028</vt:lpstr>
      <vt:lpstr>НП_МО(ГО) 2026-2028</vt:lpstr>
      <vt:lpstr>ИНП_районы 3 налога</vt:lpstr>
      <vt:lpstr>ИНП_МОГО 5 налогов</vt:lpstr>
      <vt:lpstr>ФФПМР2026_3 налога</vt:lpstr>
      <vt:lpstr>ФФПМО(ГО)2026_5 налогов</vt:lpstr>
      <vt:lpstr>ФФПМР2027_3 налога</vt:lpstr>
      <vt:lpstr>ФФПМО(ГО)2027_5 налогов</vt:lpstr>
      <vt:lpstr>ФФПМР2028_3 налога</vt:lpstr>
      <vt:lpstr>ФФПМО(ГО)2028_5 налогов</vt:lpstr>
      <vt:lpstr>доп.норматив</vt:lpstr>
      <vt:lpstr>данные_районы_округа!Заголовки_для_печати</vt:lpstr>
      <vt:lpstr>доп.норматив!Заголовки_для_печати</vt:lpstr>
      <vt:lpstr>'НП_МО(ГО) 2026-2028'!Заголовки_для_печати</vt:lpstr>
      <vt:lpstr>'НП_МР 2026-2028'!Заголовки_для_печати</vt:lpstr>
      <vt:lpstr>'субвенции 2026'!Заголовки_для_печати</vt:lpstr>
      <vt:lpstr>'субвенции 2026_ГП'!Заголовки_для_печати</vt:lpstr>
      <vt:lpstr>'субвенции 2026_СП'!Заголовки_для_печати</vt:lpstr>
      <vt:lpstr>'субвенции 2027'!Заголовки_для_печати</vt:lpstr>
      <vt:lpstr>'субвенции 2027_ГП'!Заголовки_для_печати</vt:lpstr>
      <vt:lpstr>'субвенции 2027_СП'!Заголовки_для_печати</vt:lpstr>
      <vt:lpstr>'субвенции 2028'!Заголовки_для_печати</vt:lpstr>
      <vt:lpstr>'субвенции 2028_ГП'!Заголовки_для_печати</vt:lpstr>
      <vt:lpstr>'субвенции 2028_СП'!Заголовки_для_печати</vt:lpstr>
      <vt:lpstr>'числ насел.ГП средняя'!Заголовки_для_печати</vt:lpstr>
      <vt:lpstr>'числ насел.СП средняя'!Заголовки_для_печати</vt:lpstr>
      <vt:lpstr>данные_районы_округа!Область_печати</vt:lpstr>
      <vt:lpstr>доп.норматив!Область_печати</vt:lpstr>
      <vt:lpstr>ИБР_районы_округа_2026!Область_печати</vt:lpstr>
      <vt:lpstr>ИБР_районы_округа_2027!Область_печати</vt:lpstr>
      <vt:lpstr>ИБР_районы_округа_2028!Область_печати</vt:lpstr>
      <vt:lpstr>'ИНП_МОГО 5 налогов'!Область_печати</vt:lpstr>
      <vt:lpstr>'ИНП_районы 3 налога'!Область_печати</vt:lpstr>
      <vt:lpstr>'расчетный объем'!Область_печати</vt:lpstr>
      <vt:lpstr>'субвенции 2026'!Область_печати</vt:lpstr>
      <vt:lpstr>'субвенции 2026_ГП'!Область_печати</vt:lpstr>
      <vt:lpstr>'субвенции 2026_СП'!Область_печати</vt:lpstr>
      <vt:lpstr>'субвенции 2027'!Область_печати</vt:lpstr>
      <vt:lpstr>'субвенции 2027_ГП'!Область_печати</vt:lpstr>
      <vt:lpstr>'субвенции 2027_СП'!Область_печати</vt:lpstr>
      <vt:lpstr>'субвенции 2028'!Область_печати</vt:lpstr>
      <vt:lpstr>'субвенции 2028_ГП'!Область_печати</vt:lpstr>
      <vt:lpstr>'субвенции 2028_СП'!Область_печати</vt:lpstr>
      <vt:lpstr>'ФФПМО(ГО)2026_5 налогов'!Область_печати</vt:lpstr>
      <vt:lpstr>'ФФПМО(ГО)2027_5 налогов'!Область_печати</vt:lpstr>
      <vt:lpstr>'ФФПМО(ГО)2028_5 налогов'!Область_печати</vt:lpstr>
      <vt:lpstr>'ФФПМР2026_3 налога'!Область_печати</vt:lpstr>
      <vt:lpstr>'ФФПМР2027_3 налога'!Область_печати</vt:lpstr>
      <vt:lpstr>'ФФПМР2028_3 налога'!Область_печати</vt:lpstr>
      <vt:lpstr>'числ насел.ГП средняя'!Область_печати</vt:lpstr>
      <vt:lpstr>'числ насел.СП средняя'!Область_печати</vt:lpstr>
      <vt:lpstr>'числ населения средняя'!Область_печати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BeltukovaS</dc:creator>
  <cp:lastModifiedBy>Старостина Рузанна Левоновна</cp:lastModifiedBy>
  <cp:lastPrinted>2025-08-19T18:58:53Z</cp:lastPrinted>
  <dcterms:created xsi:type="dcterms:W3CDTF">2005-06-06T11:56:55Z</dcterms:created>
  <dcterms:modified xsi:type="dcterms:W3CDTF">2025-08-19T18:58:58Z</dcterms:modified>
</cp:coreProperties>
</file>