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БП\Общая ОАиПД\Бюджет\Бюджет 2026-2028\"/>
    </mc:Choice>
  </mc:AlternateContent>
  <bookViews>
    <workbookView xWindow="9195" yWindow="-15" windowWidth="9075" windowHeight="8115"/>
  </bookViews>
  <sheets>
    <sheet name="Обл" sheetId="4" r:id="rId1"/>
  </sheets>
  <calcPr calcId="152511"/>
</workbook>
</file>

<file path=xl/calcChain.xml><?xml version="1.0" encoding="utf-8"?>
<calcChain xmlns="http://schemas.openxmlformats.org/spreadsheetml/2006/main">
  <c r="I16" i="4" l="1"/>
  <c r="G16" i="4"/>
  <c r="E16" i="4"/>
  <c r="C16" i="4"/>
  <c r="B16" i="4"/>
  <c r="F62" i="4" l="1"/>
  <c r="J38" i="4"/>
  <c r="J39" i="4"/>
  <c r="H38" i="4"/>
  <c r="H39" i="4"/>
  <c r="F39" i="4"/>
  <c r="B20" i="4"/>
  <c r="B9" i="4" s="1"/>
  <c r="B8" i="4" s="1"/>
  <c r="B7" i="4" s="1"/>
  <c r="J62" i="4" l="1"/>
  <c r="J61" i="4"/>
  <c r="J60" i="4"/>
  <c r="J56" i="4"/>
  <c r="J55" i="4"/>
  <c r="J54" i="4"/>
  <c r="J53" i="4"/>
  <c r="J52" i="4"/>
  <c r="J49" i="4"/>
  <c r="J48" i="4"/>
  <c r="J45" i="4"/>
  <c r="J44" i="4"/>
  <c r="J43" i="4"/>
  <c r="J37" i="4"/>
  <c r="J34" i="4"/>
  <c r="J29" i="4"/>
  <c r="J28" i="4"/>
  <c r="J27" i="4"/>
  <c r="J24" i="4"/>
  <c r="J23" i="4"/>
  <c r="J22" i="4"/>
  <c r="J18" i="4"/>
  <c r="J15" i="4"/>
  <c r="J13" i="4"/>
  <c r="J12" i="4"/>
  <c r="H62" i="4"/>
  <c r="H61" i="4"/>
  <c r="H60" i="4"/>
  <c r="H56" i="4"/>
  <c r="H55" i="4"/>
  <c r="H54" i="4"/>
  <c r="H53" i="4"/>
  <c r="H52" i="4"/>
  <c r="H49" i="4"/>
  <c r="H48" i="4"/>
  <c r="H45" i="4"/>
  <c r="H44" i="4"/>
  <c r="H43" i="4"/>
  <c r="H37" i="4"/>
  <c r="H34" i="4"/>
  <c r="H29" i="4"/>
  <c r="H28" i="4"/>
  <c r="H27" i="4"/>
  <c r="H24" i="4"/>
  <c r="H23" i="4"/>
  <c r="H22" i="4"/>
  <c r="H18" i="4"/>
  <c r="H15" i="4"/>
  <c r="H13" i="4"/>
  <c r="H12" i="4"/>
  <c r="F12" i="4"/>
  <c r="F13" i="4"/>
  <c r="F15" i="4"/>
  <c r="F18" i="4"/>
  <c r="F22" i="4"/>
  <c r="F23" i="4"/>
  <c r="F24" i="4"/>
  <c r="F27" i="4"/>
  <c r="F28" i="4"/>
  <c r="F29" i="4"/>
  <c r="F34" i="4"/>
  <c r="F35" i="4"/>
  <c r="F37" i="4"/>
  <c r="F38" i="4"/>
  <c r="F40" i="4"/>
  <c r="F43" i="4"/>
  <c r="F44" i="4"/>
  <c r="F45" i="4"/>
  <c r="F48" i="4"/>
  <c r="F49" i="4"/>
  <c r="F52" i="4"/>
  <c r="F53" i="4"/>
  <c r="F54" i="4"/>
  <c r="F55" i="4"/>
  <c r="F56" i="4"/>
  <c r="F60" i="4"/>
  <c r="F61" i="4"/>
  <c r="D12" i="4"/>
  <c r="D13" i="4"/>
  <c r="D15" i="4"/>
  <c r="D18" i="4"/>
  <c r="D22" i="4"/>
  <c r="D23" i="4"/>
  <c r="D24" i="4"/>
  <c r="D27" i="4"/>
  <c r="D28" i="4"/>
  <c r="D29" i="4"/>
  <c r="D30" i="4"/>
  <c r="D34" i="4"/>
  <c r="D35" i="4"/>
  <c r="D36" i="4"/>
  <c r="D37" i="4"/>
  <c r="D38" i="4"/>
  <c r="D39" i="4"/>
  <c r="D40" i="4"/>
  <c r="D43" i="4"/>
  <c r="D44" i="4"/>
  <c r="D45" i="4"/>
  <c r="D48" i="4"/>
  <c r="D49" i="4"/>
  <c r="D52" i="4"/>
  <c r="D53" i="4"/>
  <c r="D54" i="4"/>
  <c r="D55" i="4"/>
  <c r="D56" i="4"/>
  <c r="D59" i="4"/>
  <c r="D60" i="4"/>
  <c r="D61" i="4"/>
  <c r="D62" i="4"/>
  <c r="D64" i="4"/>
  <c r="D66" i="4"/>
  <c r="D68" i="4"/>
  <c r="D70" i="4"/>
  <c r="D72" i="4"/>
  <c r="I71" i="4" l="1"/>
  <c r="G71" i="4"/>
  <c r="E71" i="4"/>
  <c r="C71" i="4"/>
  <c r="B71" i="4"/>
  <c r="I69" i="4"/>
  <c r="G69" i="4"/>
  <c r="E69" i="4"/>
  <c r="C69" i="4"/>
  <c r="B69" i="4"/>
  <c r="I67" i="4"/>
  <c r="G67" i="4"/>
  <c r="E67" i="4"/>
  <c r="C67" i="4"/>
  <c r="B67" i="4"/>
  <c r="I65" i="4"/>
  <c r="G65" i="4"/>
  <c r="E65" i="4"/>
  <c r="C65" i="4"/>
  <c r="B65" i="4"/>
  <c r="I63" i="4"/>
  <c r="G63" i="4"/>
  <c r="E63" i="4"/>
  <c r="C63" i="4"/>
  <c r="D63" i="4" s="1"/>
  <c r="B63" i="4"/>
  <c r="I58" i="4"/>
  <c r="G58" i="4"/>
  <c r="E58" i="4"/>
  <c r="C58" i="4"/>
  <c r="B58" i="4"/>
  <c r="I50" i="4"/>
  <c r="G50" i="4"/>
  <c r="E50" i="4"/>
  <c r="C50" i="4"/>
  <c r="B50" i="4"/>
  <c r="I46" i="4"/>
  <c r="G46" i="4"/>
  <c r="E46" i="4"/>
  <c r="C46" i="4"/>
  <c r="B46" i="4"/>
  <c r="I41" i="4"/>
  <c r="G41" i="4"/>
  <c r="E41" i="4"/>
  <c r="C41" i="4"/>
  <c r="B41" i="4"/>
  <c r="I32" i="4"/>
  <c r="G32" i="4"/>
  <c r="E32" i="4"/>
  <c r="C32" i="4"/>
  <c r="B32" i="4"/>
  <c r="I25" i="4"/>
  <c r="G25" i="4"/>
  <c r="E25" i="4"/>
  <c r="C25" i="4"/>
  <c r="B25" i="4"/>
  <c r="I20" i="4"/>
  <c r="G20" i="4"/>
  <c r="E20" i="4"/>
  <c r="C20" i="4"/>
  <c r="F16" i="4"/>
  <c r="I14" i="4"/>
  <c r="G14" i="4"/>
  <c r="E14" i="4"/>
  <c r="C14" i="4"/>
  <c r="B14" i="4"/>
  <c r="I10" i="4"/>
  <c r="G10" i="4"/>
  <c r="E10" i="4"/>
  <c r="C10" i="4"/>
  <c r="B10" i="4"/>
  <c r="B57" i="4" l="1"/>
  <c r="F50" i="4"/>
  <c r="D46" i="4"/>
  <c r="J58" i="4"/>
  <c r="J50" i="4"/>
  <c r="H46" i="4"/>
  <c r="J41" i="4"/>
  <c r="H32" i="4"/>
  <c r="H20" i="4"/>
  <c r="J10" i="4"/>
  <c r="D25" i="4"/>
  <c r="I31" i="4"/>
  <c r="J32" i="4"/>
  <c r="E31" i="4"/>
  <c r="F46" i="4"/>
  <c r="E57" i="4"/>
  <c r="F57" i="4" s="1"/>
  <c r="F41" i="4"/>
  <c r="F58" i="4"/>
  <c r="F25" i="4"/>
  <c r="J46" i="4"/>
  <c r="J25" i="4"/>
  <c r="D10" i="4"/>
  <c r="J14" i="4"/>
  <c r="F20" i="4"/>
  <c r="B31" i="4"/>
  <c r="H41" i="4"/>
  <c r="H58" i="4"/>
  <c r="H16" i="4"/>
  <c r="J16" i="4"/>
  <c r="F14" i="4"/>
  <c r="E9" i="4"/>
  <c r="F10" i="4"/>
  <c r="H25" i="4"/>
  <c r="H14" i="4"/>
  <c r="H10" i="4"/>
  <c r="J20" i="4"/>
  <c r="F32" i="4"/>
  <c r="H50" i="4"/>
  <c r="D14" i="4"/>
  <c r="D67" i="4"/>
  <c r="D20" i="4"/>
  <c r="D41" i="4"/>
  <c r="D58" i="4"/>
  <c r="C31" i="4"/>
  <c r="D71" i="4"/>
  <c r="G31" i="4"/>
  <c r="D50" i="4"/>
  <c r="G57" i="4"/>
  <c r="C57" i="4"/>
  <c r="D57" i="4" s="1"/>
  <c r="D65" i="4"/>
  <c r="G9" i="4"/>
  <c r="C9" i="4"/>
  <c r="D16" i="4"/>
  <c r="D32" i="4"/>
  <c r="I57" i="4"/>
  <c r="I9" i="4"/>
  <c r="D69" i="4"/>
  <c r="H57" i="4" l="1"/>
  <c r="H31" i="4"/>
  <c r="J57" i="4"/>
  <c r="E8" i="4"/>
  <c r="F9" i="4"/>
  <c r="F31" i="4"/>
  <c r="H9" i="4"/>
  <c r="J31" i="4"/>
  <c r="D31" i="4"/>
  <c r="I8" i="4"/>
  <c r="J9" i="4"/>
  <c r="G8" i="4"/>
  <c r="C8" i="4"/>
  <c r="D9" i="4"/>
  <c r="I7" i="4" l="1"/>
  <c r="J8" i="4"/>
  <c r="G7" i="4"/>
  <c r="H8" i="4"/>
  <c r="E7" i="4"/>
  <c r="F8" i="4"/>
  <c r="C7" i="4"/>
  <c r="D7" i="4" s="1"/>
  <c r="D8" i="4"/>
  <c r="F7" i="4" l="1"/>
  <c r="H7" i="4"/>
  <c r="J7" i="4"/>
</calcChain>
</file>

<file path=xl/sharedStrings.xml><?xml version="1.0" encoding="utf-8"?>
<sst xmlns="http://schemas.openxmlformats.org/spreadsheetml/2006/main" count="79" uniqueCount="72">
  <si>
    <t>тыс.руб.</t>
  </si>
  <si>
    <t>Прогноз поступлений</t>
  </si>
  <si>
    <t>ВСЕГО ДОХОДОВ</t>
  </si>
  <si>
    <t>НАЛОГОВЫЕ И НЕНАЛОГОВЫЕ ДОХОДЫ</t>
  </si>
  <si>
    <t>Налоговые доходы</t>
  </si>
  <si>
    <t>НАЛОГИ НА ПРИБЫЛЬ, ДОХОДЫ</t>
  </si>
  <si>
    <t>в том числе: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</si>
  <si>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</si>
  <si>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</si>
  <si>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</si>
  <si>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 xml:space="preserve">Акцизы по подакцизным товарам (продукции), производимым на территории Российской Федерации </t>
  </si>
  <si>
    <t>НАЛОГИ НА СОВОКУПНЫЙ ДОХОД</t>
  </si>
  <si>
    <t>Налог на профессиональный доход</t>
  </si>
  <si>
    <t>НАЛОГИ НА ИМУЩЕСТВО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</si>
  <si>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</si>
  <si>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</si>
  <si>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</si>
  <si>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</si>
  <si>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</si>
  <si>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</si>
  <si>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</si>
  <si>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</si>
  <si>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</si>
  <si>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</si>
  <si>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</si>
  <si>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 от размещения средств бюджетов</t>
  </si>
  <si>
    <t>Проценты, полученные от предоставления бюджетных кредитов внутри страны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</si>
  <si>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</si>
  <si>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Платежи от государственных и муниципальных унитарных предприятий</t>
  </si>
  <si>
    <t>ПЛАТЕЖИ ПРИ ПОЛЬЗОВАНИИ ПРИРОДНЫМИ РЕСУРСАМИ</t>
  </si>
  <si>
    <t>Плата за негативное воздействие на окружающую среду</t>
  </si>
  <si>
    <t>Платежи при пользовании недрами</t>
  </si>
  <si>
    <t>Плата за использование лесов</t>
  </si>
  <si>
    <t>ДОХОДЫ ОТ ОКАЗАНИЯ ПЛАТНЫХ УСЛУГ И КОМПЕНСАЦИИ ЗАТРАТ ГОСУДАРСТВА</t>
  </si>
  <si>
    <t>Доходы от оказания платных услуг (работ)</t>
  </si>
  <si>
    <t>Доходы от компенсации затрат государства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</si>
  <si>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</si>
  <si>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</t>
  </si>
  <si>
    <t>Доходы от продажи земельных участков, находящихся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</si>
  <si>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</si>
  <si>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</si>
  <si>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</si>
  <si>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</si>
  <si>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</si>
  <si>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Прогноз поступления доходов в областной бюджет Ленинградской области</t>
  </si>
  <si>
    <t>2026 год</t>
  </si>
  <si>
    <t>2027 год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</si>
  <si>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</si>
  <si>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</si>
  <si>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</si>
  <si>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</si>
  <si>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</si>
  <si>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</si>
  <si>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</si>
  <si>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Безвозмездные поступления от государственных (муниципальных) организаций в бюджеты субъектов Российской Федерации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</si>
  <si>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</si>
  <si>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субъектов Российской Федерации</t>
  </si>
  <si>
    <t>ПРОЧИЕ БЕЗВОЗМЕЗДНЫЕ ПОСТУПЛЕНИЯ</t>
  </si>
  <si>
    <t>Прочие безвозмездные поступления в бюджеты субъектов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</si>
  <si>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</si>
  <si>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субъектов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</si>
  <si>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</si>
  <si>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</si>
  <si>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% к 2024 году</t>
  </si>
  <si>
    <t>% к 2025 году</t>
  </si>
  <si>
    <t>% к 2026 году</t>
  </si>
  <si>
    <t>Приложение 2  к пояснительной записке 2026 года</t>
  </si>
  <si>
    <t>Фактические поступления за 2024 год</t>
  </si>
  <si>
    <t>Оценка 2025 года</t>
  </si>
  <si>
    <t>2028 год</t>
  </si>
  <si>
    <t>% к 2027 году</t>
  </si>
  <si>
    <t>Налог, взимаемый в связи с применением специального налогового режима "Автоматизированная упрощенная система налогообложения"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</si>
</sst>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0"/>
      <name val="Times New Roman"/>
      <family val="1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Arial"/>
      <family val="2"/>
      <charset val="204"/>
    </font>
    <font>
      <b/>
      <sz val="13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1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right"/>
    </xf>
    <xf numFmtId="14" fontId="5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/>
    </xf>
    <xf numFmtId="0" fontId="0" fillId="0" borderId="0" xfId="0" applyFill="1" applyBorder="1"/>
    <xf numFmtId="164" fontId="10" fillId="0" borderId="1" xfId="0" applyNumberFormat="1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vertical="center" wrapText="1"/>
    </xf>
    <xf numFmtId="0" fontId="2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64" fontId="0" fillId="0" borderId="0" xfId="0" applyNumberFormat="1" applyFill="1"/>
    <xf numFmtId="0" fontId="11" fillId="0" borderId="1" xfId="0" applyFont="1" applyFill="1" applyBorder="1" applyAlignment="1">
      <alignment vertical="center" wrapText="1"/>
    </xf>
    <xf numFmtId="0" fontId="11" fillId="0" borderId="0" xfId="0" applyFont="1" applyFill="1"/>
    <xf numFmtId="0" fontId="3" fillId="0" borderId="1" xfId="0" applyFont="1" applyBorder="1" applyAlignment="1">
      <alignment horizontal="left" vertical="top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>
      <alignment horizontal="right" vertical="center"/>
    </xf>
    <xf numFmtId="0" fontId="2" fillId="2" borderId="0" xfId="0" applyFont="1" applyFill="1"/>
    <xf numFmtId="0" fontId="0" fillId="2" borderId="0" xfId="0" applyFill="1"/>
    <xf numFmtId="0" fontId="7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164" fontId="10" fillId="2" borderId="1" xfId="0" applyNumberFormat="1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7" fillId="2" borderId="3" xfId="0" applyNumberFormat="1" applyFont="1" applyFill="1" applyBorder="1" applyAlignment="1" applyProtection="1">
      <alignment horizontal="center" vertical="center" wrapText="1"/>
    </xf>
    <xf numFmtId="49" fontId="7" fillId="2" borderId="4" xfId="0" applyNumberFormat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2"/>
  <sheetViews>
    <sheetView tabSelected="1" zoomScaleNormal="100" zoomScaleSheetLayoutView="80" workbookViewId="0">
      <selection activeCell="E7" sqref="E7"/>
    </sheetView>
  </sheetViews>
  <sheetFormatPr defaultColWidth="8.85546875" defaultRowHeight="15.75" x14ac:dyDescent="0.25"/>
  <cols>
    <col min="1" max="1" width="46.85546875" style="19" customWidth="1"/>
    <col min="2" max="2" width="20.5703125" style="19" customWidth="1"/>
    <col min="3" max="4" width="19.28515625" style="2" customWidth="1"/>
    <col min="5" max="5" width="18" style="24" customWidth="1"/>
    <col min="6" max="8" width="18" style="2" customWidth="1"/>
    <col min="9" max="9" width="17.42578125" style="2" customWidth="1"/>
    <col min="10" max="10" width="16.7109375" style="2" customWidth="1"/>
    <col min="11" max="11" width="24.42578125" style="2" customWidth="1"/>
    <col min="12" max="144" width="9.140625" style="2" customWidth="1"/>
    <col min="145" max="16384" width="8.85546875" style="8"/>
  </cols>
  <sheetData>
    <row r="1" spans="1:144" ht="15" customHeight="1" x14ac:dyDescent="0.25">
      <c r="A1" s="1"/>
      <c r="B1" s="1"/>
      <c r="E1" s="23"/>
      <c r="F1" s="14"/>
      <c r="G1" s="14"/>
      <c r="H1" s="14"/>
      <c r="I1" s="3"/>
      <c r="J1" s="3" t="s">
        <v>66</v>
      </c>
    </row>
    <row r="2" spans="1:144" ht="15" customHeight="1" x14ac:dyDescent="0.25">
      <c r="A2" s="1"/>
      <c r="B2" s="1"/>
    </row>
    <row r="3" spans="1:144" ht="17.25" customHeight="1" x14ac:dyDescent="0.25">
      <c r="A3" s="30" t="s">
        <v>44</v>
      </c>
      <c r="B3" s="30"/>
      <c r="C3" s="30"/>
      <c r="D3" s="30"/>
      <c r="E3" s="30"/>
      <c r="F3" s="30"/>
      <c r="G3" s="30"/>
      <c r="H3" s="30"/>
      <c r="I3" s="30"/>
      <c r="J3" s="30"/>
    </row>
    <row r="4" spans="1:144" ht="15" customHeight="1" x14ac:dyDescent="0.3">
      <c r="A4" s="4"/>
      <c r="B4" s="4"/>
      <c r="I4" s="5"/>
      <c r="J4" s="5" t="s">
        <v>0</v>
      </c>
    </row>
    <row r="5" spans="1:144" ht="18.600000000000001" customHeight="1" x14ac:dyDescent="0.25">
      <c r="A5" s="31"/>
      <c r="B5" s="33" t="s">
        <v>67</v>
      </c>
      <c r="C5" s="33" t="s">
        <v>68</v>
      </c>
      <c r="D5" s="35" t="s">
        <v>63</v>
      </c>
      <c r="E5" s="37" t="s">
        <v>1</v>
      </c>
      <c r="F5" s="37"/>
      <c r="G5" s="37"/>
      <c r="H5" s="37"/>
      <c r="I5" s="37"/>
      <c r="J5" s="37"/>
    </row>
    <row r="6" spans="1:144" ht="24.6" customHeight="1" x14ac:dyDescent="0.25">
      <c r="A6" s="32"/>
      <c r="B6" s="34"/>
      <c r="C6" s="34"/>
      <c r="D6" s="36"/>
      <c r="E6" s="25" t="s">
        <v>45</v>
      </c>
      <c r="F6" s="21" t="s">
        <v>64</v>
      </c>
      <c r="G6" s="15" t="s">
        <v>46</v>
      </c>
      <c r="H6" s="21" t="s">
        <v>65</v>
      </c>
      <c r="I6" s="15" t="s">
        <v>69</v>
      </c>
      <c r="J6" s="21" t="s">
        <v>70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</row>
    <row r="7" spans="1:144" ht="24.6" customHeight="1" x14ac:dyDescent="0.25">
      <c r="A7" s="6" t="s">
        <v>2</v>
      </c>
      <c r="B7" s="7">
        <f>B8+B57</f>
        <v>271149109.5</v>
      </c>
      <c r="C7" s="7">
        <f>C8+C57</f>
        <v>282165507</v>
      </c>
      <c r="D7" s="22">
        <f>C7/B7*100</f>
        <v>104.06285586565794</v>
      </c>
      <c r="E7" s="26">
        <f>E8+E57</f>
        <v>282388388.10000002</v>
      </c>
      <c r="F7" s="7">
        <f>E7/C7*100</f>
        <v>100.07898949179497</v>
      </c>
      <c r="G7" s="7">
        <f>G8+G57</f>
        <v>296705511.19999993</v>
      </c>
      <c r="H7" s="7">
        <f>G7/E7*100</f>
        <v>105.0700112693479</v>
      </c>
      <c r="I7" s="7">
        <f>I8+I57</f>
        <v>288506127</v>
      </c>
      <c r="J7" s="7">
        <f>I7/G7*100</f>
        <v>97.236524469384406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</row>
    <row r="8" spans="1:144" ht="37.5" x14ac:dyDescent="0.25">
      <c r="A8" s="6" t="s">
        <v>3</v>
      </c>
      <c r="B8" s="7">
        <f>B9+B31</f>
        <v>250944479.49999997</v>
      </c>
      <c r="C8" s="7">
        <f>C9+C31</f>
        <v>261219696.40000001</v>
      </c>
      <c r="D8" s="22">
        <f t="shared" ref="D8:D72" si="0">C8/B8*100</f>
        <v>104.09461763035119</v>
      </c>
      <c r="E8" s="26">
        <f>E9+E31</f>
        <v>260911311</v>
      </c>
      <c r="F8" s="7">
        <f t="shared" ref="F8:J62" si="1">E8/C8*100</f>
        <v>99.881944047768982</v>
      </c>
      <c r="G8" s="7">
        <f>G9+G31</f>
        <v>274784231.99999994</v>
      </c>
      <c r="H8" s="7">
        <f t="shared" si="1"/>
        <v>105.31710217806538</v>
      </c>
      <c r="I8" s="7">
        <f>I9+I31</f>
        <v>288506127</v>
      </c>
      <c r="J8" s="7">
        <f t="shared" si="1"/>
        <v>104.99369811001384</v>
      </c>
      <c r="K8" s="8"/>
    </row>
    <row r="9" spans="1:144" ht="16.5" x14ac:dyDescent="0.25">
      <c r="A9" s="16" t="s">
        <v>4</v>
      </c>
      <c r="B9" s="9">
        <f>B10+B14+B16+B20+B25+B29+B30</f>
        <v>231178204.49999997</v>
      </c>
      <c r="C9" s="9">
        <f>C10+C14+C16+C20+C25+C29</f>
        <v>241121482.30000001</v>
      </c>
      <c r="D9" s="9">
        <f t="shared" si="0"/>
        <v>104.30113116481101</v>
      </c>
      <c r="E9" s="27">
        <f t="shared" ref="E9:I9" si="2">E10+E14+E16+E20+E25+E29</f>
        <v>256406341</v>
      </c>
      <c r="F9" s="9">
        <f t="shared" si="1"/>
        <v>106.33906964829569</v>
      </c>
      <c r="G9" s="9">
        <f t="shared" si="2"/>
        <v>270241469.99999994</v>
      </c>
      <c r="H9" s="9">
        <f t="shared" si="1"/>
        <v>105.39578270414145</v>
      </c>
      <c r="I9" s="9">
        <f t="shared" si="2"/>
        <v>283980765.10000002</v>
      </c>
      <c r="J9" s="9">
        <f t="shared" si="1"/>
        <v>105.08408095175032</v>
      </c>
      <c r="K9" s="17"/>
    </row>
    <row r="10" spans="1:144" x14ac:dyDescent="0.25">
      <c r="A10" s="18" t="s">
        <v>5</v>
      </c>
      <c r="B10" s="10">
        <f>B12+B13</f>
        <v>177633349.69999999</v>
      </c>
      <c r="C10" s="10">
        <f>C12+C13</f>
        <v>183053422.90000001</v>
      </c>
      <c r="D10" s="10">
        <f t="shared" si="0"/>
        <v>103.05127005100891</v>
      </c>
      <c r="E10" s="28">
        <f>E12+E13</f>
        <v>196824979.5</v>
      </c>
      <c r="F10" s="10">
        <f t="shared" si="1"/>
        <v>107.52324451617778</v>
      </c>
      <c r="G10" s="10">
        <f>G12+G13</f>
        <v>209923762.39999998</v>
      </c>
      <c r="H10" s="10">
        <f t="shared" si="1"/>
        <v>106.65504090653289</v>
      </c>
      <c r="I10" s="10">
        <f>I12+I13</f>
        <v>223217574.69999999</v>
      </c>
      <c r="J10" s="10">
        <f>I10/G10*100</f>
        <v>106.33268580365345</v>
      </c>
    </row>
    <row r="11" spans="1:144" x14ac:dyDescent="0.25">
      <c r="A11" s="18" t="s">
        <v>6</v>
      </c>
      <c r="B11" s="10"/>
      <c r="C11" s="10"/>
      <c r="D11" s="10"/>
      <c r="E11" s="28"/>
      <c r="F11" s="10"/>
      <c r="G11" s="10"/>
      <c r="H11" s="10"/>
      <c r="I11" s="10"/>
      <c r="J11" s="10"/>
    </row>
    <row r="12" spans="1:144" x14ac:dyDescent="0.25">
      <c r="A12" s="18" t="s">
        <v>7</v>
      </c>
      <c r="B12" s="10">
        <v>114578631.40000001</v>
      </c>
      <c r="C12" s="10">
        <v>111468654.5</v>
      </c>
      <c r="D12" s="10">
        <f t="shared" si="0"/>
        <v>97.285726961475987</v>
      </c>
      <c r="E12" s="28">
        <v>111405437</v>
      </c>
      <c r="F12" s="10">
        <f t="shared" si="1"/>
        <v>99.943286747037931</v>
      </c>
      <c r="G12" s="10">
        <v>117774073.8</v>
      </c>
      <c r="H12" s="10">
        <f t="shared" si="1"/>
        <v>105.71663014974753</v>
      </c>
      <c r="I12" s="10">
        <v>124956906.40000001</v>
      </c>
      <c r="J12" s="10">
        <f t="shared" si="1"/>
        <v>106.0988232539172</v>
      </c>
    </row>
    <row r="13" spans="1:144" x14ac:dyDescent="0.25">
      <c r="A13" s="18" t="s">
        <v>8</v>
      </c>
      <c r="B13" s="10">
        <v>63054718.299999997</v>
      </c>
      <c r="C13" s="10">
        <v>71584768.400000006</v>
      </c>
      <c r="D13" s="10">
        <f t="shared" si="0"/>
        <v>113.52801238349201</v>
      </c>
      <c r="E13" s="28">
        <v>85419542.5</v>
      </c>
      <c r="F13" s="10">
        <f t="shared" si="1"/>
        <v>119.32642154081481</v>
      </c>
      <c r="G13" s="10">
        <v>92149688.599999994</v>
      </c>
      <c r="H13" s="10">
        <f t="shared" si="1"/>
        <v>107.87893016401955</v>
      </c>
      <c r="I13" s="10">
        <v>98260668.299999997</v>
      </c>
      <c r="J13" s="10">
        <f t="shared" si="1"/>
        <v>106.63157932798484</v>
      </c>
    </row>
    <row r="14" spans="1:144" ht="47.25" x14ac:dyDescent="0.25">
      <c r="A14" s="18" t="s">
        <v>9</v>
      </c>
      <c r="B14" s="10">
        <f>B15</f>
        <v>15044353.200000001</v>
      </c>
      <c r="C14" s="10">
        <f>C15</f>
        <v>18560422</v>
      </c>
      <c r="D14" s="10">
        <f t="shared" si="0"/>
        <v>123.37135238223466</v>
      </c>
      <c r="E14" s="28">
        <f>E15</f>
        <v>19729018.300000001</v>
      </c>
      <c r="F14" s="10">
        <f t="shared" si="1"/>
        <v>106.29617311502939</v>
      </c>
      <c r="G14" s="10">
        <f>G15</f>
        <v>20011412.199999999</v>
      </c>
      <c r="H14" s="10">
        <f t="shared" si="1"/>
        <v>101.4313631611361</v>
      </c>
      <c r="I14" s="10">
        <f>I15</f>
        <v>20057190.199999999</v>
      </c>
      <c r="J14" s="10">
        <f t="shared" si="1"/>
        <v>100.22875946756022</v>
      </c>
    </row>
    <row r="15" spans="1:144" ht="47.25" x14ac:dyDescent="0.25">
      <c r="A15" s="18" t="s">
        <v>10</v>
      </c>
      <c r="B15" s="10">
        <v>15044353.200000001</v>
      </c>
      <c r="C15" s="10">
        <v>18560422</v>
      </c>
      <c r="D15" s="10">
        <f t="shared" si="0"/>
        <v>123.37135238223466</v>
      </c>
      <c r="E15" s="28">
        <v>19729018.300000001</v>
      </c>
      <c r="F15" s="10">
        <f t="shared" si="1"/>
        <v>106.29617311502939</v>
      </c>
      <c r="G15" s="10">
        <v>20011412.199999999</v>
      </c>
      <c r="H15" s="10">
        <f t="shared" si="1"/>
        <v>101.4313631611361</v>
      </c>
      <c r="I15" s="10">
        <v>20057190.199999999</v>
      </c>
      <c r="J15" s="10">
        <f t="shared" si="1"/>
        <v>100.22875946756022</v>
      </c>
    </row>
    <row r="16" spans="1:144" x14ac:dyDescent="0.25">
      <c r="A16" s="18" t="s">
        <v>11</v>
      </c>
      <c r="B16" s="10">
        <f>B18+B19</f>
        <v>726566.9</v>
      </c>
      <c r="C16" s="10">
        <f>C18+C19</f>
        <v>1013664</v>
      </c>
      <c r="D16" s="10">
        <f t="shared" si="0"/>
        <v>139.51420027529466</v>
      </c>
      <c r="E16" s="28">
        <f>E18+E19</f>
        <v>1212837</v>
      </c>
      <c r="F16" s="10">
        <f t="shared" si="1"/>
        <v>119.64881854342266</v>
      </c>
      <c r="G16" s="10">
        <f>G18+G19</f>
        <v>1474620</v>
      </c>
      <c r="H16" s="10">
        <f t="shared" si="1"/>
        <v>121.58435140088899</v>
      </c>
      <c r="I16" s="10">
        <f>I18+I19</f>
        <v>1631764</v>
      </c>
      <c r="J16" s="10">
        <f t="shared" si="1"/>
        <v>110.65657593142639</v>
      </c>
    </row>
    <row r="17" spans="1:144" x14ac:dyDescent="0.25">
      <c r="A17" s="18" t="s">
        <v>6</v>
      </c>
      <c r="B17" s="10"/>
      <c r="C17" s="10"/>
      <c r="D17" s="10"/>
      <c r="E17" s="28"/>
      <c r="F17" s="10"/>
      <c r="G17" s="10"/>
      <c r="H17" s="10"/>
      <c r="I17" s="10"/>
      <c r="J17" s="10"/>
    </row>
    <row r="18" spans="1:144" x14ac:dyDescent="0.25">
      <c r="A18" s="18" t="s">
        <v>12</v>
      </c>
      <c r="B18" s="10">
        <v>726566.9</v>
      </c>
      <c r="C18" s="10">
        <v>1009000</v>
      </c>
      <c r="D18" s="10">
        <f t="shared" si="0"/>
        <v>138.8722772810047</v>
      </c>
      <c r="E18" s="28">
        <v>1208000</v>
      </c>
      <c r="F18" s="10">
        <f t="shared" si="1"/>
        <v>119.72249752229931</v>
      </c>
      <c r="G18" s="10">
        <v>1469600</v>
      </c>
      <c r="H18" s="10">
        <f t="shared" si="1"/>
        <v>121.65562913907284</v>
      </c>
      <c r="I18" s="10">
        <v>1626560</v>
      </c>
      <c r="J18" s="10">
        <f t="shared" si="1"/>
        <v>110.68045726728361</v>
      </c>
    </row>
    <row r="19" spans="1:144" ht="63" x14ac:dyDescent="0.25">
      <c r="A19" s="18" t="s">
        <v>71</v>
      </c>
      <c r="B19" s="10">
        <v>0</v>
      </c>
      <c r="C19" s="10">
        <v>4664</v>
      </c>
      <c r="D19" s="10"/>
      <c r="E19" s="28">
        <v>4837</v>
      </c>
      <c r="F19" s="10"/>
      <c r="G19" s="10">
        <v>5020</v>
      </c>
      <c r="H19" s="10"/>
      <c r="I19" s="10">
        <v>5204</v>
      </c>
      <c r="J19" s="10"/>
    </row>
    <row r="20" spans="1:144" x14ac:dyDescent="0.25">
      <c r="A20" s="18" t="s">
        <v>13</v>
      </c>
      <c r="B20" s="10">
        <f>SUM(B22:B24)</f>
        <v>36157062.299999997</v>
      </c>
      <c r="C20" s="10">
        <f>SUM(C22:C24)</f>
        <v>37035203</v>
      </c>
      <c r="D20" s="10">
        <f t="shared" si="0"/>
        <v>102.42868375952104</v>
      </c>
      <c r="E20" s="28">
        <f t="shared" ref="E20:I20" si="3">SUM(E22:E24)</f>
        <v>37179164.5</v>
      </c>
      <c r="F20" s="10">
        <f t="shared" si="1"/>
        <v>100.38871529879287</v>
      </c>
      <c r="G20" s="10">
        <f t="shared" si="3"/>
        <v>37328817.200000003</v>
      </c>
      <c r="H20" s="10">
        <f t="shared" si="1"/>
        <v>100.40251765205753</v>
      </c>
      <c r="I20" s="10">
        <f t="shared" si="3"/>
        <v>37527347.600000001</v>
      </c>
      <c r="J20" s="10">
        <f t="shared" si="1"/>
        <v>100.53184219295328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</row>
    <row r="21" spans="1:144" x14ac:dyDescent="0.25">
      <c r="A21" s="18" t="s">
        <v>6</v>
      </c>
      <c r="B21" s="10"/>
      <c r="C21" s="10"/>
      <c r="D21" s="10"/>
      <c r="E21" s="28"/>
      <c r="F21" s="10"/>
      <c r="G21" s="10"/>
      <c r="H21" s="10"/>
      <c r="I21" s="10"/>
      <c r="J21" s="10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</row>
    <row r="22" spans="1:144" x14ac:dyDescent="0.25">
      <c r="A22" s="18" t="s">
        <v>14</v>
      </c>
      <c r="B22" s="10">
        <v>32308456.5</v>
      </c>
      <c r="C22" s="10">
        <v>33024605</v>
      </c>
      <c r="D22" s="10">
        <f t="shared" si="0"/>
        <v>102.21659768859585</v>
      </c>
      <c r="E22" s="28">
        <v>33071028.5</v>
      </c>
      <c r="F22" s="10">
        <f t="shared" si="1"/>
        <v>100.14057246104838</v>
      </c>
      <c r="G22" s="10">
        <v>33126359.199999999</v>
      </c>
      <c r="H22" s="10">
        <f t="shared" si="1"/>
        <v>100.16730867623302</v>
      </c>
      <c r="I22" s="10">
        <v>33224526.600000001</v>
      </c>
      <c r="J22" s="10">
        <f t="shared" si="1"/>
        <v>100.29634225544473</v>
      </c>
    </row>
    <row r="23" spans="1:144" x14ac:dyDescent="0.25">
      <c r="A23" s="18" t="s">
        <v>15</v>
      </c>
      <c r="B23" s="10">
        <v>3815565.8</v>
      </c>
      <c r="C23" s="10">
        <v>3894678</v>
      </c>
      <c r="D23" s="10">
        <f t="shared" si="0"/>
        <v>102.07340678019496</v>
      </c>
      <c r="E23" s="28">
        <v>3992216</v>
      </c>
      <c r="F23" s="10">
        <f t="shared" si="1"/>
        <v>102.50439189067748</v>
      </c>
      <c r="G23" s="10">
        <v>4086538</v>
      </c>
      <c r="H23" s="10">
        <f t="shared" si="1"/>
        <v>102.36264771244844</v>
      </c>
      <c r="I23" s="10">
        <v>4186901</v>
      </c>
      <c r="J23" s="10">
        <f t="shared" si="1"/>
        <v>102.45594192443579</v>
      </c>
    </row>
    <row r="24" spans="1:144" x14ac:dyDescent="0.25">
      <c r="A24" s="18" t="s">
        <v>16</v>
      </c>
      <c r="B24" s="10">
        <v>33040</v>
      </c>
      <c r="C24" s="10">
        <v>115920</v>
      </c>
      <c r="D24" s="10">
        <f t="shared" si="0"/>
        <v>350.84745762711862</v>
      </c>
      <c r="E24" s="28">
        <v>115920</v>
      </c>
      <c r="F24" s="10">
        <f t="shared" si="1"/>
        <v>100</v>
      </c>
      <c r="G24" s="10">
        <v>115920</v>
      </c>
      <c r="H24" s="10">
        <f t="shared" si="1"/>
        <v>100</v>
      </c>
      <c r="I24" s="10">
        <v>115920</v>
      </c>
      <c r="J24" s="10">
        <f t="shared" si="1"/>
        <v>100</v>
      </c>
    </row>
    <row r="25" spans="1:144" ht="47.25" x14ac:dyDescent="0.25">
      <c r="A25" s="18" t="s">
        <v>17</v>
      </c>
      <c r="B25" s="10">
        <f>SUM(B27:B28)</f>
        <v>1158784.1000000001</v>
      </c>
      <c r="C25" s="10">
        <f>SUM(C27:C28)</f>
        <v>1076302</v>
      </c>
      <c r="D25" s="10">
        <f t="shared" si="0"/>
        <v>92.882013137736351</v>
      </c>
      <c r="E25" s="28">
        <f>SUM(E27:E28)</f>
        <v>1167418</v>
      </c>
      <c r="F25" s="10">
        <f t="shared" si="1"/>
        <v>108.46565369199351</v>
      </c>
      <c r="G25" s="10">
        <f>SUM(G27:G28)</f>
        <v>1226262</v>
      </c>
      <c r="H25" s="10">
        <f t="shared" si="1"/>
        <v>105.04052533025873</v>
      </c>
      <c r="I25" s="10">
        <f>SUM(I27:I28)</f>
        <v>1267005</v>
      </c>
      <c r="J25" s="10">
        <f t="shared" si="1"/>
        <v>103.32253629322281</v>
      </c>
    </row>
    <row r="26" spans="1:144" x14ac:dyDescent="0.25">
      <c r="A26" s="18" t="s">
        <v>6</v>
      </c>
      <c r="B26" s="10"/>
      <c r="C26" s="10"/>
      <c r="D26" s="10"/>
      <c r="E26" s="28"/>
      <c r="F26" s="10"/>
      <c r="G26" s="10"/>
      <c r="H26" s="10"/>
      <c r="I26" s="10"/>
      <c r="J26" s="10"/>
    </row>
    <row r="27" spans="1:144" x14ac:dyDescent="0.25">
      <c r="A27" s="18" t="s">
        <v>18</v>
      </c>
      <c r="B27" s="10">
        <v>1156102.3</v>
      </c>
      <c r="C27" s="10">
        <v>1073002</v>
      </c>
      <c r="D27" s="10">
        <f t="shared" si="0"/>
        <v>92.812028831704595</v>
      </c>
      <c r="E27" s="28">
        <v>1164108</v>
      </c>
      <c r="F27" s="10">
        <f t="shared" si="1"/>
        <v>108.49075770595023</v>
      </c>
      <c r="G27" s="10">
        <v>1222942</v>
      </c>
      <c r="H27" s="10">
        <f t="shared" si="1"/>
        <v>105.05399842626286</v>
      </c>
      <c r="I27" s="10">
        <v>1263675</v>
      </c>
      <c r="J27" s="10">
        <f t="shared" si="1"/>
        <v>103.3307384978192</v>
      </c>
    </row>
    <row r="28" spans="1:144" ht="47.25" x14ac:dyDescent="0.25">
      <c r="A28" s="18" t="s">
        <v>19</v>
      </c>
      <c r="B28" s="10">
        <v>2681.8</v>
      </c>
      <c r="C28" s="10">
        <v>3300</v>
      </c>
      <c r="D28" s="10">
        <f t="shared" si="0"/>
        <v>123.05168170631664</v>
      </c>
      <c r="E28" s="28">
        <v>3310</v>
      </c>
      <c r="F28" s="10">
        <f t="shared" si="1"/>
        <v>100.3030303030303</v>
      </c>
      <c r="G28" s="10">
        <v>3320</v>
      </c>
      <c r="H28" s="10">
        <f t="shared" si="1"/>
        <v>100.30211480362539</v>
      </c>
      <c r="I28" s="10">
        <v>3330</v>
      </c>
      <c r="J28" s="10">
        <f t="shared" si="1"/>
        <v>100.30120481927712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</row>
    <row r="29" spans="1:144" x14ac:dyDescent="0.25">
      <c r="A29" s="18" t="s">
        <v>20</v>
      </c>
      <c r="B29" s="10">
        <v>458100.3</v>
      </c>
      <c r="C29" s="10">
        <v>382468.4</v>
      </c>
      <c r="D29" s="10">
        <f t="shared" si="0"/>
        <v>83.490100312093233</v>
      </c>
      <c r="E29" s="28">
        <v>292923.7</v>
      </c>
      <c r="F29" s="10">
        <f t="shared" si="1"/>
        <v>76.587686721308216</v>
      </c>
      <c r="G29" s="10">
        <v>276596.2</v>
      </c>
      <c r="H29" s="10">
        <f t="shared" si="1"/>
        <v>94.426022885823173</v>
      </c>
      <c r="I29" s="10">
        <v>279883.59999999998</v>
      </c>
      <c r="J29" s="10">
        <f t="shared" si="1"/>
        <v>101.18851958197546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</row>
    <row r="30" spans="1:144" ht="47.25" x14ac:dyDescent="0.25">
      <c r="A30" s="18" t="s">
        <v>21</v>
      </c>
      <c r="B30" s="10">
        <v>-12</v>
      </c>
      <c r="C30" s="10">
        <v>0</v>
      </c>
      <c r="D30" s="10">
        <f t="shared" si="0"/>
        <v>0</v>
      </c>
      <c r="E30" s="28">
        <v>0</v>
      </c>
      <c r="F30" s="10"/>
      <c r="G30" s="10">
        <v>0</v>
      </c>
      <c r="H30" s="10"/>
      <c r="I30" s="10">
        <v>0</v>
      </c>
      <c r="J30" s="10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</row>
    <row r="31" spans="1:144" ht="25.5" customHeight="1" x14ac:dyDescent="0.25">
      <c r="A31" s="16" t="s">
        <v>22</v>
      </c>
      <c r="B31" s="9">
        <f>B32+B41+B46+B50+B54+B55+B56</f>
        <v>19766275</v>
      </c>
      <c r="C31" s="9">
        <f>C32+C41+C46+C50+C54+C55+C56</f>
        <v>20098214.100000001</v>
      </c>
      <c r="D31" s="9">
        <f t="shared" si="0"/>
        <v>101.67932045871062</v>
      </c>
      <c r="E31" s="27">
        <f>E32+E41+E46+E50+E54+E55+E56</f>
        <v>4504970</v>
      </c>
      <c r="F31" s="9">
        <f t="shared" si="1"/>
        <v>22.414777639372442</v>
      </c>
      <c r="G31" s="9">
        <f>G32+G41+G46+G50+G54+G55+G56</f>
        <v>4542762</v>
      </c>
      <c r="H31" s="9">
        <f t="shared" si="1"/>
        <v>100.83889570851747</v>
      </c>
      <c r="I31" s="9">
        <f>I32+I41+I46+I50+I54+I55+I56</f>
        <v>4525361.9000000004</v>
      </c>
      <c r="J31" s="9">
        <f t="shared" si="1"/>
        <v>99.616970908887595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</row>
    <row r="32" spans="1:144" ht="63" x14ac:dyDescent="0.25">
      <c r="A32" s="18" t="s">
        <v>23</v>
      </c>
      <c r="B32" s="10">
        <f>SUM(B34:B40)</f>
        <v>14244130.9</v>
      </c>
      <c r="C32" s="10">
        <f>SUM(C34:C40)</f>
        <v>15599247.500000002</v>
      </c>
      <c r="D32" s="10">
        <f t="shared" si="0"/>
        <v>109.51350847246147</v>
      </c>
      <c r="E32" s="28">
        <f>SUM(E34:E40)</f>
        <v>118847.99999999999</v>
      </c>
      <c r="F32" s="10">
        <f t="shared" si="1"/>
        <v>0.7618829049285869</v>
      </c>
      <c r="G32" s="10">
        <f>SUM(G34:G40)</f>
        <v>117778</v>
      </c>
      <c r="H32" s="10">
        <f t="shared" si="1"/>
        <v>99.099690360796998</v>
      </c>
      <c r="I32" s="10">
        <f>SUM(I34:I40)</f>
        <v>108128.40000000001</v>
      </c>
      <c r="J32" s="10">
        <f t="shared" si="1"/>
        <v>91.806958854794615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</row>
    <row r="33" spans="1:144" x14ac:dyDescent="0.25">
      <c r="A33" s="18" t="s">
        <v>6</v>
      </c>
      <c r="B33" s="10"/>
      <c r="C33" s="10"/>
      <c r="D33" s="10"/>
      <c r="E33" s="28"/>
      <c r="F33" s="10"/>
      <c r="G33" s="10"/>
      <c r="H33" s="10"/>
      <c r="I33" s="10"/>
      <c r="J33" s="10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</row>
    <row r="34" spans="1:144" ht="117" customHeight="1" x14ac:dyDescent="0.25">
      <c r="A34" s="18" t="s">
        <v>24</v>
      </c>
      <c r="B34" s="10">
        <v>103870.5</v>
      </c>
      <c r="C34" s="10">
        <v>9055</v>
      </c>
      <c r="D34" s="10">
        <f t="shared" si="0"/>
        <v>8.71758584006046</v>
      </c>
      <c r="E34" s="28">
        <v>41334.400000000001</v>
      </c>
      <c r="F34" s="10">
        <f t="shared" si="1"/>
        <v>456.48150193263393</v>
      </c>
      <c r="G34" s="10">
        <v>40370.400000000001</v>
      </c>
      <c r="H34" s="10">
        <f t="shared" si="1"/>
        <v>97.667802121235582</v>
      </c>
      <c r="I34" s="10">
        <v>30459.8</v>
      </c>
      <c r="J34" s="10">
        <f t="shared" si="1"/>
        <v>75.4508253571924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</row>
    <row r="35" spans="1:144" x14ac:dyDescent="0.25">
      <c r="A35" s="18" t="s">
        <v>25</v>
      </c>
      <c r="B35" s="10">
        <v>14045345.1</v>
      </c>
      <c r="C35" s="10">
        <v>15500000</v>
      </c>
      <c r="D35" s="10">
        <f t="shared" si="0"/>
        <v>110.35684698128208</v>
      </c>
      <c r="E35" s="28">
        <v>0</v>
      </c>
      <c r="F35" s="10">
        <f t="shared" si="1"/>
        <v>0</v>
      </c>
      <c r="G35" s="10">
        <v>0</v>
      </c>
      <c r="H35" s="10"/>
      <c r="I35" s="10">
        <v>0</v>
      </c>
      <c r="J35" s="10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</row>
    <row r="36" spans="1:144" ht="31.5" x14ac:dyDescent="0.25">
      <c r="A36" s="18" t="s">
        <v>26</v>
      </c>
      <c r="B36" s="10">
        <v>18.3</v>
      </c>
      <c r="C36" s="10">
        <v>0</v>
      </c>
      <c r="D36" s="10">
        <f t="shared" si="0"/>
        <v>0</v>
      </c>
      <c r="E36" s="28">
        <v>0</v>
      </c>
      <c r="F36" s="10"/>
      <c r="G36" s="10">
        <v>0</v>
      </c>
      <c r="H36" s="10"/>
      <c r="I36" s="10">
        <v>0</v>
      </c>
      <c r="J36" s="10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</row>
    <row r="37" spans="1:144" ht="141.75" x14ac:dyDescent="0.25">
      <c r="A37" s="18" t="s">
        <v>47</v>
      </c>
      <c r="B37" s="10">
        <v>65852.600000000006</v>
      </c>
      <c r="C37" s="10">
        <v>75200</v>
      </c>
      <c r="D37" s="10">
        <f t="shared" si="0"/>
        <v>114.19442816228971</v>
      </c>
      <c r="E37" s="28">
        <v>77300</v>
      </c>
      <c r="F37" s="10">
        <f t="shared" si="1"/>
        <v>102.79255319148936</v>
      </c>
      <c r="G37" s="10">
        <v>77200</v>
      </c>
      <c r="H37" s="10">
        <f t="shared" si="1"/>
        <v>99.870633893919788</v>
      </c>
      <c r="I37" s="10">
        <v>77500</v>
      </c>
      <c r="J37" s="10">
        <f t="shared" si="1"/>
        <v>100.38860103626943</v>
      </c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</row>
    <row r="38" spans="1:144" ht="63" x14ac:dyDescent="0.25">
      <c r="A38" s="18" t="s">
        <v>27</v>
      </c>
      <c r="B38" s="10">
        <v>353</v>
      </c>
      <c r="C38" s="10">
        <v>67.3</v>
      </c>
      <c r="D38" s="10">
        <f t="shared" si="0"/>
        <v>19.065155807365439</v>
      </c>
      <c r="E38" s="28">
        <v>181.2</v>
      </c>
      <c r="F38" s="10">
        <f t="shared" si="1"/>
        <v>269.24219910846949</v>
      </c>
      <c r="G38" s="10">
        <v>170.5</v>
      </c>
      <c r="H38" s="10">
        <f t="shared" si="1"/>
        <v>94.094922737306845</v>
      </c>
      <c r="I38" s="10">
        <v>131.5</v>
      </c>
      <c r="J38" s="10">
        <f t="shared" si="1"/>
        <v>77.126099706744867</v>
      </c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</row>
    <row r="39" spans="1:144" ht="110.25" x14ac:dyDescent="0.25">
      <c r="A39" s="13" t="s">
        <v>43</v>
      </c>
      <c r="B39" s="10">
        <v>73.599999999999994</v>
      </c>
      <c r="C39" s="10">
        <v>9.9</v>
      </c>
      <c r="D39" s="10">
        <f t="shared" si="0"/>
        <v>13.45108695652174</v>
      </c>
      <c r="E39" s="28">
        <v>32.400000000000006</v>
      </c>
      <c r="F39" s="10">
        <f t="shared" si="1"/>
        <v>327.27272727272737</v>
      </c>
      <c r="G39" s="10">
        <v>37.1</v>
      </c>
      <c r="H39" s="10">
        <f t="shared" si="1"/>
        <v>114.50617283950615</v>
      </c>
      <c r="I39" s="10">
        <v>37.1</v>
      </c>
      <c r="J39" s="10">
        <f t="shared" si="1"/>
        <v>100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</row>
    <row r="40" spans="1:144" ht="31.5" x14ac:dyDescent="0.25">
      <c r="A40" s="18" t="s">
        <v>28</v>
      </c>
      <c r="B40" s="10">
        <v>28617.8</v>
      </c>
      <c r="C40" s="10">
        <v>14915.3</v>
      </c>
      <c r="D40" s="10">
        <f t="shared" si="0"/>
        <v>52.118960926416428</v>
      </c>
      <c r="E40" s="28">
        <v>0</v>
      </c>
      <c r="F40" s="10">
        <f t="shared" si="1"/>
        <v>0</v>
      </c>
      <c r="G40" s="10">
        <v>0</v>
      </c>
      <c r="H40" s="10"/>
      <c r="I40" s="10">
        <v>0</v>
      </c>
      <c r="J40" s="10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</row>
    <row r="41" spans="1:144" ht="31.5" x14ac:dyDescent="0.25">
      <c r="A41" s="18" t="s">
        <v>29</v>
      </c>
      <c r="B41" s="10">
        <f>SUM(B43:B45)</f>
        <v>461853.9</v>
      </c>
      <c r="C41" s="10">
        <f>SUM(C43:C45)</f>
        <v>470458.7</v>
      </c>
      <c r="D41" s="10">
        <f t="shared" si="0"/>
        <v>101.86309999763994</v>
      </c>
      <c r="E41" s="28">
        <f>SUM(E43:E45)</f>
        <v>614070.6</v>
      </c>
      <c r="F41" s="10">
        <f t="shared" si="1"/>
        <v>130.52593139419037</v>
      </c>
      <c r="G41" s="10">
        <f>SUM(G43:G45)</f>
        <v>629424.89999999991</v>
      </c>
      <c r="H41" s="10">
        <f t="shared" si="1"/>
        <v>102.50041281898203</v>
      </c>
      <c r="I41" s="10">
        <f>SUM(I43:I45)</f>
        <v>621759.80000000005</v>
      </c>
      <c r="J41" s="10">
        <f t="shared" si="1"/>
        <v>98.782205788172689</v>
      </c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</row>
    <row r="42" spans="1:144" x14ac:dyDescent="0.25">
      <c r="A42" s="18" t="s">
        <v>6</v>
      </c>
      <c r="B42" s="10"/>
      <c r="C42" s="10"/>
      <c r="D42" s="10"/>
      <c r="E42" s="28"/>
      <c r="F42" s="10"/>
      <c r="G42" s="10"/>
      <c r="H42" s="10"/>
      <c r="I42" s="10"/>
      <c r="J42" s="10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</row>
    <row r="43" spans="1:144" ht="31.5" x14ac:dyDescent="0.25">
      <c r="A43" s="18" t="s">
        <v>30</v>
      </c>
      <c r="B43" s="10">
        <v>118029.2</v>
      </c>
      <c r="C43" s="10">
        <v>131783</v>
      </c>
      <c r="D43" s="10">
        <f t="shared" si="0"/>
        <v>111.65287911804876</v>
      </c>
      <c r="E43" s="28">
        <v>294113.8</v>
      </c>
      <c r="F43" s="10">
        <f t="shared" si="1"/>
        <v>223.1803798669024</v>
      </c>
      <c r="G43" s="10">
        <v>297446.8</v>
      </c>
      <c r="H43" s="10">
        <f t="shared" si="1"/>
        <v>101.13323482271149</v>
      </c>
      <c r="I43" s="10">
        <v>289781.7</v>
      </c>
      <c r="J43" s="10">
        <f t="shared" si="1"/>
        <v>97.423034976338627</v>
      </c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</row>
    <row r="44" spans="1:144" ht="21" customHeight="1" x14ac:dyDescent="0.25">
      <c r="A44" s="18" t="s">
        <v>31</v>
      </c>
      <c r="B44" s="10">
        <v>40773.4</v>
      </c>
      <c r="C44" s="10">
        <v>52862.3</v>
      </c>
      <c r="D44" s="10">
        <f t="shared" si="0"/>
        <v>129.64898683945907</v>
      </c>
      <c r="E44" s="28">
        <v>14539.3</v>
      </c>
      <c r="F44" s="10">
        <f t="shared" si="1"/>
        <v>27.504100275621756</v>
      </c>
      <c r="G44" s="10">
        <v>14539.3</v>
      </c>
      <c r="H44" s="10">
        <f t="shared" si="1"/>
        <v>100</v>
      </c>
      <c r="I44" s="10">
        <v>14539.3</v>
      </c>
      <c r="J44" s="10">
        <f t="shared" si="1"/>
        <v>100</v>
      </c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</row>
    <row r="45" spans="1:144" ht="36" customHeight="1" x14ac:dyDescent="0.25">
      <c r="A45" s="18" t="s">
        <v>32</v>
      </c>
      <c r="B45" s="10">
        <v>303051.3</v>
      </c>
      <c r="C45" s="10">
        <v>285813.40000000002</v>
      </c>
      <c r="D45" s="10">
        <f t="shared" si="0"/>
        <v>94.311887129340818</v>
      </c>
      <c r="E45" s="28">
        <v>305417.5</v>
      </c>
      <c r="F45" s="10">
        <f t="shared" si="1"/>
        <v>106.85905559361457</v>
      </c>
      <c r="G45" s="10">
        <v>317438.8</v>
      </c>
      <c r="H45" s="10">
        <f t="shared" si="1"/>
        <v>103.93602200266847</v>
      </c>
      <c r="I45" s="10">
        <v>317438.8</v>
      </c>
      <c r="J45" s="10">
        <f t="shared" si="1"/>
        <v>100</v>
      </c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</row>
    <row r="46" spans="1:144" ht="47.25" x14ac:dyDescent="0.25">
      <c r="A46" s="18" t="s">
        <v>33</v>
      </c>
      <c r="B46" s="10">
        <f>B48+B49</f>
        <v>711584.8</v>
      </c>
      <c r="C46" s="10">
        <f>C48+C49</f>
        <v>211827.40000000002</v>
      </c>
      <c r="D46" s="10">
        <f t="shared" si="0"/>
        <v>29.768398650448969</v>
      </c>
      <c r="E46" s="28">
        <f>E48+E49</f>
        <v>153018</v>
      </c>
      <c r="F46" s="10">
        <f t="shared" si="1"/>
        <v>72.237113801141859</v>
      </c>
      <c r="G46" s="10">
        <f>G48+G49</f>
        <v>153001.4</v>
      </c>
      <c r="H46" s="10">
        <f t="shared" si="1"/>
        <v>99.989151603079378</v>
      </c>
      <c r="I46" s="10">
        <f>I48+I49</f>
        <v>153043.1</v>
      </c>
      <c r="J46" s="10">
        <f t="shared" si="1"/>
        <v>100.02725465257181</v>
      </c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</row>
    <row r="47" spans="1:144" ht="22.5" customHeight="1" x14ac:dyDescent="0.25">
      <c r="A47" s="18" t="s">
        <v>6</v>
      </c>
      <c r="B47" s="10"/>
      <c r="C47" s="10"/>
      <c r="D47" s="10"/>
      <c r="E47" s="28"/>
      <c r="F47" s="10"/>
      <c r="G47" s="10"/>
      <c r="H47" s="10"/>
      <c r="I47" s="10"/>
      <c r="J47" s="10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</row>
    <row r="48" spans="1:144" x14ac:dyDescent="0.25">
      <c r="A48" s="18" t="s">
        <v>34</v>
      </c>
      <c r="B48" s="10">
        <v>199119.1</v>
      </c>
      <c r="C48" s="10">
        <v>132637.20000000001</v>
      </c>
      <c r="D48" s="10">
        <f t="shared" si="0"/>
        <v>66.611992521059008</v>
      </c>
      <c r="E48" s="28">
        <v>135603.20000000001</v>
      </c>
      <c r="F48" s="10">
        <f t="shared" si="1"/>
        <v>102.23617507004067</v>
      </c>
      <c r="G48" s="10">
        <v>135657.9</v>
      </c>
      <c r="H48" s="10">
        <f t="shared" si="1"/>
        <v>100.04033828110251</v>
      </c>
      <c r="I48" s="10">
        <v>135697.20000000001</v>
      </c>
      <c r="J48" s="10">
        <f t="shared" si="1"/>
        <v>100.02896993098081</v>
      </c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</row>
    <row r="49" spans="1:144" x14ac:dyDescent="0.25">
      <c r="A49" s="18" t="s">
        <v>35</v>
      </c>
      <c r="B49" s="10">
        <v>512465.7</v>
      </c>
      <c r="C49" s="10">
        <v>79190.2</v>
      </c>
      <c r="D49" s="10">
        <f t="shared" si="0"/>
        <v>15.452780547068809</v>
      </c>
      <c r="E49" s="28">
        <v>17414.8</v>
      </c>
      <c r="F49" s="10">
        <f t="shared" si="1"/>
        <v>21.991104959957166</v>
      </c>
      <c r="G49" s="10">
        <v>17343.5</v>
      </c>
      <c r="H49" s="10">
        <f t="shared" si="1"/>
        <v>99.590578128947797</v>
      </c>
      <c r="I49" s="10">
        <v>17345.900000000001</v>
      </c>
      <c r="J49" s="10">
        <f t="shared" si="1"/>
        <v>100.01383803730506</v>
      </c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</row>
    <row r="50" spans="1:144" ht="47.25" x14ac:dyDescent="0.25">
      <c r="A50" s="18" t="s">
        <v>36</v>
      </c>
      <c r="B50" s="10">
        <f>SUM(B52:B53)</f>
        <v>150031.1</v>
      </c>
      <c r="C50" s="10">
        <f>SUM(C52:C53)</f>
        <v>93328.4</v>
      </c>
      <c r="D50" s="10">
        <f t="shared" si="0"/>
        <v>62.206035948546656</v>
      </c>
      <c r="E50" s="28">
        <f>SUM(E52:E53)</f>
        <v>52067.5</v>
      </c>
      <c r="F50" s="10">
        <f t="shared" si="1"/>
        <v>55.789556019389593</v>
      </c>
      <c r="G50" s="10">
        <f>SUM(G52:G53)</f>
        <v>52067.5</v>
      </c>
      <c r="H50" s="10">
        <f t="shared" si="1"/>
        <v>100</v>
      </c>
      <c r="I50" s="10">
        <f>SUM(I52:I53)</f>
        <v>52067.5</v>
      </c>
      <c r="J50" s="10">
        <f t="shared" si="1"/>
        <v>100</v>
      </c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</row>
    <row r="51" spans="1:144" ht="24" customHeight="1" x14ac:dyDescent="0.25">
      <c r="A51" s="18" t="s">
        <v>6</v>
      </c>
      <c r="B51" s="10"/>
      <c r="C51" s="10"/>
      <c r="D51" s="10"/>
      <c r="E51" s="28"/>
      <c r="F51" s="10"/>
      <c r="G51" s="10"/>
      <c r="H51" s="10"/>
      <c r="I51" s="10"/>
      <c r="J51" s="10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</row>
    <row r="52" spans="1:144" ht="47.25" x14ac:dyDescent="0.25">
      <c r="A52" s="18" t="s">
        <v>37</v>
      </c>
      <c r="B52" s="28">
        <v>50141.3</v>
      </c>
      <c r="C52" s="28">
        <v>61004.4</v>
      </c>
      <c r="D52" s="10">
        <f t="shared" si="0"/>
        <v>121.66497478126814</v>
      </c>
      <c r="E52" s="28">
        <v>41850.5</v>
      </c>
      <c r="F52" s="10">
        <f t="shared" si="1"/>
        <v>68.602428677275739</v>
      </c>
      <c r="G52" s="10">
        <v>41850.5</v>
      </c>
      <c r="H52" s="10">
        <f t="shared" si="1"/>
        <v>100</v>
      </c>
      <c r="I52" s="10">
        <v>41850.5</v>
      </c>
      <c r="J52" s="10">
        <f t="shared" si="1"/>
        <v>100</v>
      </c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</row>
    <row r="53" spans="1:144" ht="47.25" x14ac:dyDescent="0.25">
      <c r="A53" s="18" t="s">
        <v>38</v>
      </c>
      <c r="B53" s="10">
        <v>99889.8</v>
      </c>
      <c r="C53" s="10">
        <v>32324</v>
      </c>
      <c r="D53" s="10">
        <f t="shared" si="0"/>
        <v>32.359660345700966</v>
      </c>
      <c r="E53" s="28">
        <v>10217</v>
      </c>
      <c r="F53" s="10">
        <f t="shared" si="1"/>
        <v>31.608093057789876</v>
      </c>
      <c r="G53" s="10">
        <v>10217</v>
      </c>
      <c r="H53" s="10">
        <f t="shared" si="1"/>
        <v>100</v>
      </c>
      <c r="I53" s="10">
        <v>10217</v>
      </c>
      <c r="J53" s="10">
        <f t="shared" si="1"/>
        <v>100</v>
      </c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</row>
    <row r="54" spans="1:144" ht="31.5" x14ac:dyDescent="0.25">
      <c r="A54" s="18" t="s">
        <v>39</v>
      </c>
      <c r="B54" s="10">
        <v>12649</v>
      </c>
      <c r="C54" s="10">
        <v>10612.199999999999</v>
      </c>
      <c r="D54" s="10">
        <f t="shared" si="0"/>
        <v>83.897541307613238</v>
      </c>
      <c r="E54" s="28">
        <v>11614.699999999999</v>
      </c>
      <c r="F54" s="10">
        <f t="shared" si="1"/>
        <v>109.44667458208477</v>
      </c>
      <c r="G54" s="10">
        <v>11614.699999999999</v>
      </c>
      <c r="H54" s="10">
        <f t="shared" si="1"/>
        <v>100</v>
      </c>
      <c r="I54" s="10">
        <v>11614.699999999999</v>
      </c>
      <c r="J54" s="10">
        <f t="shared" si="1"/>
        <v>100</v>
      </c>
      <c r="EK54" s="8"/>
      <c r="EL54" s="8"/>
      <c r="EM54" s="8"/>
      <c r="EN54" s="8"/>
    </row>
    <row r="55" spans="1:144" ht="31.5" x14ac:dyDescent="0.25">
      <c r="A55" s="18" t="s">
        <v>40</v>
      </c>
      <c r="B55" s="10">
        <v>3447904.7999999993</v>
      </c>
      <c r="C55" s="10">
        <v>2946049.0999999996</v>
      </c>
      <c r="D55" s="10">
        <f t="shared" si="0"/>
        <v>85.444618424499424</v>
      </c>
      <c r="E55" s="28">
        <v>2678547.1</v>
      </c>
      <c r="F55" s="10">
        <f t="shared" si="1"/>
        <v>90.91997482323022</v>
      </c>
      <c r="G55" s="10">
        <v>2703192.5</v>
      </c>
      <c r="H55" s="10">
        <f t="shared" si="1"/>
        <v>100.92010329032482</v>
      </c>
      <c r="I55" s="10">
        <v>2703278.5</v>
      </c>
      <c r="J55" s="10">
        <f t="shared" si="1"/>
        <v>100.00318142344653</v>
      </c>
      <c r="EK55" s="8"/>
      <c r="EL55" s="8"/>
      <c r="EM55" s="8"/>
      <c r="EN55" s="8"/>
    </row>
    <row r="56" spans="1:144" ht="27" customHeight="1" x14ac:dyDescent="0.25">
      <c r="A56" s="18" t="s">
        <v>41</v>
      </c>
      <c r="B56" s="10">
        <v>738120.5</v>
      </c>
      <c r="C56" s="10">
        <v>766690.8</v>
      </c>
      <c r="D56" s="10">
        <f t="shared" si="0"/>
        <v>103.87068236148434</v>
      </c>
      <c r="E56" s="28">
        <v>876804.1</v>
      </c>
      <c r="F56" s="10">
        <f t="shared" si="1"/>
        <v>114.36215225225084</v>
      </c>
      <c r="G56" s="10">
        <v>875683</v>
      </c>
      <c r="H56" s="10">
        <f t="shared" si="1"/>
        <v>99.872137915413489</v>
      </c>
      <c r="I56" s="10">
        <v>875469.9</v>
      </c>
      <c r="J56" s="10">
        <f t="shared" si="1"/>
        <v>99.975664709718018</v>
      </c>
      <c r="EK56" s="8"/>
      <c r="EL56" s="8"/>
      <c r="EM56" s="8"/>
      <c r="EN56" s="8"/>
    </row>
    <row r="57" spans="1:144" x14ac:dyDescent="0.25">
      <c r="A57" s="11" t="s">
        <v>42</v>
      </c>
      <c r="B57" s="12">
        <f>B58+B63+B65+B67+B69+B71</f>
        <v>20204630</v>
      </c>
      <c r="C57" s="12">
        <f t="shared" ref="C57:I57" si="4">C58+C63+C65+C67+C69+C71</f>
        <v>20945810.600000001</v>
      </c>
      <c r="D57" s="12">
        <f t="shared" si="0"/>
        <v>103.66837007161232</v>
      </c>
      <c r="E57" s="29">
        <f t="shared" si="4"/>
        <v>21477077.100000001</v>
      </c>
      <c r="F57" s="12">
        <f t="shared" si="1"/>
        <v>102.53638548607901</v>
      </c>
      <c r="G57" s="12">
        <f t="shared" si="4"/>
        <v>21921279.199999999</v>
      </c>
      <c r="H57" s="12">
        <f t="shared" si="1"/>
        <v>102.06826142091745</v>
      </c>
      <c r="I57" s="12">
        <f t="shared" si="4"/>
        <v>0</v>
      </c>
      <c r="J57" s="12">
        <f t="shared" si="1"/>
        <v>0</v>
      </c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</row>
    <row r="58" spans="1:144" ht="47.25" x14ac:dyDescent="0.25">
      <c r="A58" s="20" t="s">
        <v>48</v>
      </c>
      <c r="B58" s="10">
        <f>SUM(B59:B62)</f>
        <v>16576659</v>
      </c>
      <c r="C58" s="10">
        <f>SUM(C59:C62)</f>
        <v>20945810.600000001</v>
      </c>
      <c r="D58" s="10">
        <f t="shared" si="0"/>
        <v>126.35725087908244</v>
      </c>
      <c r="E58" s="28">
        <f t="shared" ref="E58:I58" si="5">SUM(E59:E62)</f>
        <v>21477077.100000001</v>
      </c>
      <c r="F58" s="10">
        <f t="shared" si="1"/>
        <v>102.53638548607901</v>
      </c>
      <c r="G58" s="10">
        <f t="shared" si="5"/>
        <v>21921279.199999999</v>
      </c>
      <c r="H58" s="10">
        <f t="shared" si="1"/>
        <v>102.06826142091745</v>
      </c>
      <c r="I58" s="10">
        <f t="shared" si="5"/>
        <v>0</v>
      </c>
      <c r="J58" s="10">
        <f t="shared" si="1"/>
        <v>0</v>
      </c>
      <c r="K58" s="8"/>
    </row>
    <row r="59" spans="1:144" ht="31.5" x14ac:dyDescent="0.25">
      <c r="A59" s="20" t="s">
        <v>49</v>
      </c>
      <c r="B59" s="10">
        <v>209771.9</v>
      </c>
      <c r="C59" s="10">
        <v>0</v>
      </c>
      <c r="D59" s="10">
        <f t="shared" si="0"/>
        <v>0</v>
      </c>
      <c r="E59" s="28">
        <v>0</v>
      </c>
      <c r="F59" s="10"/>
      <c r="G59" s="10">
        <v>0</v>
      </c>
      <c r="H59" s="10"/>
      <c r="I59" s="10">
        <v>0</v>
      </c>
      <c r="J59" s="10"/>
    </row>
    <row r="60" spans="1:144" ht="47.25" x14ac:dyDescent="0.25">
      <c r="A60" s="20" t="s">
        <v>50</v>
      </c>
      <c r="B60" s="10">
        <v>10968607.699999999</v>
      </c>
      <c r="C60" s="10">
        <v>15348465.1</v>
      </c>
      <c r="D60" s="10">
        <f t="shared" si="0"/>
        <v>139.9308419062157</v>
      </c>
      <c r="E60" s="28">
        <v>15637422.6</v>
      </c>
      <c r="F60" s="10">
        <f t="shared" si="1"/>
        <v>101.88264753587642</v>
      </c>
      <c r="G60" s="10">
        <v>16010424.4</v>
      </c>
      <c r="H60" s="10">
        <f t="shared" si="1"/>
        <v>102.38531508382974</v>
      </c>
      <c r="I60" s="10">
        <v>0</v>
      </c>
      <c r="J60" s="10">
        <f t="shared" si="1"/>
        <v>0</v>
      </c>
    </row>
    <row r="61" spans="1:144" ht="31.5" x14ac:dyDescent="0.25">
      <c r="A61" s="20" t="s">
        <v>51</v>
      </c>
      <c r="B61" s="10">
        <v>3263188.2</v>
      </c>
      <c r="C61" s="10">
        <v>3399574.4</v>
      </c>
      <c r="D61" s="10">
        <f t="shared" si="0"/>
        <v>104.1795382809977</v>
      </c>
      <c r="E61" s="28">
        <v>3590975.4</v>
      </c>
      <c r="F61" s="10">
        <f t="shared" si="1"/>
        <v>105.63014593826803</v>
      </c>
      <c r="G61" s="10">
        <v>3618417.5</v>
      </c>
      <c r="H61" s="10">
        <f t="shared" si="1"/>
        <v>100.76419626823399</v>
      </c>
      <c r="I61" s="10">
        <v>0</v>
      </c>
      <c r="J61" s="10">
        <f t="shared" si="1"/>
        <v>0</v>
      </c>
    </row>
    <row r="62" spans="1:144" x14ac:dyDescent="0.25">
      <c r="A62" s="20" t="s">
        <v>52</v>
      </c>
      <c r="B62" s="10">
        <v>2135091.2000000002</v>
      </c>
      <c r="C62" s="10">
        <v>2197771.1</v>
      </c>
      <c r="D62" s="10">
        <f t="shared" si="0"/>
        <v>102.9357012946332</v>
      </c>
      <c r="E62" s="28">
        <v>2248679.1</v>
      </c>
      <c r="F62" s="10">
        <f t="shared" si="1"/>
        <v>102.31634677514869</v>
      </c>
      <c r="G62" s="10">
        <v>2292437.2999999998</v>
      </c>
      <c r="H62" s="10">
        <f t="shared" si="1"/>
        <v>101.94595129202739</v>
      </c>
      <c r="I62" s="10">
        <v>0</v>
      </c>
      <c r="J62" s="10">
        <f t="shared" si="1"/>
        <v>0</v>
      </c>
    </row>
    <row r="63" spans="1:144" ht="47.25" x14ac:dyDescent="0.25">
      <c r="A63" s="20" t="s">
        <v>53</v>
      </c>
      <c r="B63" s="10">
        <f>B64</f>
        <v>2653210.7000000002</v>
      </c>
      <c r="C63" s="10">
        <f>C64</f>
        <v>0</v>
      </c>
      <c r="D63" s="10">
        <f t="shared" si="0"/>
        <v>0</v>
      </c>
      <c r="E63" s="28">
        <f t="shared" ref="E63:I63" si="6">E64</f>
        <v>0</v>
      </c>
      <c r="F63" s="10"/>
      <c r="G63" s="10">
        <f t="shared" si="6"/>
        <v>0</v>
      </c>
      <c r="H63" s="10"/>
      <c r="I63" s="10">
        <f t="shared" si="6"/>
        <v>0</v>
      </c>
      <c r="J63" s="10"/>
    </row>
    <row r="64" spans="1:144" ht="63" x14ac:dyDescent="0.25">
      <c r="A64" s="20" t="s">
        <v>54</v>
      </c>
      <c r="B64" s="10">
        <v>2653210.7000000002</v>
      </c>
      <c r="C64" s="10">
        <v>0</v>
      </c>
      <c r="D64" s="10">
        <f t="shared" si="0"/>
        <v>0</v>
      </c>
      <c r="E64" s="28">
        <v>0</v>
      </c>
      <c r="F64" s="10"/>
      <c r="G64" s="10">
        <v>0</v>
      </c>
      <c r="H64" s="10"/>
      <c r="I64" s="10">
        <v>0</v>
      </c>
      <c r="J64" s="10"/>
    </row>
    <row r="65" spans="1:144" ht="37.5" customHeight="1" x14ac:dyDescent="0.25">
      <c r="A65" s="20" t="s">
        <v>55</v>
      </c>
      <c r="B65" s="10">
        <f>B66</f>
        <v>55853.5</v>
      </c>
      <c r="C65" s="10">
        <f>C66</f>
        <v>0</v>
      </c>
      <c r="D65" s="10">
        <f t="shared" si="0"/>
        <v>0</v>
      </c>
      <c r="E65" s="28">
        <f t="shared" ref="E65:I65" si="7">E66</f>
        <v>0</v>
      </c>
      <c r="F65" s="10"/>
      <c r="G65" s="10">
        <f t="shared" si="7"/>
        <v>0</v>
      </c>
      <c r="H65" s="10"/>
      <c r="I65" s="10">
        <f t="shared" si="7"/>
        <v>0</v>
      </c>
      <c r="J65" s="10"/>
    </row>
    <row r="66" spans="1:144" ht="55.5" customHeight="1" x14ac:dyDescent="0.25">
      <c r="A66" s="20" t="s">
        <v>56</v>
      </c>
      <c r="B66" s="10">
        <v>55853.5</v>
      </c>
      <c r="C66" s="10">
        <v>0</v>
      </c>
      <c r="D66" s="10">
        <f t="shared" si="0"/>
        <v>0</v>
      </c>
      <c r="E66" s="28">
        <v>0</v>
      </c>
      <c r="F66" s="10"/>
      <c r="G66" s="10">
        <v>0</v>
      </c>
      <c r="H66" s="10"/>
      <c r="I66" s="10">
        <v>0</v>
      </c>
      <c r="J66" s="10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</row>
    <row r="67" spans="1:144" ht="22.5" customHeight="1" x14ac:dyDescent="0.25">
      <c r="A67" s="20" t="s">
        <v>57</v>
      </c>
      <c r="B67" s="10">
        <f>B68</f>
        <v>248898.3</v>
      </c>
      <c r="C67" s="10">
        <f>C68</f>
        <v>0</v>
      </c>
      <c r="D67" s="10">
        <f t="shared" si="0"/>
        <v>0</v>
      </c>
      <c r="E67" s="28">
        <f t="shared" ref="E67:I67" si="8">E68</f>
        <v>0</v>
      </c>
      <c r="F67" s="10"/>
      <c r="G67" s="10">
        <f t="shared" si="8"/>
        <v>0</v>
      </c>
      <c r="H67" s="10"/>
      <c r="I67" s="10">
        <f t="shared" si="8"/>
        <v>0</v>
      </c>
      <c r="J67" s="10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</row>
    <row r="68" spans="1:144" ht="37.5" customHeight="1" x14ac:dyDescent="0.25">
      <c r="A68" s="20" t="s">
        <v>58</v>
      </c>
      <c r="B68" s="10">
        <v>248898.3</v>
      </c>
      <c r="C68" s="10">
        <v>0</v>
      </c>
      <c r="D68" s="10">
        <f t="shared" si="0"/>
        <v>0</v>
      </c>
      <c r="E68" s="28">
        <v>0</v>
      </c>
      <c r="F68" s="10"/>
      <c r="G68" s="10">
        <v>0</v>
      </c>
      <c r="H68" s="10"/>
      <c r="I68" s="10">
        <v>0</v>
      </c>
      <c r="J68" s="10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</row>
    <row r="69" spans="1:144" ht="104.25" customHeight="1" x14ac:dyDescent="0.25">
      <c r="A69" s="20" t="s">
        <v>59</v>
      </c>
      <c r="B69" s="10">
        <f>B70</f>
        <v>781789.8</v>
      </c>
      <c r="C69" s="10">
        <f t="shared" ref="C69:I69" si="9">C70</f>
        <v>0</v>
      </c>
      <c r="D69" s="10">
        <f t="shared" si="0"/>
        <v>0</v>
      </c>
      <c r="E69" s="28">
        <f t="shared" si="9"/>
        <v>0</v>
      </c>
      <c r="F69" s="10"/>
      <c r="G69" s="10">
        <f t="shared" si="9"/>
        <v>0</v>
      </c>
      <c r="H69" s="10"/>
      <c r="I69" s="10">
        <f t="shared" si="9"/>
        <v>0</v>
      </c>
      <c r="J69" s="10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</row>
    <row r="70" spans="1:144" ht="129.75" customHeight="1" x14ac:dyDescent="0.25">
      <c r="A70" s="20" t="s">
        <v>60</v>
      </c>
      <c r="B70" s="10">
        <v>781789.8</v>
      </c>
      <c r="C70" s="10">
        <v>0</v>
      </c>
      <c r="D70" s="10">
        <f t="shared" si="0"/>
        <v>0</v>
      </c>
      <c r="E70" s="28">
        <v>0</v>
      </c>
      <c r="F70" s="10"/>
      <c r="G70" s="10">
        <v>0</v>
      </c>
      <c r="H70" s="10"/>
      <c r="I70" s="10">
        <v>0</v>
      </c>
      <c r="J70" s="10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</row>
    <row r="71" spans="1:144" ht="74.25" customHeight="1" x14ac:dyDescent="0.25">
      <c r="A71" s="20" t="s">
        <v>61</v>
      </c>
      <c r="B71" s="10">
        <f>B72</f>
        <v>-111781.3</v>
      </c>
      <c r="C71" s="10">
        <f t="shared" ref="C71:I71" si="10">C72</f>
        <v>0</v>
      </c>
      <c r="D71" s="10">
        <f t="shared" si="0"/>
        <v>0</v>
      </c>
      <c r="E71" s="28">
        <f t="shared" si="10"/>
        <v>0</v>
      </c>
      <c r="F71" s="10"/>
      <c r="G71" s="10">
        <f t="shared" si="10"/>
        <v>0</v>
      </c>
      <c r="H71" s="10"/>
      <c r="I71" s="10">
        <f t="shared" si="10"/>
        <v>0</v>
      </c>
      <c r="J71" s="10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</row>
    <row r="72" spans="1:144" ht="69.75" customHeight="1" x14ac:dyDescent="0.25">
      <c r="A72" s="20" t="s">
        <v>62</v>
      </c>
      <c r="B72" s="10">
        <v>-111781.3</v>
      </c>
      <c r="C72" s="10">
        <v>0</v>
      </c>
      <c r="D72" s="10">
        <f t="shared" si="0"/>
        <v>0</v>
      </c>
      <c r="E72" s="28">
        <v>0</v>
      </c>
      <c r="F72" s="10"/>
      <c r="G72" s="10">
        <v>0</v>
      </c>
      <c r="H72" s="10"/>
      <c r="I72" s="10">
        <v>0</v>
      </c>
      <c r="J72" s="10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</row>
  </sheetData>
  <mergeCells count="6">
    <mergeCell ref="A3:J3"/>
    <mergeCell ref="A5:A6"/>
    <mergeCell ref="B5:B6"/>
    <mergeCell ref="C5:C6"/>
    <mergeCell ref="D5:D6"/>
    <mergeCell ref="E5:J5"/>
  </mergeCells>
  <pageMargins left="0.70866141732283472" right="0.70866141732283472" top="0.74803149606299213" bottom="0.74803149606299213" header="0.31496062992125984" footer="0.31496062992125984"/>
  <pageSetup paperSize="9" scale="61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Лапицкая Елена Викторовна</dc:creator>
  <cp:lastModifiedBy>Темразян Сабина Арменовна</cp:lastModifiedBy>
  <cp:lastPrinted>2024-10-01T06:55:27Z</cp:lastPrinted>
  <dcterms:created xsi:type="dcterms:W3CDTF">2022-08-23T18:44:43Z</dcterms:created>
  <dcterms:modified xsi:type="dcterms:W3CDTF">2025-08-15T08:05:06Z</dcterms:modified>
</cp:coreProperties>
</file>