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5785" windowHeight="11550"/>
  </bookViews>
  <sheets>
    <sheet name="КБ" sheetId="1" r:id="rId1"/>
  </sheets>
  <definedNames>
    <definedName name="_xlnm.Print_Titles" localSheetId="0">КБ!$A:$A,КБ!$5:$6</definedName>
  </definedNames>
  <calcPr calcId="152511"/>
</workbook>
</file>

<file path=xl/calcChain.xml><?xml version="1.0" encoding="utf-8"?>
<calcChain xmlns="http://schemas.openxmlformats.org/spreadsheetml/2006/main">
  <c r="J55" i="1" l="1"/>
  <c r="H55" i="1"/>
  <c r="F55" i="1"/>
  <c r="F58" i="1"/>
  <c r="F56" i="1"/>
  <c r="I82" i="1"/>
  <c r="I81" i="1" s="1"/>
  <c r="I80" i="1" s="1"/>
  <c r="I79" i="1" s="1"/>
  <c r="I78" i="1" s="1"/>
  <c r="I77" i="1" s="1"/>
  <c r="I76" i="1" s="1"/>
  <c r="I75" i="1" s="1"/>
  <c r="I74" i="1" s="1"/>
  <c r="I73" i="1" s="1"/>
  <c r="I72" i="1" s="1"/>
  <c r="I71" i="1" s="1"/>
  <c r="I70" i="1" s="1"/>
  <c r="I69" i="1" s="1"/>
  <c r="G82" i="1"/>
  <c r="E82" i="1"/>
  <c r="J65" i="1"/>
  <c r="J66" i="1"/>
  <c r="J67" i="1"/>
  <c r="H65" i="1"/>
  <c r="H66" i="1"/>
  <c r="H67" i="1"/>
  <c r="F65" i="1"/>
  <c r="F66" i="1"/>
  <c r="F67" i="1"/>
  <c r="J52" i="1"/>
  <c r="J53" i="1"/>
  <c r="J56" i="1"/>
  <c r="J57" i="1"/>
  <c r="J58" i="1"/>
  <c r="J59" i="1"/>
  <c r="J60" i="1"/>
  <c r="J61" i="1"/>
  <c r="H52" i="1"/>
  <c r="H53" i="1"/>
  <c r="H56" i="1"/>
  <c r="H57" i="1"/>
  <c r="H58" i="1"/>
  <c r="H59" i="1"/>
  <c r="H60" i="1"/>
  <c r="H61" i="1"/>
  <c r="F57" i="1"/>
  <c r="F59" i="1"/>
  <c r="F60" i="1"/>
  <c r="F61" i="1"/>
  <c r="D54" i="1"/>
  <c r="D55" i="1"/>
  <c r="D56" i="1"/>
  <c r="D57" i="1"/>
  <c r="D58" i="1"/>
  <c r="D59" i="1"/>
  <c r="D60" i="1"/>
  <c r="D61" i="1"/>
  <c r="J19" i="1"/>
  <c r="J20" i="1"/>
  <c r="J21" i="1"/>
  <c r="J22" i="1"/>
  <c r="H19" i="1"/>
  <c r="H20" i="1"/>
  <c r="H21" i="1"/>
  <c r="H22" i="1"/>
  <c r="F19" i="1"/>
  <c r="F20" i="1"/>
  <c r="F21" i="1"/>
  <c r="F22" i="1"/>
  <c r="I16" i="1"/>
  <c r="G16" i="1"/>
  <c r="E16" i="1"/>
  <c r="I13" i="1"/>
  <c r="G13" i="1"/>
  <c r="E13" i="1"/>
  <c r="J15" i="1"/>
  <c r="H15" i="1"/>
  <c r="F15" i="1"/>
  <c r="C13" i="1"/>
  <c r="B13" i="1"/>
  <c r="C76" i="1"/>
  <c r="B76" i="1"/>
  <c r="C16" i="1"/>
  <c r="B16" i="1"/>
  <c r="G81" i="1" l="1"/>
  <c r="E81" i="1"/>
  <c r="G80" i="1" l="1"/>
  <c r="F81" i="1"/>
  <c r="E80" i="1"/>
  <c r="G79" i="1" l="1"/>
  <c r="E79" i="1"/>
  <c r="F80" i="1"/>
  <c r="G78" i="1" l="1"/>
  <c r="E78" i="1"/>
  <c r="F79" i="1"/>
  <c r="G77" i="1" l="1"/>
  <c r="E77" i="1"/>
  <c r="G76" i="1" l="1"/>
  <c r="E76" i="1"/>
  <c r="G75" i="1" l="1"/>
  <c r="F76" i="1"/>
  <c r="E75" i="1"/>
  <c r="G74" i="1" l="1"/>
  <c r="E74" i="1"/>
  <c r="F75" i="1"/>
  <c r="G73" i="1" l="1"/>
  <c r="E73" i="1"/>
  <c r="G72" i="1" l="1"/>
  <c r="E72" i="1"/>
  <c r="F73" i="1"/>
  <c r="G71" i="1" l="1"/>
  <c r="E71" i="1"/>
  <c r="G70" i="1" l="1"/>
  <c r="E70" i="1"/>
  <c r="F71" i="1"/>
  <c r="G69" i="1" l="1"/>
  <c r="E69" i="1"/>
  <c r="F69" i="1" l="1"/>
  <c r="J50" i="1" l="1"/>
  <c r="J49" i="1"/>
  <c r="J47" i="1"/>
  <c r="J46" i="1"/>
  <c r="J45" i="1"/>
  <c r="J43" i="1"/>
  <c r="J41" i="1"/>
  <c r="J40" i="1"/>
  <c r="J39" i="1"/>
  <c r="J36" i="1"/>
  <c r="J32" i="1"/>
  <c r="J31" i="1"/>
  <c r="J30" i="1"/>
  <c r="J28" i="1"/>
  <c r="J27" i="1"/>
  <c r="J26" i="1"/>
  <c r="J25" i="1"/>
  <c r="J24" i="1"/>
  <c r="J17" i="1"/>
  <c r="J14" i="1"/>
  <c r="J12" i="1"/>
  <c r="J11" i="1"/>
  <c r="H11" i="1"/>
  <c r="H12" i="1"/>
  <c r="H14" i="1"/>
  <c r="H17" i="1"/>
  <c r="H24" i="1"/>
  <c r="H25" i="1"/>
  <c r="H26" i="1"/>
  <c r="H27" i="1"/>
  <c r="H28" i="1"/>
  <c r="H30" i="1"/>
  <c r="H31" i="1"/>
  <c r="H32" i="1"/>
  <c r="H36" i="1"/>
  <c r="H39" i="1"/>
  <c r="H40" i="1"/>
  <c r="H41" i="1"/>
  <c r="H43" i="1"/>
  <c r="H45" i="1"/>
  <c r="H46" i="1"/>
  <c r="H47" i="1"/>
  <c r="H49" i="1"/>
  <c r="H50" i="1"/>
  <c r="F11" i="1"/>
  <c r="F12" i="1"/>
  <c r="F14" i="1"/>
  <c r="F17" i="1"/>
  <c r="F24" i="1"/>
  <c r="F25" i="1"/>
  <c r="F26" i="1"/>
  <c r="F27" i="1"/>
  <c r="F28" i="1"/>
  <c r="F30" i="1"/>
  <c r="F31" i="1"/>
  <c r="F32" i="1"/>
  <c r="F36" i="1"/>
  <c r="F37" i="1"/>
  <c r="F39" i="1"/>
  <c r="F40" i="1"/>
  <c r="F41" i="1"/>
  <c r="F42" i="1"/>
  <c r="F43" i="1"/>
  <c r="F45" i="1"/>
  <c r="F46" i="1"/>
  <c r="F47" i="1"/>
  <c r="F49" i="1"/>
  <c r="F50" i="1"/>
  <c r="F52" i="1"/>
  <c r="F53" i="1"/>
  <c r="D11" i="1"/>
  <c r="D12" i="1"/>
  <c r="D14" i="1"/>
  <c r="D17" i="1"/>
  <c r="D18" i="1"/>
  <c r="D19" i="1"/>
  <c r="D20" i="1"/>
  <c r="D21" i="1"/>
  <c r="D24" i="1"/>
  <c r="D25" i="1"/>
  <c r="D26" i="1"/>
  <c r="D27" i="1"/>
  <c r="D28" i="1"/>
  <c r="D30" i="1"/>
  <c r="D31" i="1"/>
  <c r="D32" i="1"/>
  <c r="D33" i="1"/>
  <c r="D36" i="1"/>
  <c r="D37" i="1"/>
  <c r="D39" i="1"/>
  <c r="D40" i="1"/>
  <c r="D41" i="1"/>
  <c r="D42" i="1"/>
  <c r="D43" i="1"/>
  <c r="D45" i="1"/>
  <c r="D46" i="1"/>
  <c r="D47" i="1"/>
  <c r="D49" i="1"/>
  <c r="D50" i="1"/>
  <c r="D52" i="1"/>
  <c r="D53" i="1"/>
  <c r="D64" i="1"/>
  <c r="D65" i="1"/>
  <c r="D66" i="1"/>
  <c r="D67" i="1"/>
  <c r="D69" i="1"/>
  <c r="D71" i="1"/>
  <c r="D73" i="1"/>
  <c r="B74" i="1" l="1"/>
  <c r="C72" i="1"/>
  <c r="F72" i="1" s="1"/>
  <c r="B72" i="1"/>
  <c r="C70" i="1"/>
  <c r="F70" i="1" s="1"/>
  <c r="B70" i="1"/>
  <c r="I68" i="1"/>
  <c r="G68" i="1"/>
  <c r="E68" i="1"/>
  <c r="C68" i="1"/>
  <c r="B68" i="1"/>
  <c r="I63" i="1"/>
  <c r="G63" i="1"/>
  <c r="E63" i="1"/>
  <c r="C63" i="1"/>
  <c r="B63" i="1"/>
  <c r="I51" i="1"/>
  <c r="G51" i="1"/>
  <c r="E51" i="1"/>
  <c r="C51" i="1"/>
  <c r="B51" i="1"/>
  <c r="I48" i="1"/>
  <c r="G48" i="1"/>
  <c r="E48" i="1"/>
  <c r="B48" i="1"/>
  <c r="I44" i="1"/>
  <c r="G44" i="1"/>
  <c r="E44" i="1"/>
  <c r="B44" i="1"/>
  <c r="I35" i="1"/>
  <c r="G35" i="1"/>
  <c r="E35" i="1"/>
  <c r="C35" i="1"/>
  <c r="B35" i="1"/>
  <c r="I29" i="1"/>
  <c r="G29" i="1"/>
  <c r="E29" i="1"/>
  <c r="C29" i="1"/>
  <c r="B29" i="1"/>
  <c r="I23" i="1"/>
  <c r="G23" i="1"/>
  <c r="E23" i="1"/>
  <c r="C23" i="1"/>
  <c r="B23" i="1"/>
  <c r="H16" i="1"/>
  <c r="I10" i="1"/>
  <c r="G10" i="1"/>
  <c r="E10" i="1"/>
  <c r="C10" i="1"/>
  <c r="B10" i="1"/>
  <c r="E34" i="1" l="1"/>
  <c r="F63" i="1"/>
  <c r="F68" i="1"/>
  <c r="J51" i="1"/>
  <c r="H51" i="1"/>
  <c r="H44" i="1"/>
  <c r="H35" i="1"/>
  <c r="J29" i="1"/>
  <c r="H23" i="1"/>
  <c r="H13" i="1"/>
  <c r="F10" i="1"/>
  <c r="D72" i="1"/>
  <c r="D51" i="1"/>
  <c r="B34" i="1"/>
  <c r="D29" i="1"/>
  <c r="B9" i="1"/>
  <c r="B8" i="1" s="1"/>
  <c r="D23" i="1"/>
  <c r="D10" i="1"/>
  <c r="J13" i="1"/>
  <c r="F23" i="1"/>
  <c r="F44" i="1"/>
  <c r="H63" i="1"/>
  <c r="D70" i="1"/>
  <c r="I62" i="1"/>
  <c r="J63" i="1"/>
  <c r="G9" i="1"/>
  <c r="H10" i="1"/>
  <c r="C9" i="1"/>
  <c r="D16" i="1"/>
  <c r="J23" i="1"/>
  <c r="D35" i="1"/>
  <c r="J44" i="1"/>
  <c r="F51" i="1"/>
  <c r="B62" i="1"/>
  <c r="G62" i="1"/>
  <c r="I9" i="1"/>
  <c r="J10" i="1"/>
  <c r="E9" i="1"/>
  <c r="F16" i="1"/>
  <c r="F35" i="1"/>
  <c r="D68" i="1"/>
  <c r="D77" i="1"/>
  <c r="C34" i="1"/>
  <c r="D44" i="1"/>
  <c r="D48" i="1"/>
  <c r="D13" i="1"/>
  <c r="J16" i="1"/>
  <c r="F29" i="1"/>
  <c r="J35" i="1"/>
  <c r="F48" i="1"/>
  <c r="I34" i="1"/>
  <c r="J48" i="1"/>
  <c r="E62" i="1"/>
  <c r="F13" i="1"/>
  <c r="H29" i="1"/>
  <c r="G34" i="1"/>
  <c r="H34" i="1" s="1"/>
  <c r="H48" i="1"/>
  <c r="D63" i="1"/>
  <c r="D34" i="1" l="1"/>
  <c r="J9" i="1"/>
  <c r="I8" i="1"/>
  <c r="I7" i="1" s="1"/>
  <c r="J62" i="1"/>
  <c r="J34" i="1"/>
  <c r="D9" i="1"/>
  <c r="C8" i="1"/>
  <c r="D8" i="1" s="1"/>
  <c r="B7" i="1"/>
  <c r="E8" i="1"/>
  <c r="F9" i="1"/>
  <c r="F34" i="1"/>
  <c r="H62" i="1"/>
  <c r="D76" i="1"/>
  <c r="G8" i="1"/>
  <c r="H9" i="1"/>
  <c r="H8" i="1" l="1"/>
  <c r="G7" i="1"/>
  <c r="C74" i="1"/>
  <c r="F74" i="1" s="1"/>
  <c r="D75" i="1"/>
  <c r="J8" i="1"/>
  <c r="E7" i="1"/>
  <c r="F8" i="1"/>
  <c r="H7" i="1" l="1"/>
  <c r="C62" i="1"/>
  <c r="D74" i="1"/>
  <c r="J7" i="1"/>
  <c r="D62" i="1" l="1"/>
  <c r="F62" i="1"/>
  <c r="C7" i="1"/>
  <c r="D7" i="1" l="1"/>
  <c r="F7" i="1"/>
</calcChain>
</file>

<file path=xl/sharedStrings.xml><?xml version="1.0" encoding="utf-8"?>
<sst xmlns="http://schemas.openxmlformats.org/spreadsheetml/2006/main" count="89" uniqueCount="89">
  <si>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</si>
  <si>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</si>
  <si>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</si>
  <si>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</si>
  <si>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</si>
  <si>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</si>
  <si>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Акцизы по подакцизным товарам (продукции), производимым на территории Российской Федерации </t>
  </si>
  <si>
    <t>НАЛОГИ НА СОВОКУПНЫЙ ДОХОД</t>
  </si>
  <si>
    <t xml:space="preserve">Налог, взимаемый в связи с применением упрощенной системы налогообложения 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</si>
  <si>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</si>
  <si>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</si>
  <si>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</si>
  <si>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</si>
  <si>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</si>
  <si>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Налог на имущество физических лиц</t>
  </si>
  <si>
    <t>Налог на имущество организаций</t>
  </si>
  <si>
    <t>Транспортный налог</t>
  </si>
  <si>
    <t>Налог на игорный бизнес</t>
  </si>
  <si>
    <t>Земельный налог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</si>
  <si>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</si>
  <si>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</si>
  <si>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</si>
  <si>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</si>
  <si>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</si>
  <si>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</si>
  <si>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</si>
  <si>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от размещения средств бюджетов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</si>
  <si>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</si>
  <si>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</si>
  <si>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</si>
  <si>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>Плата за использование лесов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</si>
  <si>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</si>
  <si>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</si>
  <si>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</si>
  <si>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</si>
  <si>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</si>
  <si>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</si>
  <si>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</si>
  <si>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</si>
  <si>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тыс.руб.</t>
  </si>
  <si>
    <t>Прогноз поступления доходов в консолидированный бюджет Ленинградской области</t>
  </si>
  <si>
    <t>Прогноз поступлений</t>
  </si>
  <si>
    <t>ВСЕГО ДОХОДОВ</t>
  </si>
  <si>
    <t>БЕЗВОЗМЕЗДНЫЕ ПОСТУПЛЕНИЯ</t>
  </si>
  <si>
    <t>2026 год</t>
  </si>
  <si>
    <t>2027 год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</si>
  <si>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</si>
  <si>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Проценты, полученные от предоставления бюджетных кредитов внутри страны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</si>
  <si>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</si>
  <si>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</si>
  <si>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</si>
  <si>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</si>
  <si>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</si>
  <si>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квартир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</si>
  <si>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</si>
  <si>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Средства от распоряжения и реализации выморочного имущества, обращенного в собственность государства (в части реализации основных средств по указанному имуществу)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</si>
  <si>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</si>
  <si>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Доходы от приватизации имущества, находящегося в государственной и муниципальной собственности</t>
  </si>
  <si>
    <t>Денежные средства, полученные от распоряжения и реализации конфискованного и иного имущества, обращенного в собственность государства (за исключением выморочного имущества) (в части реализации основных средств по указанному имуществу)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</si>
  <si>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</si>
  <si>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</si>
  <si>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</si>
  <si>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</si>
  <si>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</si>
  <si>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</si>
  <si>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Безвозмездные поступления от государственных (муниципальных) организаций в бюджеты субъектов Российской Федерации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</si>
  <si>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</si>
  <si>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субъектов Российской Федерации</t>
  </si>
  <si>
    <t>ПРОЧИЕ БЕЗВОЗМЕЗДНЫЕ ПОСТУПЛЕНИЯ</t>
  </si>
  <si>
    <t>Прочие безвозмездные поступления в бюджеты субъектов Российской Федерации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</si>
  <si>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</si>
  <si>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субъектов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</si>
  <si>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</si>
  <si>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</si>
  <si>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% к 2024 году</t>
  </si>
  <si>
    <t>% к 2025 году</t>
  </si>
  <si>
    <t>% к 2026 году</t>
  </si>
  <si>
    <t>Фактические поступления за 2024 год</t>
  </si>
  <si>
    <t>Оценка 2025 года</t>
  </si>
  <si>
    <t>2028 год</t>
  </si>
  <si>
    <t>% к 2027 году</t>
  </si>
  <si>
    <t>Приложение 1  к пояснительной записке 2026 года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</si>
  <si>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</si>
  <si>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</si>
  <si>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</si>
  <si>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</si>
  <si>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</si>
  <si>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</si>
  <si>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Туристический 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</si>
</sst>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2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164" fontId="4" fillId="0" borderId="0" xfId="0" applyNumberFormat="1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Fill="1" applyBorder="1"/>
    <xf numFmtId="0" fontId="10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wrapText="1"/>
    </xf>
    <xf numFmtId="14" fontId="8" fillId="0" borderId="0" xfId="0" applyNumberFormat="1" applyFont="1" applyFill="1" applyBorder="1" applyAlignment="1">
      <alignment horizontal="center" vertical="center"/>
    </xf>
    <xf numFmtId="20" fontId="13" fillId="0" borderId="1" xfId="0" quotePrefix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49" fontId="10" fillId="2" borderId="3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66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L82"/>
  <sheetViews>
    <sheetView tabSelected="1" zoomScaleNormal="100" workbookViewId="0">
      <selection activeCell="F64" sqref="F64"/>
    </sheetView>
  </sheetViews>
  <sheetFormatPr defaultColWidth="8.85546875" defaultRowHeight="15.75" x14ac:dyDescent="0.25"/>
  <cols>
    <col min="1" max="1" width="46.85546875" style="12" customWidth="1"/>
    <col min="2" max="2" width="21.5703125" style="8" customWidth="1"/>
    <col min="3" max="4" width="18.28515625" style="8" customWidth="1"/>
    <col min="5" max="9" width="18.7109375" style="8" customWidth="1"/>
    <col min="10" max="10" width="16.140625" style="8" customWidth="1"/>
    <col min="11" max="16384" width="8.85546875" style="8"/>
  </cols>
  <sheetData>
    <row r="1" spans="1:10" s="9" customFormat="1" ht="15.75" customHeight="1" x14ac:dyDescent="0.25">
      <c r="A1" s="2"/>
      <c r="E1" s="15"/>
      <c r="F1" s="15"/>
      <c r="G1" s="15"/>
      <c r="H1" s="15"/>
      <c r="I1" s="16"/>
      <c r="J1" s="16" t="s">
        <v>81</v>
      </c>
    </row>
    <row r="2" spans="1:10" s="9" customFormat="1" ht="18" customHeight="1" x14ac:dyDescent="0.25">
      <c r="A2" s="2"/>
    </row>
    <row r="3" spans="1:10" s="9" customFormat="1" ht="18.75" x14ac:dyDescent="0.25">
      <c r="A3" s="27" t="s">
        <v>40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s="9" customFormat="1" ht="15" customHeight="1" x14ac:dyDescent="0.3">
      <c r="A4" s="1"/>
      <c r="I4" s="7"/>
      <c r="J4" s="7" t="s">
        <v>39</v>
      </c>
    </row>
    <row r="5" spans="1:10" ht="15" customHeight="1" x14ac:dyDescent="0.25">
      <c r="A5" s="28"/>
      <c r="B5" s="30" t="s">
        <v>77</v>
      </c>
      <c r="C5" s="30" t="s">
        <v>78</v>
      </c>
      <c r="D5" s="32" t="s">
        <v>74</v>
      </c>
      <c r="E5" s="34" t="s">
        <v>41</v>
      </c>
      <c r="F5" s="34"/>
      <c r="G5" s="34"/>
      <c r="H5" s="34"/>
      <c r="I5" s="34"/>
      <c r="J5" s="34"/>
    </row>
    <row r="6" spans="1:10" ht="27.6" customHeight="1" x14ac:dyDescent="0.25">
      <c r="A6" s="29"/>
      <c r="B6" s="31"/>
      <c r="C6" s="31"/>
      <c r="D6" s="33"/>
      <c r="E6" s="10" t="s">
        <v>44</v>
      </c>
      <c r="F6" s="24" t="s">
        <v>75</v>
      </c>
      <c r="G6" s="10" t="s">
        <v>45</v>
      </c>
      <c r="H6" s="24" t="s">
        <v>76</v>
      </c>
      <c r="I6" s="10" t="s">
        <v>79</v>
      </c>
      <c r="J6" s="24" t="s">
        <v>80</v>
      </c>
    </row>
    <row r="7" spans="1:10" ht="24.95" customHeight="1" x14ac:dyDescent="0.25">
      <c r="A7" s="13" t="s">
        <v>42</v>
      </c>
      <c r="B7" s="17">
        <f>B8+B62</f>
        <v>339634391.69999999</v>
      </c>
      <c r="C7" s="17">
        <f>C8+C62</f>
        <v>359940718</v>
      </c>
      <c r="D7" s="25">
        <f>C7/B7*100</f>
        <v>105.97887811018167</v>
      </c>
      <c r="E7" s="17">
        <f>E8+E62</f>
        <v>357870765.50000006</v>
      </c>
      <c r="F7" s="17">
        <f>E7/C7*100</f>
        <v>99.424918494494989</v>
      </c>
      <c r="G7" s="17">
        <f>G8+G62</f>
        <v>378730354.09999996</v>
      </c>
      <c r="H7" s="17">
        <f>G7/E7*100</f>
        <v>105.82880486782872</v>
      </c>
      <c r="I7" s="17">
        <f>I8+I62</f>
        <v>375987342.5</v>
      </c>
      <c r="J7" s="17">
        <f>I7/G7*100</f>
        <v>99.275734946960256</v>
      </c>
    </row>
    <row r="8" spans="1:10" ht="37.5" x14ac:dyDescent="0.25">
      <c r="A8" s="13" t="s">
        <v>0</v>
      </c>
      <c r="B8" s="17">
        <f>B9+B34</f>
        <v>319667302.19999999</v>
      </c>
      <c r="C8" s="17">
        <f t="shared" ref="C8:I8" si="0">C9+C34</f>
        <v>339045784.89999998</v>
      </c>
      <c r="D8" s="25">
        <f t="shared" ref="D8:D73" si="1">C8/B8*100</f>
        <v>106.06207846928173</v>
      </c>
      <c r="E8" s="17">
        <f t="shared" si="0"/>
        <v>336393688.40000004</v>
      </c>
      <c r="F8" s="17">
        <f t="shared" ref="F8:F73" si="2">E8/C8*100</f>
        <v>99.217776295085883</v>
      </c>
      <c r="G8" s="17">
        <f t="shared" si="0"/>
        <v>356809074.89999998</v>
      </c>
      <c r="H8" s="17">
        <f>G8/E8*100</f>
        <v>106.06889701085127</v>
      </c>
      <c r="I8" s="17">
        <f t="shared" si="0"/>
        <v>375987342.5</v>
      </c>
      <c r="J8" s="17">
        <f>I8/G8*100</f>
        <v>105.37493829308433</v>
      </c>
    </row>
    <row r="9" spans="1:10" ht="16.5" x14ac:dyDescent="0.25">
      <c r="A9" s="18" t="s">
        <v>1</v>
      </c>
      <c r="B9" s="11">
        <f>B10+B13+B16+B23+B29+B32+B33</f>
        <v>290726995.5</v>
      </c>
      <c r="C9" s="11">
        <f t="shared" ref="C9:I9" si="3">C10+C13+C16+C23+C29+C32+C33</f>
        <v>308353212.69999999</v>
      </c>
      <c r="D9" s="11">
        <f t="shared" si="1"/>
        <v>106.06280719466245</v>
      </c>
      <c r="E9" s="11">
        <f t="shared" si="3"/>
        <v>325280616.80000001</v>
      </c>
      <c r="F9" s="11">
        <f t="shared" si="2"/>
        <v>105.48961496193941</v>
      </c>
      <c r="G9" s="11">
        <f t="shared" si="3"/>
        <v>345494406.89999998</v>
      </c>
      <c r="H9" s="11">
        <f>G9/E9*100</f>
        <v>106.21426210355118</v>
      </c>
      <c r="I9" s="11">
        <f t="shared" si="3"/>
        <v>364628616.10000002</v>
      </c>
      <c r="J9" s="11">
        <f>I9/G9*100</f>
        <v>105.53821098630354</v>
      </c>
    </row>
    <row r="10" spans="1:10" x14ac:dyDescent="0.25">
      <c r="A10" s="19" t="s">
        <v>2</v>
      </c>
      <c r="B10" s="4">
        <f>B11+B12</f>
        <v>212782984.40000001</v>
      </c>
      <c r="C10" s="4">
        <f t="shared" ref="C10:I10" si="4">C11+C12</f>
        <v>222869713.5</v>
      </c>
      <c r="D10" s="4">
        <f t="shared" si="1"/>
        <v>104.74038331986097</v>
      </c>
      <c r="E10" s="4">
        <f t="shared" si="4"/>
        <v>236397424.90000001</v>
      </c>
      <c r="F10" s="4">
        <f t="shared" si="2"/>
        <v>106.0697845335544</v>
      </c>
      <c r="G10" s="4">
        <f t="shared" si="4"/>
        <v>253640364.5</v>
      </c>
      <c r="H10" s="4">
        <f>G10/E10*100</f>
        <v>107.29404713579009</v>
      </c>
      <c r="I10" s="4">
        <f t="shared" si="4"/>
        <v>271149035.89999998</v>
      </c>
      <c r="J10" s="4">
        <f>I10/G10*100</f>
        <v>106.90295152134588</v>
      </c>
    </row>
    <row r="11" spans="1:10" x14ac:dyDescent="0.25">
      <c r="A11" s="19" t="s">
        <v>3</v>
      </c>
      <c r="B11" s="3">
        <v>114578631.40000001</v>
      </c>
      <c r="C11" s="3">
        <v>111468654.5</v>
      </c>
      <c r="D11" s="4">
        <f t="shared" si="1"/>
        <v>97.285726961475987</v>
      </c>
      <c r="E11" s="3">
        <v>111405437</v>
      </c>
      <c r="F11" s="3">
        <f t="shared" si="2"/>
        <v>99.943286747037931</v>
      </c>
      <c r="G11" s="3">
        <v>117774073.8</v>
      </c>
      <c r="H11" s="3">
        <f t="shared" ref="H11:J67" si="5">G11/E11*100</f>
        <v>105.71663014974753</v>
      </c>
      <c r="I11" s="3">
        <v>124956906.40000001</v>
      </c>
      <c r="J11" s="4">
        <f t="shared" si="5"/>
        <v>106.0988232539172</v>
      </c>
    </row>
    <row r="12" spans="1:10" x14ac:dyDescent="0.25">
      <c r="A12" s="19" t="s">
        <v>4</v>
      </c>
      <c r="B12" s="3">
        <v>98204353</v>
      </c>
      <c r="C12" s="3">
        <v>111401059</v>
      </c>
      <c r="D12" s="4">
        <f t="shared" si="1"/>
        <v>113.43800513608598</v>
      </c>
      <c r="E12" s="3">
        <v>124991987.90000001</v>
      </c>
      <c r="F12" s="3">
        <f t="shared" si="2"/>
        <v>112.19999973249806</v>
      </c>
      <c r="G12" s="3">
        <v>135866290.69999999</v>
      </c>
      <c r="H12" s="3">
        <f t="shared" si="5"/>
        <v>108.69999988215244</v>
      </c>
      <c r="I12" s="3">
        <v>146192129.5</v>
      </c>
      <c r="J12" s="4">
        <f t="shared" si="5"/>
        <v>107.60000052021735</v>
      </c>
    </row>
    <row r="13" spans="1:10" ht="47.25" x14ac:dyDescent="0.25">
      <c r="A13" s="19" t="s">
        <v>5</v>
      </c>
      <c r="B13" s="4">
        <f>SUM(B14:B15)</f>
        <v>16008036.1</v>
      </c>
      <c r="C13" s="4">
        <f>SUM(C14:C15)</f>
        <v>19570533.800000001</v>
      </c>
      <c r="D13" s="4">
        <f t="shared" si="1"/>
        <v>122.25443319683669</v>
      </c>
      <c r="E13" s="4">
        <f>SUM(E14:E15)</f>
        <v>20908771.700000003</v>
      </c>
      <c r="F13" s="4">
        <f t="shared" si="2"/>
        <v>106.83802452031227</v>
      </c>
      <c r="G13" s="4">
        <f>SUM(G14:G15)</f>
        <v>21561273</v>
      </c>
      <c r="H13" s="4">
        <f t="shared" si="5"/>
        <v>103.12070603363084</v>
      </c>
      <c r="I13" s="4">
        <f>SUM(I14:I15)</f>
        <v>21631864</v>
      </c>
      <c r="J13" s="4">
        <f t="shared" si="5"/>
        <v>100.3273971810477</v>
      </c>
    </row>
    <row r="14" spans="1:10" ht="47.25" x14ac:dyDescent="0.25">
      <c r="A14" s="19" t="s">
        <v>6</v>
      </c>
      <c r="B14" s="3">
        <v>16008036.1</v>
      </c>
      <c r="C14" s="3">
        <v>19502105.800000001</v>
      </c>
      <c r="D14" s="4">
        <f t="shared" si="1"/>
        <v>121.8269728914467</v>
      </c>
      <c r="E14" s="3">
        <v>20805101.600000001</v>
      </c>
      <c r="F14" s="3">
        <f t="shared" si="2"/>
        <v>106.68130823082707</v>
      </c>
      <c r="G14" s="3">
        <v>21435058</v>
      </c>
      <c r="H14" s="3">
        <f t="shared" si="5"/>
        <v>103.02789388925646</v>
      </c>
      <c r="I14" s="3">
        <v>21480836</v>
      </c>
      <c r="J14" s="4">
        <f t="shared" si="5"/>
        <v>100.21356601880899</v>
      </c>
    </row>
    <row r="15" spans="1:10" x14ac:dyDescent="0.25">
      <c r="A15" s="19" t="s">
        <v>88</v>
      </c>
      <c r="B15" s="3">
        <v>0</v>
      </c>
      <c r="C15" s="3">
        <v>68428</v>
      </c>
      <c r="D15" s="4"/>
      <c r="E15" s="3">
        <v>103670.1</v>
      </c>
      <c r="F15" s="3">
        <f t="shared" si="2"/>
        <v>151.50245513532471</v>
      </c>
      <c r="G15" s="3">
        <v>126215</v>
      </c>
      <c r="H15" s="3">
        <f t="shared" si="5"/>
        <v>121.74677173071116</v>
      </c>
      <c r="I15" s="3">
        <v>151028</v>
      </c>
      <c r="J15" s="4">
        <f t="shared" si="5"/>
        <v>119.65931149229489</v>
      </c>
    </row>
    <row r="16" spans="1:10" x14ac:dyDescent="0.25">
      <c r="A16" s="19" t="s">
        <v>7</v>
      </c>
      <c r="B16" s="4">
        <f>B17+B18+B19+B20+B21+B22</f>
        <v>16833573.800000001</v>
      </c>
      <c r="C16" s="4">
        <f>C17+C18+C19+C20+C21+C22</f>
        <v>19473782</v>
      </c>
      <c r="D16" s="4">
        <f t="shared" si="1"/>
        <v>115.68418109765852</v>
      </c>
      <c r="E16" s="4">
        <f>E17+E18+E19+E20+E21+E22</f>
        <v>21133265</v>
      </c>
      <c r="F16" s="4">
        <f t="shared" si="2"/>
        <v>108.52162666707474</v>
      </c>
      <c r="G16" s="4">
        <f>G17+G18+G19+G20+G21+G22</f>
        <v>22756390</v>
      </c>
      <c r="H16" s="4">
        <f t="shared" si="5"/>
        <v>107.68042704239026</v>
      </c>
      <c r="I16" s="4">
        <f>I17+I18+I19+I20+I21+I22</f>
        <v>24113651</v>
      </c>
      <c r="J16" s="4">
        <f t="shared" si="5"/>
        <v>105.96430716822836</v>
      </c>
    </row>
    <row r="17" spans="1:10" ht="31.5" x14ac:dyDescent="0.25">
      <c r="A17" s="19" t="s">
        <v>8</v>
      </c>
      <c r="B17" s="4">
        <v>15572769.199999999</v>
      </c>
      <c r="C17" s="4">
        <v>17778961</v>
      </c>
      <c r="D17" s="4">
        <f t="shared" si="1"/>
        <v>114.16698450780353</v>
      </c>
      <c r="E17" s="4">
        <v>19218189</v>
      </c>
      <c r="F17" s="4">
        <f t="shared" si="2"/>
        <v>108.09511871925474</v>
      </c>
      <c r="G17" s="4">
        <v>20560509</v>
      </c>
      <c r="H17" s="4">
        <f t="shared" si="5"/>
        <v>106.98463315143793</v>
      </c>
      <c r="I17" s="4">
        <v>21741208</v>
      </c>
      <c r="J17" s="4">
        <f t="shared" si="5"/>
        <v>105.74255724894748</v>
      </c>
    </row>
    <row r="18" spans="1:10" ht="31.5" x14ac:dyDescent="0.25">
      <c r="A18" s="19" t="s">
        <v>9</v>
      </c>
      <c r="B18" s="4">
        <v>2274.3000000000002</v>
      </c>
      <c r="C18" s="4">
        <v>0</v>
      </c>
      <c r="D18" s="4">
        <f t="shared" si="1"/>
        <v>0</v>
      </c>
      <c r="E18" s="4">
        <v>0</v>
      </c>
      <c r="F18" s="4"/>
      <c r="G18" s="4">
        <v>0</v>
      </c>
      <c r="H18" s="4"/>
      <c r="I18" s="4">
        <v>0</v>
      </c>
      <c r="J18" s="4"/>
    </row>
    <row r="19" spans="1:10" x14ac:dyDescent="0.25">
      <c r="A19" s="19" t="s">
        <v>10</v>
      </c>
      <c r="B19" s="4">
        <v>58307.9</v>
      </c>
      <c r="C19" s="4">
        <v>45118</v>
      </c>
      <c r="D19" s="4">
        <f t="shared" si="1"/>
        <v>77.378880048844152</v>
      </c>
      <c r="E19" s="4">
        <v>48492</v>
      </c>
      <c r="F19" s="4">
        <f t="shared" si="2"/>
        <v>107.47816835852653</v>
      </c>
      <c r="G19" s="4">
        <v>49100</v>
      </c>
      <c r="H19" s="4">
        <f t="shared" si="5"/>
        <v>101.25381506227831</v>
      </c>
      <c r="I19" s="4">
        <v>49775</v>
      </c>
      <c r="J19" s="4">
        <f t="shared" si="5"/>
        <v>101.37474541751527</v>
      </c>
    </row>
    <row r="20" spans="1:10" ht="31.5" x14ac:dyDescent="0.25">
      <c r="A20" s="19" t="s">
        <v>11</v>
      </c>
      <c r="B20" s="4">
        <v>473655.5</v>
      </c>
      <c r="C20" s="4">
        <v>636039</v>
      </c>
      <c r="D20" s="4">
        <f t="shared" si="1"/>
        <v>134.28303904419985</v>
      </c>
      <c r="E20" s="4">
        <v>653747</v>
      </c>
      <c r="F20" s="4">
        <f t="shared" si="2"/>
        <v>102.78410600607823</v>
      </c>
      <c r="G20" s="4">
        <v>672161</v>
      </c>
      <c r="H20" s="4">
        <f t="shared" si="5"/>
        <v>102.81668596567172</v>
      </c>
      <c r="I20" s="4">
        <v>690904</v>
      </c>
      <c r="J20" s="4">
        <f t="shared" si="5"/>
        <v>102.78846883410372</v>
      </c>
    </row>
    <row r="21" spans="1:10" x14ac:dyDescent="0.25">
      <c r="A21" s="19" t="s">
        <v>12</v>
      </c>
      <c r="B21" s="4">
        <v>726566.9</v>
      </c>
      <c r="C21" s="4">
        <v>1009000</v>
      </c>
      <c r="D21" s="4">
        <f t="shared" si="1"/>
        <v>138.8722772810047</v>
      </c>
      <c r="E21" s="4">
        <v>1208000</v>
      </c>
      <c r="F21" s="4">
        <f t="shared" si="2"/>
        <v>119.72249752229931</v>
      </c>
      <c r="G21" s="4">
        <v>1469600</v>
      </c>
      <c r="H21" s="4">
        <f t="shared" si="5"/>
        <v>121.65562913907284</v>
      </c>
      <c r="I21" s="4">
        <v>1626560</v>
      </c>
      <c r="J21" s="4">
        <f t="shared" si="5"/>
        <v>110.68045726728361</v>
      </c>
    </row>
    <row r="22" spans="1:10" ht="63" x14ac:dyDescent="0.25">
      <c r="A22" s="19" t="s">
        <v>82</v>
      </c>
      <c r="B22" s="4">
        <v>0</v>
      </c>
      <c r="C22" s="4">
        <v>4664</v>
      </c>
      <c r="D22" s="4"/>
      <c r="E22" s="4">
        <v>4837</v>
      </c>
      <c r="F22" s="4">
        <f t="shared" si="2"/>
        <v>103.70926243567753</v>
      </c>
      <c r="G22" s="4">
        <v>5020</v>
      </c>
      <c r="H22" s="4">
        <f t="shared" si="5"/>
        <v>103.78333677899525</v>
      </c>
      <c r="I22" s="4">
        <v>5204</v>
      </c>
      <c r="J22" s="4">
        <f t="shared" si="5"/>
        <v>103.66533864541833</v>
      </c>
    </row>
    <row r="23" spans="1:10" x14ac:dyDescent="0.25">
      <c r="A23" s="19" t="s">
        <v>13</v>
      </c>
      <c r="B23" s="4">
        <f>B24+B25+B26+B27+B28</f>
        <v>42916507.699999996</v>
      </c>
      <c r="C23" s="4">
        <f t="shared" ref="C23:I23" si="6">C24+C25+C26+C27+C28</f>
        <v>44332748</v>
      </c>
      <c r="D23" s="4">
        <f t="shared" si="1"/>
        <v>103.29998962147613</v>
      </c>
      <c r="E23" s="4">
        <f t="shared" si="6"/>
        <v>44687474.5</v>
      </c>
      <c r="F23" s="4">
        <f t="shared" si="2"/>
        <v>100.80014552673342</v>
      </c>
      <c r="G23" s="4">
        <f t="shared" si="6"/>
        <v>45035632.200000003</v>
      </c>
      <c r="H23" s="4">
        <f t="shared" si="5"/>
        <v>100.77909459842043</v>
      </c>
      <c r="I23" s="4">
        <f t="shared" si="6"/>
        <v>45441018.600000001</v>
      </c>
      <c r="J23" s="4">
        <f t="shared" si="5"/>
        <v>100.90014590713349</v>
      </c>
    </row>
    <row r="24" spans="1:10" x14ac:dyDescent="0.25">
      <c r="A24" s="19" t="s">
        <v>14</v>
      </c>
      <c r="B24" s="3">
        <v>1302960.3</v>
      </c>
      <c r="C24" s="3">
        <v>1418742</v>
      </c>
      <c r="D24" s="4">
        <f t="shared" si="1"/>
        <v>108.88604971310329</v>
      </c>
      <c r="E24" s="3">
        <v>1495818</v>
      </c>
      <c r="F24" s="3">
        <f t="shared" si="2"/>
        <v>105.43270023725245</v>
      </c>
      <c r="G24" s="3">
        <v>1564332</v>
      </c>
      <c r="H24" s="3">
        <f t="shared" si="5"/>
        <v>104.58037007176006</v>
      </c>
      <c r="I24" s="3">
        <v>1640400</v>
      </c>
      <c r="J24" s="4">
        <f t="shared" si="5"/>
        <v>104.86265063937834</v>
      </c>
    </row>
    <row r="25" spans="1:10" x14ac:dyDescent="0.25">
      <c r="A25" s="19" t="s">
        <v>15</v>
      </c>
      <c r="B25" s="3">
        <v>32308456.5</v>
      </c>
      <c r="C25" s="3">
        <v>33024605</v>
      </c>
      <c r="D25" s="4">
        <f t="shared" si="1"/>
        <v>102.21659768859585</v>
      </c>
      <c r="E25" s="3">
        <v>33071028.5</v>
      </c>
      <c r="F25" s="3">
        <f t="shared" si="2"/>
        <v>100.14057246104838</v>
      </c>
      <c r="G25" s="3">
        <v>33126359.199999999</v>
      </c>
      <c r="H25" s="3">
        <f t="shared" si="5"/>
        <v>100.16730867623302</v>
      </c>
      <c r="I25" s="3">
        <v>33224526.600000001</v>
      </c>
      <c r="J25" s="4">
        <f t="shared" si="5"/>
        <v>100.29634225544473</v>
      </c>
    </row>
    <row r="26" spans="1:10" x14ac:dyDescent="0.25">
      <c r="A26" s="19" t="s">
        <v>16</v>
      </c>
      <c r="B26" s="3">
        <v>3815565.8</v>
      </c>
      <c r="C26" s="3">
        <v>3894678</v>
      </c>
      <c r="D26" s="4">
        <f t="shared" si="1"/>
        <v>102.07340678019496</v>
      </c>
      <c r="E26" s="3">
        <v>3992216</v>
      </c>
      <c r="F26" s="3">
        <f t="shared" si="2"/>
        <v>102.50439189067748</v>
      </c>
      <c r="G26" s="3">
        <v>4086538</v>
      </c>
      <c r="H26" s="3">
        <f t="shared" si="5"/>
        <v>102.36264771244844</v>
      </c>
      <c r="I26" s="3">
        <v>4186901</v>
      </c>
      <c r="J26" s="4">
        <f t="shared" si="5"/>
        <v>102.45594192443579</v>
      </c>
    </row>
    <row r="27" spans="1:10" x14ac:dyDescent="0.25">
      <c r="A27" s="19" t="s">
        <v>17</v>
      </c>
      <c r="B27" s="3">
        <v>33040</v>
      </c>
      <c r="C27" s="3">
        <v>115920</v>
      </c>
      <c r="D27" s="4">
        <f t="shared" si="1"/>
        <v>350.84745762711862</v>
      </c>
      <c r="E27" s="3">
        <v>115920</v>
      </c>
      <c r="F27" s="3">
        <f t="shared" si="2"/>
        <v>100</v>
      </c>
      <c r="G27" s="3">
        <v>115920</v>
      </c>
      <c r="H27" s="3">
        <f t="shared" si="5"/>
        <v>100</v>
      </c>
      <c r="I27" s="3">
        <v>115920</v>
      </c>
      <c r="J27" s="4">
        <f t="shared" si="5"/>
        <v>100</v>
      </c>
    </row>
    <row r="28" spans="1:10" x14ac:dyDescent="0.25">
      <c r="A28" s="19" t="s">
        <v>18</v>
      </c>
      <c r="B28" s="3">
        <v>5456485.0999999996</v>
      </c>
      <c r="C28" s="3">
        <v>5878803</v>
      </c>
      <c r="D28" s="4">
        <f t="shared" si="1"/>
        <v>107.73974256797661</v>
      </c>
      <c r="E28" s="3">
        <v>6012492</v>
      </c>
      <c r="F28" s="3">
        <f t="shared" si="2"/>
        <v>102.27408538779068</v>
      </c>
      <c r="G28" s="3">
        <v>6142483</v>
      </c>
      <c r="H28" s="3">
        <f t="shared" si="5"/>
        <v>102.1620153507065</v>
      </c>
      <c r="I28" s="3">
        <v>6273271</v>
      </c>
      <c r="J28" s="4">
        <f t="shared" si="5"/>
        <v>102.12923666211205</v>
      </c>
    </row>
    <row r="29" spans="1:10" ht="47.25" x14ac:dyDescent="0.25">
      <c r="A29" s="19" t="s">
        <v>19</v>
      </c>
      <c r="B29" s="4">
        <f>B30+B31</f>
        <v>1158784.1000000001</v>
      </c>
      <c r="C29" s="4">
        <f t="shared" ref="C29:I29" si="7">C30+C31</f>
        <v>1076302</v>
      </c>
      <c r="D29" s="4">
        <f t="shared" si="1"/>
        <v>92.882013137736351</v>
      </c>
      <c r="E29" s="4">
        <f t="shared" si="7"/>
        <v>1167418</v>
      </c>
      <c r="F29" s="4">
        <f t="shared" si="2"/>
        <v>108.46565369199351</v>
      </c>
      <c r="G29" s="4">
        <f t="shared" si="7"/>
        <v>1226262</v>
      </c>
      <c r="H29" s="4">
        <f t="shared" si="5"/>
        <v>105.04052533025873</v>
      </c>
      <c r="I29" s="4">
        <f t="shared" si="7"/>
        <v>1267005</v>
      </c>
      <c r="J29" s="4">
        <f t="shared" si="5"/>
        <v>103.32253629322281</v>
      </c>
    </row>
    <row r="30" spans="1:10" x14ac:dyDescent="0.25">
      <c r="A30" s="19" t="s">
        <v>20</v>
      </c>
      <c r="B30" s="4">
        <v>1156102.3</v>
      </c>
      <c r="C30" s="4">
        <v>1073002</v>
      </c>
      <c r="D30" s="4">
        <f t="shared" si="1"/>
        <v>92.812028831704595</v>
      </c>
      <c r="E30" s="4">
        <v>1164108</v>
      </c>
      <c r="F30" s="4">
        <f t="shared" si="2"/>
        <v>108.49075770595023</v>
      </c>
      <c r="G30" s="4">
        <v>1222942</v>
      </c>
      <c r="H30" s="4">
        <f t="shared" si="5"/>
        <v>105.05399842626286</v>
      </c>
      <c r="I30" s="4">
        <v>1263675</v>
      </c>
      <c r="J30" s="4">
        <f t="shared" si="5"/>
        <v>103.3307384978192</v>
      </c>
    </row>
    <row r="31" spans="1:10" ht="47.25" x14ac:dyDescent="0.25">
      <c r="A31" s="19" t="s">
        <v>21</v>
      </c>
      <c r="B31" s="4">
        <v>2681.8</v>
      </c>
      <c r="C31" s="4">
        <v>3300</v>
      </c>
      <c r="D31" s="4">
        <f t="shared" si="1"/>
        <v>123.05168170631664</v>
      </c>
      <c r="E31" s="4">
        <v>3310</v>
      </c>
      <c r="F31" s="4">
        <f t="shared" si="2"/>
        <v>100.3030303030303</v>
      </c>
      <c r="G31" s="4">
        <v>3320</v>
      </c>
      <c r="H31" s="4">
        <f t="shared" si="5"/>
        <v>100.30211480362539</v>
      </c>
      <c r="I31" s="4">
        <v>3330</v>
      </c>
      <c r="J31" s="4">
        <f t="shared" si="5"/>
        <v>100.30120481927712</v>
      </c>
    </row>
    <row r="32" spans="1:10" x14ac:dyDescent="0.25">
      <c r="A32" s="19" t="s">
        <v>22</v>
      </c>
      <c r="B32" s="4">
        <v>1027140.4</v>
      </c>
      <c r="C32" s="4">
        <v>1030133.3999999999</v>
      </c>
      <c r="D32" s="4">
        <f t="shared" si="1"/>
        <v>100.29139151765425</v>
      </c>
      <c r="E32" s="4">
        <v>986262.7</v>
      </c>
      <c r="F32" s="4">
        <f t="shared" si="2"/>
        <v>95.741260306674846</v>
      </c>
      <c r="G32" s="4">
        <v>1274485.2</v>
      </c>
      <c r="H32" s="4">
        <f t="shared" si="5"/>
        <v>129.22370479994834</v>
      </c>
      <c r="I32" s="4">
        <v>1026041.6000000001</v>
      </c>
      <c r="J32" s="4">
        <f t="shared" si="5"/>
        <v>80.506356605788767</v>
      </c>
    </row>
    <row r="33" spans="1:10" ht="47.25" x14ac:dyDescent="0.25">
      <c r="A33" s="19" t="s">
        <v>23</v>
      </c>
      <c r="B33" s="4">
        <v>-31</v>
      </c>
      <c r="C33" s="4">
        <v>0</v>
      </c>
      <c r="D33" s="4">
        <f t="shared" si="1"/>
        <v>0</v>
      </c>
      <c r="E33" s="4">
        <v>0</v>
      </c>
      <c r="F33" s="4"/>
      <c r="G33" s="4">
        <v>0</v>
      </c>
      <c r="H33" s="4"/>
      <c r="I33" s="4">
        <v>0</v>
      </c>
      <c r="J33" s="4"/>
    </row>
    <row r="34" spans="1:10" ht="25.5" customHeight="1" x14ac:dyDescent="0.25">
      <c r="A34" s="18" t="s">
        <v>24</v>
      </c>
      <c r="B34" s="11">
        <f>B35+B44+B48+B51+B59+B60+B61</f>
        <v>28940306.700000003</v>
      </c>
      <c r="C34" s="11">
        <f>C35+C44+C48+C51+C59+C60+C61</f>
        <v>30692572.200000003</v>
      </c>
      <c r="D34" s="11">
        <f t="shared" si="1"/>
        <v>106.05475787856801</v>
      </c>
      <c r="E34" s="11">
        <f>E35+E44+E48+E51+E59+E60+E61</f>
        <v>11113071.6</v>
      </c>
      <c r="F34" s="11">
        <f t="shared" si="2"/>
        <v>36.207690667255306</v>
      </c>
      <c r="G34" s="11">
        <f>G35+G44+G48+G51+G59+G60+G61</f>
        <v>11314668</v>
      </c>
      <c r="H34" s="11">
        <f t="shared" si="5"/>
        <v>101.814047522199</v>
      </c>
      <c r="I34" s="11">
        <f>I35+I44+I48+I51+I59+I60+I61</f>
        <v>11358726.4</v>
      </c>
      <c r="J34" s="11">
        <f t="shared" si="5"/>
        <v>100.38939189377896</v>
      </c>
    </row>
    <row r="35" spans="1:10" ht="63" x14ac:dyDescent="0.25">
      <c r="A35" s="19" t="s">
        <v>25</v>
      </c>
      <c r="B35" s="4">
        <f>SUM(B36:B43)</f>
        <v>18330950.5</v>
      </c>
      <c r="C35" s="4">
        <f t="shared" ref="C35:I35" si="8">SUM(C36:C43)</f>
        <v>22158960.200000003</v>
      </c>
      <c r="D35" s="4">
        <f t="shared" si="1"/>
        <v>120.88276709928383</v>
      </c>
      <c r="E35" s="4">
        <f t="shared" si="8"/>
        <v>3871555.5</v>
      </c>
      <c r="F35" s="4">
        <f t="shared" si="2"/>
        <v>17.471738136882429</v>
      </c>
      <c r="G35" s="4">
        <f t="shared" si="8"/>
        <v>3919395.6999999997</v>
      </c>
      <c r="H35" s="4">
        <f t="shared" si="5"/>
        <v>101.23568421013206</v>
      </c>
      <c r="I35" s="4">
        <f t="shared" si="8"/>
        <v>3956530.4</v>
      </c>
      <c r="J35" s="4">
        <f t="shared" si="5"/>
        <v>100.94745983417801</v>
      </c>
    </row>
    <row r="36" spans="1:10" ht="120" customHeight="1" x14ac:dyDescent="0.25">
      <c r="A36" s="19" t="s">
        <v>46</v>
      </c>
      <c r="B36" s="4">
        <v>109410.3</v>
      </c>
      <c r="C36" s="4">
        <v>14082.4</v>
      </c>
      <c r="D36" s="4">
        <f t="shared" si="1"/>
        <v>12.8711830604614</v>
      </c>
      <c r="E36" s="4">
        <v>46434.400000000001</v>
      </c>
      <c r="F36" s="4">
        <f t="shared" si="2"/>
        <v>329.73356814179402</v>
      </c>
      <c r="G36" s="4">
        <v>45470.400000000001</v>
      </c>
      <c r="H36" s="4">
        <f t="shared" si="5"/>
        <v>97.923952931447374</v>
      </c>
      <c r="I36" s="4">
        <v>35559.800000000003</v>
      </c>
      <c r="J36" s="4">
        <f t="shared" si="5"/>
        <v>78.204282346317612</v>
      </c>
    </row>
    <row r="37" spans="1:10" x14ac:dyDescent="0.25">
      <c r="A37" s="19" t="s">
        <v>26</v>
      </c>
      <c r="B37" s="4">
        <v>14045345.1</v>
      </c>
      <c r="C37" s="4">
        <v>15500000</v>
      </c>
      <c r="D37" s="4">
        <f t="shared" si="1"/>
        <v>110.35684698128208</v>
      </c>
      <c r="E37" s="4">
        <v>0</v>
      </c>
      <c r="F37" s="4">
        <f t="shared" si="2"/>
        <v>0</v>
      </c>
      <c r="G37" s="4">
        <v>0</v>
      </c>
      <c r="H37" s="4"/>
      <c r="I37" s="4">
        <v>0</v>
      </c>
      <c r="J37" s="4"/>
    </row>
    <row r="38" spans="1:10" ht="31.5" x14ac:dyDescent="0.25">
      <c r="A38" s="19" t="s">
        <v>47</v>
      </c>
      <c r="B38" s="4">
        <v>0</v>
      </c>
      <c r="C38" s="4">
        <v>0</v>
      </c>
      <c r="D38" s="4"/>
      <c r="E38" s="4">
        <v>0</v>
      </c>
      <c r="F38" s="4"/>
      <c r="G38" s="4">
        <v>0</v>
      </c>
      <c r="H38" s="4"/>
      <c r="I38" s="4">
        <v>0</v>
      </c>
      <c r="J38" s="4"/>
    </row>
    <row r="39" spans="1:10" ht="141.75" x14ac:dyDescent="0.25">
      <c r="A39" s="20" t="s">
        <v>48</v>
      </c>
      <c r="B39" s="4">
        <v>3743573.9000000004</v>
      </c>
      <c r="C39" s="4">
        <v>3451759.2</v>
      </c>
      <c r="D39" s="4">
        <f t="shared" si="1"/>
        <v>92.20491680423352</v>
      </c>
      <c r="E39" s="4">
        <v>3378026.6</v>
      </c>
      <c r="F39" s="4">
        <f t="shared" si="2"/>
        <v>97.863912407331313</v>
      </c>
      <c r="G39" s="4">
        <v>3417093.8</v>
      </c>
      <c r="H39" s="4">
        <f t="shared" si="5"/>
        <v>101.1565095431753</v>
      </c>
      <c r="I39" s="4">
        <v>3424062.5</v>
      </c>
      <c r="J39" s="4">
        <f t="shared" si="5"/>
        <v>100.20393645617807</v>
      </c>
    </row>
    <row r="40" spans="1:10" ht="63" x14ac:dyDescent="0.25">
      <c r="A40" s="20" t="s">
        <v>49</v>
      </c>
      <c r="B40" s="4">
        <v>3995.2</v>
      </c>
      <c r="C40" s="4">
        <v>4067.3</v>
      </c>
      <c r="D40" s="4">
        <f t="shared" si="1"/>
        <v>101.80466559871849</v>
      </c>
      <c r="E40" s="4">
        <v>181.2</v>
      </c>
      <c r="F40" s="4">
        <f t="shared" si="2"/>
        <v>4.4550438866078226</v>
      </c>
      <c r="G40" s="4">
        <v>170.5</v>
      </c>
      <c r="H40" s="4">
        <f t="shared" si="5"/>
        <v>94.094922737306845</v>
      </c>
      <c r="I40" s="4">
        <v>131.5</v>
      </c>
      <c r="J40" s="4">
        <f t="shared" si="5"/>
        <v>77.126099706744867</v>
      </c>
    </row>
    <row r="41" spans="1:10" ht="110.25" x14ac:dyDescent="0.25">
      <c r="A41" s="20" t="s">
        <v>50</v>
      </c>
      <c r="B41" s="4">
        <v>276.7</v>
      </c>
      <c r="C41" s="4">
        <v>428.9</v>
      </c>
      <c r="D41" s="4">
        <f t="shared" si="1"/>
        <v>155.00542103361042</v>
      </c>
      <c r="E41" s="4">
        <v>32.400000000000006</v>
      </c>
      <c r="F41" s="4">
        <f t="shared" si="2"/>
        <v>7.5542084401958514</v>
      </c>
      <c r="G41" s="4">
        <v>37.1</v>
      </c>
      <c r="H41" s="4">
        <f t="shared" si="5"/>
        <v>114.50617283950615</v>
      </c>
      <c r="I41" s="4">
        <v>37.1</v>
      </c>
      <c r="J41" s="4">
        <f t="shared" si="5"/>
        <v>100</v>
      </c>
    </row>
    <row r="42" spans="1:10" ht="31.5" x14ac:dyDescent="0.25">
      <c r="A42" s="20" t="s">
        <v>51</v>
      </c>
      <c r="B42" s="4">
        <v>39556.6</v>
      </c>
      <c r="C42" s="4">
        <v>2768265.3</v>
      </c>
      <c r="D42" s="4">
        <f t="shared" si="1"/>
        <v>6998.2387262808234</v>
      </c>
      <c r="E42" s="4">
        <v>0</v>
      </c>
      <c r="F42" s="4">
        <f t="shared" si="2"/>
        <v>0</v>
      </c>
      <c r="G42" s="4">
        <v>0</v>
      </c>
      <c r="H42" s="4"/>
      <c r="I42" s="4">
        <v>0</v>
      </c>
      <c r="J42" s="4"/>
    </row>
    <row r="43" spans="1:10" ht="126" x14ac:dyDescent="0.25">
      <c r="A43" s="20" t="s">
        <v>52</v>
      </c>
      <c r="B43" s="4">
        <v>388792.7</v>
      </c>
      <c r="C43" s="4">
        <v>420357.1</v>
      </c>
      <c r="D43" s="4">
        <f t="shared" si="1"/>
        <v>108.1185680698223</v>
      </c>
      <c r="E43" s="4">
        <v>446880.9</v>
      </c>
      <c r="F43" s="4">
        <f t="shared" si="2"/>
        <v>106.3098256220723</v>
      </c>
      <c r="G43" s="4">
        <v>456623.9</v>
      </c>
      <c r="H43" s="4">
        <f t="shared" si="5"/>
        <v>102.1802229632101</v>
      </c>
      <c r="I43" s="4">
        <v>496739.5</v>
      </c>
      <c r="J43" s="4">
        <f t="shared" si="5"/>
        <v>108.78526069266195</v>
      </c>
    </row>
    <row r="44" spans="1:10" ht="31.5" x14ac:dyDescent="0.25">
      <c r="A44" s="19" t="s">
        <v>27</v>
      </c>
      <c r="B44" s="4">
        <f>B45+B46+B47</f>
        <v>638897.69999999995</v>
      </c>
      <c r="C44" s="4">
        <v>668133.19999999995</v>
      </c>
      <c r="D44" s="4">
        <f t="shared" si="1"/>
        <v>104.57592819632939</v>
      </c>
      <c r="E44" s="4">
        <f t="shared" ref="E44:I44" si="9">E45+E46+E47</f>
        <v>614070.6</v>
      </c>
      <c r="F44" s="4">
        <f t="shared" si="2"/>
        <v>91.908409879946092</v>
      </c>
      <c r="G44" s="4">
        <f t="shared" si="9"/>
        <v>629424.89999999991</v>
      </c>
      <c r="H44" s="4">
        <f t="shared" si="5"/>
        <v>102.50041281898203</v>
      </c>
      <c r="I44" s="4">
        <f t="shared" si="9"/>
        <v>621759.80000000005</v>
      </c>
      <c r="J44" s="4">
        <f t="shared" si="5"/>
        <v>98.782205788172689</v>
      </c>
    </row>
    <row r="45" spans="1:10" ht="31.5" x14ac:dyDescent="0.25">
      <c r="A45" s="19" t="s">
        <v>28</v>
      </c>
      <c r="B45" s="4">
        <v>295073</v>
      </c>
      <c r="C45" s="4">
        <v>329457.5</v>
      </c>
      <c r="D45" s="4">
        <f t="shared" si="1"/>
        <v>111.65287911804876</v>
      </c>
      <c r="E45" s="4">
        <v>294113.8</v>
      </c>
      <c r="F45" s="4">
        <f t="shared" si="2"/>
        <v>89.272151946760957</v>
      </c>
      <c r="G45" s="4">
        <v>297446.8</v>
      </c>
      <c r="H45" s="4">
        <f t="shared" si="5"/>
        <v>101.13323482271149</v>
      </c>
      <c r="I45" s="4">
        <v>289781.7</v>
      </c>
      <c r="J45" s="4">
        <f t="shared" si="5"/>
        <v>97.423034976338627</v>
      </c>
    </row>
    <row r="46" spans="1:10" x14ac:dyDescent="0.25">
      <c r="A46" s="19" t="s">
        <v>29</v>
      </c>
      <c r="B46" s="4">
        <v>40773.4</v>
      </c>
      <c r="C46" s="4">
        <v>52862.3</v>
      </c>
      <c r="D46" s="4">
        <f t="shared" si="1"/>
        <v>129.64898683945907</v>
      </c>
      <c r="E46" s="4">
        <v>14539.3</v>
      </c>
      <c r="F46" s="4">
        <f t="shared" si="2"/>
        <v>27.504100275621756</v>
      </c>
      <c r="G46" s="4">
        <v>14539.3</v>
      </c>
      <c r="H46" s="4">
        <f t="shared" si="5"/>
        <v>100</v>
      </c>
      <c r="I46" s="4">
        <v>14539.3</v>
      </c>
      <c r="J46" s="4">
        <f t="shared" si="5"/>
        <v>100</v>
      </c>
    </row>
    <row r="47" spans="1:10" x14ac:dyDescent="0.25">
      <c r="A47" s="19" t="s">
        <v>30</v>
      </c>
      <c r="B47" s="4">
        <v>303051.3</v>
      </c>
      <c r="C47" s="4">
        <v>285813.40000000002</v>
      </c>
      <c r="D47" s="4">
        <f t="shared" si="1"/>
        <v>94.311887129340818</v>
      </c>
      <c r="E47" s="4">
        <v>305417.5</v>
      </c>
      <c r="F47" s="4">
        <f t="shared" si="2"/>
        <v>106.85905559361457</v>
      </c>
      <c r="G47" s="4">
        <v>317438.8</v>
      </c>
      <c r="H47" s="4">
        <f t="shared" si="5"/>
        <v>103.93602200266847</v>
      </c>
      <c r="I47" s="4">
        <v>317438.8</v>
      </c>
      <c r="J47" s="4">
        <f t="shared" si="5"/>
        <v>100</v>
      </c>
    </row>
    <row r="48" spans="1:10" ht="47.25" x14ac:dyDescent="0.25">
      <c r="A48" s="19" t="s">
        <v>31</v>
      </c>
      <c r="B48" s="4">
        <f>B49+B50</f>
        <v>1445590.2999999998</v>
      </c>
      <c r="C48" s="4">
        <v>838094</v>
      </c>
      <c r="D48" s="4">
        <f t="shared" si="1"/>
        <v>57.975900917431453</v>
      </c>
      <c r="E48" s="4">
        <f t="shared" ref="E48:I48" si="10">E49+E50</f>
        <v>727761.6</v>
      </c>
      <c r="F48" s="4">
        <f t="shared" si="2"/>
        <v>86.8353191885397</v>
      </c>
      <c r="G48" s="4">
        <f t="shared" si="10"/>
        <v>744212.8</v>
      </c>
      <c r="H48" s="4">
        <f t="shared" si="5"/>
        <v>102.26052047813461</v>
      </c>
      <c r="I48" s="4">
        <f t="shared" si="10"/>
        <v>754945.1</v>
      </c>
      <c r="J48" s="4">
        <f t="shared" si="5"/>
        <v>101.44210096897015</v>
      </c>
    </row>
    <row r="49" spans="1:12" x14ac:dyDescent="0.25">
      <c r="A49" s="19" t="s">
        <v>32</v>
      </c>
      <c r="B49" s="4">
        <v>627177.6</v>
      </c>
      <c r="C49" s="4">
        <v>581526</v>
      </c>
      <c r="D49" s="4">
        <f t="shared" si="1"/>
        <v>92.721104835376778</v>
      </c>
      <c r="E49" s="4">
        <v>608765.9</v>
      </c>
      <c r="F49" s="4">
        <f t="shared" si="2"/>
        <v>104.68421016429188</v>
      </c>
      <c r="G49" s="4">
        <v>628123.30000000005</v>
      </c>
      <c r="H49" s="4">
        <f t="shared" si="5"/>
        <v>103.17977731669924</v>
      </c>
      <c r="I49" s="4">
        <v>637966.69999999995</v>
      </c>
      <c r="J49" s="4">
        <f t="shared" si="5"/>
        <v>101.56711269905128</v>
      </c>
    </row>
    <row r="50" spans="1:12" x14ac:dyDescent="0.25">
      <c r="A50" s="19" t="s">
        <v>33</v>
      </c>
      <c r="B50" s="4">
        <v>818412.7</v>
      </c>
      <c r="C50" s="4">
        <v>256568</v>
      </c>
      <c r="D50" s="4">
        <f t="shared" si="1"/>
        <v>31.349464640516945</v>
      </c>
      <c r="E50" s="4">
        <v>118995.7</v>
      </c>
      <c r="F50" s="4">
        <f t="shared" si="2"/>
        <v>46.379790153097808</v>
      </c>
      <c r="G50" s="4">
        <v>116089.5</v>
      </c>
      <c r="H50" s="4">
        <f t="shared" si="5"/>
        <v>97.557726875845091</v>
      </c>
      <c r="I50" s="4">
        <v>116978.4</v>
      </c>
      <c r="J50" s="4">
        <f t="shared" si="5"/>
        <v>100.76570232449961</v>
      </c>
    </row>
    <row r="51" spans="1:12" ht="47.25" x14ac:dyDescent="0.25">
      <c r="A51" s="19" t="s">
        <v>34</v>
      </c>
      <c r="B51" s="4">
        <f>SUM(B52:B58)</f>
        <v>3936143</v>
      </c>
      <c r="C51" s="4">
        <f t="shared" ref="C51" si="11">SUM(C52:C58)</f>
        <v>2902251.6</v>
      </c>
      <c r="D51" s="4">
        <f t="shared" si="1"/>
        <v>73.73338824326251</v>
      </c>
      <c r="E51" s="4">
        <f>SUM(E52:E58)</f>
        <v>2081963.9</v>
      </c>
      <c r="F51" s="4">
        <f t="shared" si="2"/>
        <v>71.73616167530065</v>
      </c>
      <c r="G51" s="4">
        <f>SUM(G52:G58)</f>
        <v>2146451</v>
      </c>
      <c r="H51" s="4">
        <f t="shared" si="5"/>
        <v>103.09741681880267</v>
      </c>
      <c r="I51" s="4">
        <f>SUM(I52:I58)</f>
        <v>2121475.5</v>
      </c>
      <c r="J51" s="4">
        <f t="shared" si="5"/>
        <v>98.836428131832506</v>
      </c>
    </row>
    <row r="52" spans="1:12" x14ac:dyDescent="0.25">
      <c r="A52" s="19" t="s">
        <v>53</v>
      </c>
      <c r="B52" s="4">
        <v>16377.6</v>
      </c>
      <c r="C52" s="4">
        <v>8353.7000000000007</v>
      </c>
      <c r="D52" s="4">
        <f t="shared" si="1"/>
        <v>51.006863032434545</v>
      </c>
      <c r="E52" s="4">
        <v>7000</v>
      </c>
      <c r="F52" s="4">
        <f t="shared" si="2"/>
        <v>83.795204520152737</v>
      </c>
      <c r="G52" s="4">
        <v>6500</v>
      </c>
      <c r="H52" s="4">
        <f t="shared" si="5"/>
        <v>92.857142857142861</v>
      </c>
      <c r="I52" s="4">
        <v>6000</v>
      </c>
      <c r="J52" s="4">
        <f t="shared" si="5"/>
        <v>92.307692307692307</v>
      </c>
    </row>
    <row r="53" spans="1:12" ht="126" x14ac:dyDescent="0.25">
      <c r="A53" s="19" t="s">
        <v>54</v>
      </c>
      <c r="B53" s="4">
        <v>765908.5</v>
      </c>
      <c r="C53" s="4">
        <v>672272.4</v>
      </c>
      <c r="D53" s="4">
        <f t="shared" si="1"/>
        <v>87.774505701399065</v>
      </c>
      <c r="E53" s="4">
        <v>275554.09999999998</v>
      </c>
      <c r="F53" s="4">
        <f t="shared" si="2"/>
        <v>40.988459439953203</v>
      </c>
      <c r="G53" s="4">
        <v>270970.7</v>
      </c>
      <c r="H53" s="4">
        <f t="shared" si="5"/>
        <v>98.336660568650601</v>
      </c>
      <c r="I53" s="4">
        <v>267411.7</v>
      </c>
      <c r="J53" s="4">
        <f t="shared" si="5"/>
        <v>98.686573862044867</v>
      </c>
    </row>
    <row r="54" spans="1:12" ht="78.75" x14ac:dyDescent="0.25">
      <c r="A54" s="19" t="s">
        <v>55</v>
      </c>
      <c r="B54" s="4">
        <v>306.8</v>
      </c>
      <c r="C54" s="4">
        <v>0</v>
      </c>
      <c r="D54" s="4">
        <f t="shared" si="1"/>
        <v>0</v>
      </c>
      <c r="E54" s="4">
        <v>0</v>
      </c>
      <c r="F54" s="4"/>
      <c r="G54" s="4">
        <v>0</v>
      </c>
      <c r="H54" s="4"/>
      <c r="I54" s="4">
        <v>0</v>
      </c>
      <c r="J54" s="4"/>
    </row>
    <row r="55" spans="1:12" ht="47.25" x14ac:dyDescent="0.25">
      <c r="A55" s="19" t="s">
        <v>35</v>
      </c>
      <c r="B55" s="4">
        <v>2759868.7</v>
      </c>
      <c r="C55" s="4">
        <v>1962699.9</v>
      </c>
      <c r="D55" s="4">
        <f t="shared" si="1"/>
        <v>71.115698366375184</v>
      </c>
      <c r="E55" s="4">
        <v>1632409.8</v>
      </c>
      <c r="F55" s="4">
        <f t="shared" si="2"/>
        <v>83.171645344252582</v>
      </c>
      <c r="G55" s="4">
        <v>1701980.3</v>
      </c>
      <c r="H55" s="4">
        <f t="shared" si="5"/>
        <v>104.26182812673632</v>
      </c>
      <c r="I55" s="4">
        <v>1681063.8</v>
      </c>
      <c r="J55" s="4">
        <f t="shared" si="5"/>
        <v>98.771049230123282</v>
      </c>
    </row>
    <row r="56" spans="1:12" ht="110.25" x14ac:dyDescent="0.25">
      <c r="A56" s="19" t="s">
        <v>56</v>
      </c>
      <c r="B56" s="4">
        <v>390730.6</v>
      </c>
      <c r="C56" s="4">
        <v>241719.4</v>
      </c>
      <c r="D56" s="4">
        <f t="shared" si="1"/>
        <v>61.863442484412531</v>
      </c>
      <c r="E56" s="4">
        <v>150000</v>
      </c>
      <c r="F56" s="4">
        <f>E56/C56*100</f>
        <v>62.055424595626171</v>
      </c>
      <c r="G56" s="4">
        <v>150000</v>
      </c>
      <c r="H56" s="4">
        <f>G56/E56*100</f>
        <v>100</v>
      </c>
      <c r="I56" s="4">
        <v>150000</v>
      </c>
      <c r="J56" s="4">
        <f>I56/G56*100</f>
        <v>100</v>
      </c>
    </row>
    <row r="57" spans="1:12" ht="47.25" x14ac:dyDescent="0.25">
      <c r="A57" s="19" t="s">
        <v>57</v>
      </c>
      <c r="B57" s="4">
        <v>1651</v>
      </c>
      <c r="C57" s="4">
        <v>1500</v>
      </c>
      <c r="D57" s="4">
        <f t="shared" si="1"/>
        <v>90.854027861901869</v>
      </c>
      <c r="E57" s="4">
        <v>1500</v>
      </c>
      <c r="F57" s="4">
        <f>E57/C57*100</f>
        <v>100</v>
      </c>
      <c r="G57" s="4">
        <v>1500</v>
      </c>
      <c r="H57" s="4">
        <f>G57/E57*100</f>
        <v>100</v>
      </c>
      <c r="I57" s="4">
        <v>1500</v>
      </c>
      <c r="J57" s="4">
        <f>I57/G57*100</f>
        <v>100</v>
      </c>
    </row>
    <row r="58" spans="1:12" ht="110.25" x14ac:dyDescent="0.25">
      <c r="A58" s="19" t="s">
        <v>58</v>
      </c>
      <c r="B58" s="4">
        <v>1299.8</v>
      </c>
      <c r="C58" s="4">
        <v>15706.2</v>
      </c>
      <c r="D58" s="4">
        <f t="shared" si="1"/>
        <v>1208.3551315587015</v>
      </c>
      <c r="E58" s="4">
        <v>15500</v>
      </c>
      <c r="F58" s="4">
        <f>E58/C58*100</f>
        <v>98.6871426570399</v>
      </c>
      <c r="G58" s="4">
        <v>15500</v>
      </c>
      <c r="H58" s="4">
        <f>G58/E58*100</f>
        <v>100</v>
      </c>
      <c r="I58" s="4">
        <v>15500</v>
      </c>
      <c r="J58" s="4">
        <f>I58/G58*100</f>
        <v>100</v>
      </c>
    </row>
    <row r="59" spans="1:12" ht="31.5" x14ac:dyDescent="0.25">
      <c r="A59" s="19" t="s">
        <v>36</v>
      </c>
      <c r="B59" s="4">
        <v>12806.099999999999</v>
      </c>
      <c r="C59" s="4">
        <v>11784.4</v>
      </c>
      <c r="D59" s="4">
        <f t="shared" si="1"/>
        <v>92.021770874817477</v>
      </c>
      <c r="E59" s="23">
        <v>12816.3</v>
      </c>
      <c r="F59" s="4">
        <f t="shared" si="2"/>
        <v>108.75649163300633</v>
      </c>
      <c r="G59" s="23">
        <v>12859.199999999999</v>
      </c>
      <c r="H59" s="4">
        <f t="shared" si="5"/>
        <v>100.33472999227546</v>
      </c>
      <c r="I59" s="23">
        <v>12908.699999999999</v>
      </c>
      <c r="J59" s="4">
        <f t="shared" si="5"/>
        <v>100.38493840985443</v>
      </c>
    </row>
    <row r="60" spans="1:12" ht="31.5" x14ac:dyDescent="0.25">
      <c r="A60" s="19" t="s">
        <v>37</v>
      </c>
      <c r="B60" s="4">
        <v>3654416.3</v>
      </c>
      <c r="C60" s="4">
        <v>3041209.3</v>
      </c>
      <c r="D60" s="4">
        <f t="shared" si="1"/>
        <v>83.220110965463903</v>
      </c>
      <c r="E60" s="23">
        <v>2765095.8</v>
      </c>
      <c r="F60" s="4">
        <f t="shared" si="2"/>
        <v>90.920930696877718</v>
      </c>
      <c r="G60" s="23">
        <v>2797419.9</v>
      </c>
      <c r="H60" s="4">
        <f t="shared" si="5"/>
        <v>101.16900470500877</v>
      </c>
      <c r="I60" s="23">
        <v>2800757.9</v>
      </c>
      <c r="J60" s="4">
        <f t="shared" si="5"/>
        <v>100.1193242387387</v>
      </c>
    </row>
    <row r="61" spans="1:12" x14ac:dyDescent="0.25">
      <c r="A61" s="19" t="s">
        <v>38</v>
      </c>
      <c r="B61" s="4">
        <v>921502.79999999993</v>
      </c>
      <c r="C61" s="4">
        <v>1072139.5</v>
      </c>
      <c r="D61" s="4">
        <f t="shared" si="1"/>
        <v>116.34685212025401</v>
      </c>
      <c r="E61" s="23">
        <v>1039807.8999999999</v>
      </c>
      <c r="F61" s="4">
        <f t="shared" si="2"/>
        <v>96.984384961098797</v>
      </c>
      <c r="G61" s="23">
        <v>1064904.5</v>
      </c>
      <c r="H61" s="4">
        <f t="shared" si="5"/>
        <v>102.41358043153934</v>
      </c>
      <c r="I61" s="23">
        <v>1090349</v>
      </c>
      <c r="J61" s="4">
        <f t="shared" si="5"/>
        <v>102.38936918756565</v>
      </c>
    </row>
    <row r="62" spans="1:12" s="5" customFormat="1" x14ac:dyDescent="0.25">
      <c r="A62" s="14" t="s">
        <v>43</v>
      </c>
      <c r="B62" s="21">
        <f>B63+B68+B70+B72+B74+B76</f>
        <v>19967089.5</v>
      </c>
      <c r="C62" s="21">
        <f t="shared" ref="C62:I62" si="12">C63+C68+C70+C72+C74+C76</f>
        <v>20894933.100000001</v>
      </c>
      <c r="D62" s="21">
        <f t="shared" si="1"/>
        <v>104.64686453175862</v>
      </c>
      <c r="E62" s="21">
        <f t="shared" si="12"/>
        <v>21477077.100000001</v>
      </c>
      <c r="F62" s="21">
        <f t="shared" si="2"/>
        <v>102.78605342842661</v>
      </c>
      <c r="G62" s="21">
        <f t="shared" si="12"/>
        <v>21921279.199999999</v>
      </c>
      <c r="H62" s="21">
        <f t="shared" si="5"/>
        <v>102.06826142091745</v>
      </c>
      <c r="I62" s="21">
        <f t="shared" si="12"/>
        <v>0</v>
      </c>
      <c r="J62" s="21">
        <f t="shared" si="5"/>
        <v>0</v>
      </c>
      <c r="K62" s="6"/>
      <c r="L62" s="6"/>
    </row>
    <row r="63" spans="1:12" ht="47.25" x14ac:dyDescent="0.25">
      <c r="A63" s="22" t="s">
        <v>59</v>
      </c>
      <c r="B63" s="23">
        <f>SUM(B64:B67)</f>
        <v>16576659.100000001</v>
      </c>
      <c r="C63" s="23">
        <f>SUM(C64:C67)</f>
        <v>20945810.600000001</v>
      </c>
      <c r="D63" s="4">
        <f t="shared" si="1"/>
        <v>126.3572501168224</v>
      </c>
      <c r="E63" s="4">
        <f t="shared" ref="E63:I63" si="13">SUM(E64:E67)</f>
        <v>21477077.100000001</v>
      </c>
      <c r="F63" s="4">
        <f t="shared" si="2"/>
        <v>102.53638548607901</v>
      </c>
      <c r="G63" s="4">
        <f t="shared" si="13"/>
        <v>21921279.199999999</v>
      </c>
      <c r="H63" s="4">
        <f t="shared" si="5"/>
        <v>102.06826142091745</v>
      </c>
      <c r="I63" s="4">
        <f t="shared" si="13"/>
        <v>0</v>
      </c>
      <c r="J63" s="4">
        <f t="shared" si="5"/>
        <v>0</v>
      </c>
    </row>
    <row r="64" spans="1:12" ht="31.5" x14ac:dyDescent="0.25">
      <c r="A64" s="22" t="s">
        <v>60</v>
      </c>
      <c r="B64" s="23">
        <v>209771.9</v>
      </c>
      <c r="C64" s="23">
        <v>0</v>
      </c>
      <c r="D64" s="4">
        <f t="shared" si="1"/>
        <v>0</v>
      </c>
      <c r="E64" s="4">
        <v>0</v>
      </c>
      <c r="F64" s="4"/>
      <c r="G64" s="4">
        <v>0</v>
      </c>
      <c r="H64" s="4"/>
      <c r="I64" s="4">
        <v>0</v>
      </c>
      <c r="J64" s="4"/>
    </row>
    <row r="65" spans="1:10" ht="47.25" x14ac:dyDescent="0.25">
      <c r="A65" s="22" t="s">
        <v>61</v>
      </c>
      <c r="B65" s="23">
        <v>10968607.800000001</v>
      </c>
      <c r="C65" s="23">
        <v>15348465.1</v>
      </c>
      <c r="D65" s="4">
        <f t="shared" si="1"/>
        <v>139.93084063047635</v>
      </c>
      <c r="E65" s="4">
        <v>15637422.6</v>
      </c>
      <c r="F65" s="4">
        <f t="shared" si="2"/>
        <v>101.88264753587642</v>
      </c>
      <c r="G65" s="4">
        <v>16010424.4</v>
      </c>
      <c r="H65" s="4">
        <f t="shared" si="5"/>
        <v>102.38531508382974</v>
      </c>
      <c r="I65" s="4">
        <v>0</v>
      </c>
      <c r="J65" s="4">
        <f t="shared" si="5"/>
        <v>0</v>
      </c>
    </row>
    <row r="66" spans="1:10" ht="31.5" x14ac:dyDescent="0.25">
      <c r="A66" s="22" t="s">
        <v>62</v>
      </c>
      <c r="B66" s="23">
        <v>3263188.2</v>
      </c>
      <c r="C66" s="23">
        <v>3399574.4</v>
      </c>
      <c r="D66" s="4">
        <f t="shared" si="1"/>
        <v>104.1795382809977</v>
      </c>
      <c r="E66" s="4">
        <v>3590975.4</v>
      </c>
      <c r="F66" s="4">
        <f t="shared" si="2"/>
        <v>105.63014593826803</v>
      </c>
      <c r="G66" s="4">
        <v>3618417.5</v>
      </c>
      <c r="H66" s="4">
        <f t="shared" si="5"/>
        <v>100.76419626823399</v>
      </c>
      <c r="I66" s="4">
        <v>0</v>
      </c>
      <c r="J66" s="4">
        <f t="shared" si="5"/>
        <v>0</v>
      </c>
    </row>
    <row r="67" spans="1:10" x14ac:dyDescent="0.25">
      <c r="A67" s="22" t="s">
        <v>63</v>
      </c>
      <c r="B67" s="23">
        <v>2135091.2000000002</v>
      </c>
      <c r="C67" s="23">
        <v>2197771.1</v>
      </c>
      <c r="D67" s="4">
        <f t="shared" si="1"/>
        <v>102.9357012946332</v>
      </c>
      <c r="E67" s="4">
        <v>2248679.1</v>
      </c>
      <c r="F67" s="4">
        <f t="shared" si="2"/>
        <v>102.31634677514869</v>
      </c>
      <c r="G67" s="4">
        <v>2292437.2999999998</v>
      </c>
      <c r="H67" s="4">
        <f t="shared" si="5"/>
        <v>101.94595129202739</v>
      </c>
      <c r="I67" s="4">
        <v>0</v>
      </c>
      <c r="J67" s="4">
        <f t="shared" si="5"/>
        <v>0</v>
      </c>
    </row>
    <row r="68" spans="1:10" ht="47.25" x14ac:dyDescent="0.25">
      <c r="A68" s="22" t="s">
        <v>64</v>
      </c>
      <c r="B68" s="23">
        <f>B69</f>
        <v>2674161.9000000004</v>
      </c>
      <c r="C68" s="23">
        <f>C69</f>
        <v>790.5</v>
      </c>
      <c r="D68" s="4">
        <f t="shared" si="1"/>
        <v>2.9560663473666267E-2</v>
      </c>
      <c r="E68" s="4">
        <f t="shared" ref="E68:I82" si="14">E69</f>
        <v>0</v>
      </c>
      <c r="F68" s="4">
        <f t="shared" si="2"/>
        <v>0</v>
      </c>
      <c r="G68" s="4">
        <f t="shared" si="14"/>
        <v>0</v>
      </c>
      <c r="H68" s="4"/>
      <c r="I68" s="4">
        <f t="shared" si="14"/>
        <v>0</v>
      </c>
      <c r="J68" s="4"/>
    </row>
    <row r="69" spans="1:10" ht="63" x14ac:dyDescent="0.25">
      <c r="A69" s="22" t="s">
        <v>65</v>
      </c>
      <c r="B69" s="23">
        <v>2674161.9000000004</v>
      </c>
      <c r="C69" s="23">
        <v>790.5</v>
      </c>
      <c r="D69" s="4">
        <f t="shared" si="1"/>
        <v>2.9560663473666267E-2</v>
      </c>
      <c r="E69" s="4">
        <f t="shared" si="14"/>
        <v>0</v>
      </c>
      <c r="F69" s="4">
        <f t="shared" si="2"/>
        <v>0</v>
      </c>
      <c r="G69" s="4">
        <f t="shared" si="14"/>
        <v>0</v>
      </c>
      <c r="H69" s="4"/>
      <c r="I69" s="4">
        <f t="shared" si="14"/>
        <v>0</v>
      </c>
      <c r="J69" s="4"/>
    </row>
    <row r="70" spans="1:10" ht="31.5" x14ac:dyDescent="0.25">
      <c r="A70" s="22" t="s">
        <v>66</v>
      </c>
      <c r="B70" s="23">
        <f>B71</f>
        <v>104177.5</v>
      </c>
      <c r="C70" s="23">
        <f>C71</f>
        <v>29214.5</v>
      </c>
      <c r="D70" s="4">
        <f t="shared" si="1"/>
        <v>28.043003527633125</v>
      </c>
      <c r="E70" s="4">
        <f t="shared" si="14"/>
        <v>0</v>
      </c>
      <c r="F70" s="4">
        <f t="shared" si="2"/>
        <v>0</v>
      </c>
      <c r="G70" s="4">
        <f t="shared" si="14"/>
        <v>0</v>
      </c>
      <c r="H70" s="4"/>
      <c r="I70" s="4">
        <f t="shared" si="14"/>
        <v>0</v>
      </c>
      <c r="J70" s="4"/>
    </row>
    <row r="71" spans="1:10" ht="47.25" x14ac:dyDescent="0.25">
      <c r="A71" s="22" t="s">
        <v>67</v>
      </c>
      <c r="B71" s="23">
        <v>104177.5</v>
      </c>
      <c r="C71" s="23">
        <v>29214.5</v>
      </c>
      <c r="D71" s="4">
        <f>C71/B71*100</f>
        <v>28.043003527633125</v>
      </c>
      <c r="E71" s="4">
        <f t="shared" si="14"/>
        <v>0</v>
      </c>
      <c r="F71" s="4">
        <f>E71/C71*100</f>
        <v>0</v>
      </c>
      <c r="G71" s="4">
        <f t="shared" si="14"/>
        <v>0</v>
      </c>
      <c r="H71" s="4"/>
      <c r="I71" s="4">
        <f t="shared" si="14"/>
        <v>0</v>
      </c>
      <c r="J71" s="4"/>
    </row>
    <row r="72" spans="1:10" ht="31.5" x14ac:dyDescent="0.25">
      <c r="A72" s="22" t="s">
        <v>68</v>
      </c>
      <c r="B72" s="23">
        <f>B73</f>
        <v>331370.09999999998</v>
      </c>
      <c r="C72" s="23">
        <f>C73</f>
        <v>154762.70000000001</v>
      </c>
      <c r="D72" s="4">
        <f t="shared" si="1"/>
        <v>46.703881852949323</v>
      </c>
      <c r="E72" s="4">
        <f t="shared" si="14"/>
        <v>0</v>
      </c>
      <c r="F72" s="4">
        <f t="shared" si="2"/>
        <v>0</v>
      </c>
      <c r="G72" s="4">
        <f t="shared" si="14"/>
        <v>0</v>
      </c>
      <c r="H72" s="4"/>
      <c r="I72" s="4">
        <f t="shared" si="14"/>
        <v>0</v>
      </c>
      <c r="J72" s="4"/>
    </row>
    <row r="73" spans="1:10" ht="31.5" x14ac:dyDescent="0.25">
      <c r="A73" s="22" t="s">
        <v>69</v>
      </c>
      <c r="B73" s="23">
        <v>331370.09999999998</v>
      </c>
      <c r="C73" s="23">
        <v>154762.70000000001</v>
      </c>
      <c r="D73" s="4">
        <f t="shared" si="1"/>
        <v>46.703881852949323</v>
      </c>
      <c r="E73" s="4">
        <f t="shared" si="14"/>
        <v>0</v>
      </c>
      <c r="F73" s="4">
        <f t="shared" si="2"/>
        <v>0</v>
      </c>
      <c r="G73" s="4">
        <f t="shared" si="14"/>
        <v>0</v>
      </c>
      <c r="H73" s="4"/>
      <c r="I73" s="4">
        <f t="shared" si="14"/>
        <v>0</v>
      </c>
      <c r="J73" s="4"/>
    </row>
    <row r="74" spans="1:10" ht="94.5" x14ac:dyDescent="0.25">
      <c r="A74" s="22" t="s">
        <v>70</v>
      </c>
      <c r="B74" s="23">
        <f>B75</f>
        <v>392502.2</v>
      </c>
      <c r="C74" s="23">
        <f t="shared" ref="C74" si="15">C75</f>
        <v>22416</v>
      </c>
      <c r="D74" s="4">
        <f t="shared" ref="D74:D77" si="16">C74/B74*100</f>
        <v>5.7110507915624424</v>
      </c>
      <c r="E74" s="4">
        <f t="shared" si="14"/>
        <v>0</v>
      </c>
      <c r="F74" s="4">
        <f t="shared" ref="F74:F81" si="17">E74/C74*100</f>
        <v>0</v>
      </c>
      <c r="G74" s="4">
        <f t="shared" si="14"/>
        <v>0</v>
      </c>
      <c r="H74" s="4"/>
      <c r="I74" s="4">
        <f t="shared" si="14"/>
        <v>0</v>
      </c>
      <c r="J74" s="4"/>
    </row>
    <row r="75" spans="1:10" ht="126" x14ac:dyDescent="0.25">
      <c r="A75" s="22" t="s">
        <v>71</v>
      </c>
      <c r="B75" s="23">
        <v>392502.2</v>
      </c>
      <c r="C75" s="23">
        <v>22416</v>
      </c>
      <c r="D75" s="4">
        <f t="shared" si="16"/>
        <v>5.7110507915624424</v>
      </c>
      <c r="E75" s="4">
        <f t="shared" si="14"/>
        <v>0</v>
      </c>
      <c r="F75" s="4">
        <f t="shared" si="17"/>
        <v>0</v>
      </c>
      <c r="G75" s="4">
        <f t="shared" si="14"/>
        <v>0</v>
      </c>
      <c r="H75" s="4"/>
      <c r="I75" s="4">
        <f t="shared" si="14"/>
        <v>0</v>
      </c>
      <c r="J75" s="4"/>
    </row>
    <row r="76" spans="1:10" ht="63" x14ac:dyDescent="0.25">
      <c r="A76" s="22" t="s">
        <v>72</v>
      </c>
      <c r="B76" s="23">
        <f>SUM(B77:B82)</f>
        <v>-111781.3</v>
      </c>
      <c r="C76" s="23">
        <f>SUM(C77:C82)</f>
        <v>-258061.2</v>
      </c>
      <c r="D76" s="4">
        <f t="shared" si="16"/>
        <v>230.86258613918429</v>
      </c>
      <c r="E76" s="4">
        <f t="shared" si="14"/>
        <v>0</v>
      </c>
      <c r="F76" s="4">
        <f t="shared" si="17"/>
        <v>0</v>
      </c>
      <c r="G76" s="4">
        <f t="shared" si="14"/>
        <v>0</v>
      </c>
      <c r="H76" s="4"/>
      <c r="I76" s="4">
        <f t="shared" si="14"/>
        <v>0</v>
      </c>
      <c r="J76" s="4"/>
    </row>
    <row r="77" spans="1:10" ht="63" x14ac:dyDescent="0.25">
      <c r="A77" s="22" t="s">
        <v>73</v>
      </c>
      <c r="B77" s="23">
        <v>-111781.3</v>
      </c>
      <c r="C77" s="23">
        <v>0</v>
      </c>
      <c r="D77" s="4">
        <f t="shared" si="16"/>
        <v>0</v>
      </c>
      <c r="E77" s="4">
        <f t="shared" si="14"/>
        <v>0</v>
      </c>
      <c r="F77" s="4"/>
      <c r="G77" s="4">
        <f t="shared" si="14"/>
        <v>0</v>
      </c>
      <c r="H77" s="4"/>
      <c r="I77" s="4">
        <f t="shared" si="14"/>
        <v>0</v>
      </c>
      <c r="J77" s="4"/>
    </row>
    <row r="78" spans="1:10" ht="63" x14ac:dyDescent="0.25">
      <c r="A78" s="26" t="s">
        <v>83</v>
      </c>
      <c r="B78" s="23">
        <v>0</v>
      </c>
      <c r="C78" s="23">
        <v>0</v>
      </c>
      <c r="D78" s="4"/>
      <c r="E78" s="4">
        <f t="shared" si="14"/>
        <v>0</v>
      </c>
      <c r="F78" s="4"/>
      <c r="G78" s="4">
        <f t="shared" si="14"/>
        <v>0</v>
      </c>
      <c r="H78" s="4"/>
      <c r="I78" s="4">
        <f t="shared" si="14"/>
        <v>0</v>
      </c>
      <c r="J78" s="4"/>
    </row>
    <row r="79" spans="1:10" ht="63" x14ac:dyDescent="0.25">
      <c r="A79" s="26" t="s">
        <v>84</v>
      </c>
      <c r="B79" s="23">
        <v>0</v>
      </c>
      <c r="C79" s="23">
        <v>-47472.7</v>
      </c>
      <c r="D79" s="4"/>
      <c r="E79" s="4">
        <f t="shared" si="14"/>
        <v>0</v>
      </c>
      <c r="F79" s="4">
        <f t="shared" si="17"/>
        <v>0</v>
      </c>
      <c r="G79" s="4">
        <f t="shared" si="14"/>
        <v>0</v>
      </c>
      <c r="H79" s="4"/>
      <c r="I79" s="4">
        <f t="shared" si="14"/>
        <v>0</v>
      </c>
      <c r="J79" s="4"/>
    </row>
    <row r="80" spans="1:10" ht="63" x14ac:dyDescent="0.25">
      <c r="A80" s="26" t="s">
        <v>85</v>
      </c>
      <c r="B80" s="23">
        <v>0</v>
      </c>
      <c r="C80" s="23">
        <v>-1.9</v>
      </c>
      <c r="D80" s="4"/>
      <c r="E80" s="4">
        <f t="shared" si="14"/>
        <v>0</v>
      </c>
      <c r="F80" s="4">
        <f t="shared" si="17"/>
        <v>0</v>
      </c>
      <c r="G80" s="4">
        <f t="shared" si="14"/>
        <v>0</v>
      </c>
      <c r="H80" s="4"/>
      <c r="I80" s="4">
        <f t="shared" si="14"/>
        <v>0</v>
      </c>
      <c r="J80" s="4"/>
    </row>
    <row r="81" spans="1:10" ht="63" x14ac:dyDescent="0.25">
      <c r="A81" s="26" t="s">
        <v>86</v>
      </c>
      <c r="B81" s="23">
        <v>0</v>
      </c>
      <c r="C81" s="23">
        <v>-210586.6</v>
      </c>
      <c r="D81" s="4"/>
      <c r="E81" s="4">
        <f t="shared" si="14"/>
        <v>0</v>
      </c>
      <c r="F81" s="4">
        <f t="shared" si="17"/>
        <v>0</v>
      </c>
      <c r="G81" s="4">
        <f t="shared" si="14"/>
        <v>0</v>
      </c>
      <c r="H81" s="4"/>
      <c r="I81" s="4">
        <f t="shared" si="14"/>
        <v>0</v>
      </c>
      <c r="J81" s="4"/>
    </row>
    <row r="82" spans="1:10" ht="63" x14ac:dyDescent="0.25">
      <c r="A82" s="26" t="s">
        <v>87</v>
      </c>
      <c r="B82" s="23">
        <v>0</v>
      </c>
      <c r="C82" s="23">
        <v>0</v>
      </c>
      <c r="D82" s="4"/>
      <c r="E82" s="4">
        <f t="shared" si="14"/>
        <v>0</v>
      </c>
      <c r="F82" s="4"/>
      <c r="G82" s="4">
        <f t="shared" si="14"/>
        <v>0</v>
      </c>
      <c r="H82" s="4"/>
      <c r="I82" s="4">
        <f t="shared" si="14"/>
        <v>0</v>
      </c>
      <c r="J82" s="4"/>
    </row>
  </sheetData>
  <mergeCells count="6">
    <mergeCell ref="A3:J3"/>
    <mergeCell ref="A5:A6"/>
    <mergeCell ref="B5:B6"/>
    <mergeCell ref="C5:C6"/>
    <mergeCell ref="D5:D6"/>
    <mergeCell ref="E5:J5"/>
  </mergeCells>
  <pageMargins left="0.70866141732283472" right="0.70866141732283472" top="0.74803149606299213" bottom="0.74803149606299213" header="0.31496062992125984" footer="0.31496062992125984"/>
  <pageSetup paperSize="9" scale="60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КБ</vt:lpstr>
      <vt:lpstr>КБ!Заголовки_для_печати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Лапицкая Елена Викторовна</dc:creator>
  <cp:lastModifiedBy>Старостина Рузанна Левоновна</cp:lastModifiedBy>
  <cp:lastPrinted>2024-10-01T06:48:55Z</cp:lastPrinted>
  <dcterms:created xsi:type="dcterms:W3CDTF">2022-06-08T14:51:14Z</dcterms:created>
  <dcterms:modified xsi:type="dcterms:W3CDTF">2025-08-20T05:59:31Z</dcterms:modified>
</cp:coreProperties>
</file>