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145" windowHeight="1164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Лист1!$A$12:$E$12</definedName>
    <definedName name="_xlnm.Print_Titles" localSheetId="0">Лист1!$12:$12</definedName>
  </definedNames>
  <calcPr calcId="145621"/>
</workbook>
</file>

<file path=xl/calcChain.xml><?xml version="1.0" encoding="utf-8"?>
<calcChain xmlns="http://schemas.openxmlformats.org/spreadsheetml/2006/main">
  <c r="E79" i="1" l="1"/>
  <c r="D79" i="1"/>
  <c r="C79" i="1"/>
  <c r="E77" i="1"/>
  <c r="D77" i="1"/>
  <c r="C77" i="1"/>
  <c r="E75" i="1"/>
  <c r="D75" i="1"/>
  <c r="C75" i="1"/>
  <c r="E73" i="1"/>
  <c r="D73" i="1"/>
  <c r="C73" i="1"/>
  <c r="E71" i="1"/>
  <c r="C71" i="1"/>
  <c r="D71" i="1"/>
  <c r="E66" i="1" l="1"/>
  <c r="E65" i="1" s="1"/>
  <c r="D66" i="1"/>
  <c r="D65" i="1" s="1"/>
  <c r="C66" i="1"/>
  <c r="C65" i="1" s="1"/>
  <c r="E55" i="1"/>
  <c r="D55" i="1"/>
  <c r="C55" i="1"/>
  <c r="E34" i="1"/>
  <c r="D34" i="1"/>
  <c r="C34" i="1"/>
  <c r="E30" i="1"/>
  <c r="D30" i="1"/>
  <c r="C30" i="1"/>
  <c r="E20" i="1"/>
  <c r="D20" i="1"/>
  <c r="C20" i="1"/>
  <c r="D63" i="1" l="1"/>
  <c r="E63" i="1"/>
  <c r="D52" i="1"/>
  <c r="E52" i="1"/>
  <c r="D49" i="1"/>
  <c r="E49" i="1"/>
  <c r="D46" i="1"/>
  <c r="E46" i="1"/>
  <c r="D42" i="1"/>
  <c r="E42" i="1"/>
  <c r="D27" i="1"/>
  <c r="E27" i="1"/>
  <c r="D23" i="1"/>
  <c r="E23" i="1"/>
  <c r="D18" i="1"/>
  <c r="E18" i="1"/>
  <c r="D15" i="1"/>
  <c r="E15" i="1"/>
  <c r="C42" i="1"/>
  <c r="D14" i="1" l="1"/>
  <c r="E14" i="1"/>
  <c r="C63" i="1"/>
  <c r="C52" i="1"/>
  <c r="C49" i="1"/>
  <c r="C46" i="1"/>
  <c r="C27" i="1"/>
  <c r="C23" i="1"/>
  <c r="C18" i="1" l="1"/>
  <c r="C15" i="1"/>
  <c r="C14" i="1" l="1"/>
  <c r="D13" i="1" l="1"/>
  <c r="C13" i="1" l="1"/>
  <c r="E13" i="1"/>
</calcChain>
</file>

<file path=xl/sharedStrings.xml><?xml version="1.0" encoding="utf-8"?>
<sst xmlns="http://schemas.openxmlformats.org/spreadsheetml/2006/main" count="147" uniqueCount="147">
  <si>
    <t>УТВЕРЖДЕНЫ</t>
  </si>
  <si>
    <t>областным законом</t>
  </si>
  <si>
    <t>Код бюджетной классификации</t>
  </si>
  <si>
    <t>Источник доходов</t>
  </si>
  <si>
    <t>Всего доходов</t>
  </si>
  <si>
    <t>1 00 00000 00 0000 000</t>
  </si>
  <si>
    <t>НАЛОГОВЫЕ И НЕНАЛОГОВЫЕ ДОХОДЫ</t>
  </si>
  <si>
    <t>1 01 00000 00 0000 000</t>
  </si>
  <si>
    <t>НАЛОГИ НА ПРИБЫЛЬ, ДОХОДЫ</t>
  </si>
  <si>
    <t>1 01 01000 00 0000 110</t>
  </si>
  <si>
    <t>Налог на прибыль организаций</t>
  </si>
  <si>
    <t>1 01 02000 01 0000 110</t>
  </si>
  <si>
    <t>Налог на доходы физических лиц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</si>
  <si>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</si>
  <si>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</si>
  <si>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</si>
  <si>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</si>
  <si>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1 05 00000 00 0000 000</t>
  </si>
  <si>
    <t>НАЛОГИ НА СОВОКУПНЫЙ ДОХОД</t>
  </si>
  <si>
    <t>1 05 06000 01 0000 110</t>
  </si>
  <si>
    <t>Налог на профессиональный доход</t>
  </si>
  <si>
    <t>1 06 00000 00 0000 000</t>
  </si>
  <si>
    <t>НАЛОГИ НА ИМУЩЕСТВО</t>
  </si>
  <si>
    <t>1 06 02000 02 0000 110</t>
  </si>
  <si>
    <t>Налог на имущество организаций</t>
  </si>
  <si>
    <t>1 06 04000 02 0000 110</t>
  </si>
  <si>
    <t>Транспортный налог</t>
  </si>
  <si>
    <t>1 06 05000 02 0000 110</t>
  </si>
  <si>
    <t>Налог на игорный бизнес</t>
  </si>
  <si>
    <t>1 07 00000 00 0000 000</t>
  </si>
  <si>
    <t>НАЛОГИ, СБОРЫ И РЕГУЛЯРНЫЕ ПЛАТЕЖИ ЗА ПОЛЬЗОВАНИЕ ПРИРОДНЫМИ РЕСУРСАМИ</t>
  </si>
  <si>
    <t>1 07 01000 01 0000 110</t>
  </si>
  <si>
    <t>Налог на добычу полезных ископаемых</t>
  </si>
  <si>
    <t>1 07 04000 01 0000 110</t>
  </si>
  <si>
    <t>Сборы за пользование объектами животного мира и за пользование объектами водных биологических ресурсов</t>
  </si>
  <si>
    <t>1 08 00000 00 0000 000</t>
  </si>
  <si>
    <t>ГОСУДАРСТВЕННАЯ ПОШЛИНА</t>
  </si>
  <si>
    <t>1 08 06000 01 0000 110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</si>
  <si>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</si>
  <si>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1 08 07000 01 0000 110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</si>
  <si>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</si>
  <si>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</si>
  <si>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</si>
  <si>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1 11 01000 00 0000 120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</si>
  <si>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</si>
  <si>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1 11 03000 00 0000 120</t>
  </si>
  <si>
    <t>Проценты, полученные от предоставления бюджетных кредитов внутри страны</t>
  </si>
  <si>
    <t>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</si>
  <si>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</si>
  <si>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1 12 00000 00 0000 000</t>
  </si>
  <si>
    <t>ПЛАТЕЖИ ПРИ ПОЛЬЗОВАНИИ ПРИРОДНЫМИ РЕСУРСАМИ</t>
  </si>
  <si>
    <t>1 12 01000 01 0000 120</t>
  </si>
  <si>
    <t>Плата за негативное воздействие на окружающую среду</t>
  </si>
  <si>
    <t>1 12 02000 00 0000 120</t>
  </si>
  <si>
    <t>Платежи при пользовании недрами</t>
  </si>
  <si>
    <t>1 12 04000 00 0000 120</t>
  </si>
  <si>
    <t>Плата за использование лесов</t>
  </si>
  <si>
    <t>1 13 00000 00 0000 000</t>
  </si>
  <si>
    <t>ДОХОДЫ ОТ ОКАЗАНИЯ ПЛАТНЫХ УСЛУГ И КОМПЕНСАЦИИ ЗАТРАТ ГОСУДАРСТВА</t>
  </si>
  <si>
    <t>1 13 01000 00 0000 130</t>
  </si>
  <si>
    <t>Доходы от оказания платных услуг (работ)</t>
  </si>
  <si>
    <t>1 13 02000 00 0000 130</t>
  </si>
  <si>
    <t>Доходы от компенсации затрат государства</t>
  </si>
  <si>
    <t>1 14 00000 00 0000 000</t>
  </si>
  <si>
    <t>ДОХОДЫ ОТ ПРОДАЖИ МАТЕРИАЛЬНЫХ И НЕМАТЕРИАЛЬНЫХ АКТИВОВ</t>
  </si>
  <si>
    <t>1 14 02000 00 0000 000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</si>
  <si>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</si>
  <si>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1 14 06000 00 0000 430</t>
  </si>
  <si>
    <t>Доходы от продажи земельных участков, находящихся в государственной и муниципальной собственности</t>
  </si>
  <si>
    <t>1 15 00000 00 0000 000</t>
  </si>
  <si>
    <t>АДМИНИСТРАТИВНЫЕ ПЛАТЕЖИ</t>
  </si>
  <si>
    <t>1 15 02000 00 0000 140</t>
  </si>
  <si>
    <t>Платежи, взимаемые государственными и муниципальными органами (организациями) за выполнение определенных функций</t>
  </si>
  <si>
    <t>1 15 07000 01 0000 140</t>
  </si>
  <si>
    <t>Сборы, вносимые заказчиками документации, подлежащей государственной экологической экспертизе, рассчитанные в соответствии со сметой расходов на проведение государственной экологической экспертизы</t>
  </si>
  <si>
    <t>1 16 00000 00 0000 000</t>
  </si>
  <si>
    <t>ШТРАФЫ, САНКЦИИ, ВОЗМЕЩЕНИЕ УЩЕРБА</t>
  </si>
  <si>
    <t>1 16 01000 01 0000 140</t>
  </si>
  <si>
    <t>Административные штрафы, установленные Кодексом Российской Федерации об административных правонарушениях</t>
  </si>
  <si>
    <t>1 16 02000 02 0000 140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</si>
  <si>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</si>
  <si>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1 16 07000 01 0000 140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</si>
  <si>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</si>
  <si>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1 16 10000 00 0000 140</t>
  </si>
  <si>
    <t>Платежи в целях возмещения причиненного ущерба (убытков)</t>
  </si>
  <si>
    <t>Платежи, уплачиваемые в целях возмещения вреда</t>
  </si>
  <si>
    <t>1 17 00000 00 0000 000</t>
  </si>
  <si>
    <t>ПРОЧИЕ НЕНАЛОГОВЫЕ ДОХОДЫ</t>
  </si>
  <si>
    <t>1 17 05000 00 0000 180</t>
  </si>
  <si>
    <t>Прочие неналоговые доходы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</si>
  <si>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</si>
  <si>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</si>
  <si>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</si>
  <si>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</si>
  <si>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2 02 20000 00 0000 150</t>
  </si>
  <si>
    <t>Субсидии бюджетам бюджетной системы Российской Федерации (межбюджетные субсидии)</t>
  </si>
  <si>
    <t>2 02 30000 00 0000 150</t>
  </si>
  <si>
    <t>Субвенции бюджетам бюджетной системы Российской Федерации</t>
  </si>
  <si>
    <t>2 02 40000 00 0000 150</t>
  </si>
  <si>
    <t>Иные межбюджетные трансферты</t>
  </si>
  <si>
    <t>Сумма
(тысяч рублей)</t>
  </si>
  <si>
    <t>2025 год</t>
  </si>
  <si>
    <t>2026 год</t>
  </si>
  <si>
    <t>1 16 17000 01 0000 140</t>
  </si>
  <si>
    <t>Суммы пеней, установленных Налоговым кодексом Российской Федерации, распределяемые в соответствии с подпунктом 1 пункта 11 статьи 46 Бюджетного кодекса Российской Федерации</t>
  </si>
  <si>
    <t>(приложение 1)</t>
  </si>
  <si>
    <t>(в редакции областного закона</t>
  </si>
  <si>
    <t>1 11 05300 00 0000 120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</si>
  <si>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</si>
  <si>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1 16 11000 01 0000 140</t>
  </si>
  <si>
    <t>от 20 декабря 2024 года № 178-оз</t>
  </si>
  <si>
    <t>Прогнозируемые поступления
налоговых, неналоговых доходов и безвозмездных поступлений
в областной бюджет Ленинградской области по кодам видов доходов
на 2025 год и на плановый период 2026 и 2027 годов</t>
  </si>
  <si>
    <t>2027 год</t>
  </si>
  <si>
    <t>1 05 07000 01 0000 110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</si>
  <si>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</si>
  <si>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1 08 05000 01 0000 110</t>
  </si>
  <si>
    <t>Государственная пошлина за государственную регистрацию актов гражданского состояния и другие юридически значимые действия, совершаемые органами записи актов гражданского состояния и иными уполномоченными органами (за исключением консульских учреждений Российской Федерации)</t>
  </si>
  <si>
    <t>1 11 02000 00 0000 120</t>
  </si>
  <si>
    <t>Доходы от размещения средств бюджетов</t>
  </si>
  <si>
    <t>1 11 05400 00 0000 120</t>
  </si>
  <si>
    <t>1 11 07000 00 0000 120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</si>
  <si>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находящихся в государственной или муниципальной собственности</t>
  </si>
  <si>
    <t>Платежи от государственных и муниципальных унитарных предприятий</t>
  </si>
  <si>
    <t>1 16 18000 02 0000 140</t>
  </si>
  <si>
    <t>Доходы от сумм пеней, предусмотренных законодательством Российской Федерации о налогах и сборах,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Федеральным казначейством между бюджетами субъектов Российской Федерации в соответствии с федеральным законом о федеральном бюджете</t>
  </si>
  <si>
    <t>2 02 10000 00 0000 150</t>
  </si>
  <si>
    <t>Дотации бюджетам бюджетной системы Российской Федерации</t>
  </si>
  <si>
    <t>БЕЗВОЗМЕЗДНЫЕ ПОСТУПЛЕНИЯ ОТ ГОСУДАРСТВЕННЫХ (МУНИЦИПАЛЬНЫХ) ОРГАНИЗАЦИЙ</t>
  </si>
  <si>
    <t>2 03 00000 00 0000 000</t>
  </si>
  <si>
    <t>Безвозмездные поступления от государственных (муниципальных) организаций в бюджеты субъектов Российской Федерации</t>
  </si>
  <si>
    <t>2 03 02000 02 0000 150</t>
  </si>
  <si>
    <t>БЕЗВОЗМЕЗДНЫЕ ПОСТУПЛЕНИЯ ОТ НЕГОСУДАРСТВЕННЫХ ОРГАНИЗАЦИЙ</t>
  </si>
  <si>
    <t>2 04 00000 00 0000 000</t>
  </si>
  <si>
    <t>Безвозмездные поступления от негосударственных организаций в бюджеты субъектов Российской Федерации</t>
  </si>
  <si>
    <t>2 04 02000 02 0000 150</t>
  </si>
  <si>
    <t>ПРОЧИЕ БЕЗВОЗМЕЗДНЫЕ ПОСТУПЛЕНИЯ</t>
  </si>
  <si>
    <t>2 07 00000 00 0000 000</t>
  </si>
  <si>
    <t>Прочие безвозмездные поступления в бюджеты субъектов Российской Федерации</t>
  </si>
  <si>
    <t>2 07 02000 02 0000 150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</si>
  <si>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</si>
  <si>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2 18 00000 00 0000 000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</si>
  <si>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</si>
  <si>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2 18 00000 00 0000 150</t>
  </si>
  <si>
    <t>ВОЗВРАТ ОСТАТКОВ СУБСИДИЙ, СУБВЕНЦИЙ И ИНЫХ МЕЖБЮДЖЕТНЫХ ТРАНСФЕРТОВ, ИМЕЮЩИХ ЦЕЛЕВОЕ НАЗНАЧЕНИЕ, ПРОШЛЫХ ЛЕТ</t>
  </si>
  <si>
    <t>2 19 00000 00 0000 000</t>
  </si>
  <si>
    <t>Возврат остатков субсидий, субвенций и иных межбюджетных трансфертов, имеющих целевое назначение, прошлых лет из бюджетов субъектов Российской Федерации</t>
  </si>
  <si>
    <t>2 19 00000 02 0000 150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</si>
</sst>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"/>
  </numFmts>
  <fonts count="7" x14ac:knownFonts="1"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0" fillId="0" borderId="0" xfId="0" applyNumberFormat="1"/>
    <xf numFmtId="165" fontId="3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164" fontId="5" fillId="0" borderId="1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164" fontId="1" fillId="0" borderId="0" xfId="0" applyNumberFormat="1" applyFont="1"/>
    <xf numFmtId="164" fontId="2" fillId="0" borderId="1" xfId="0" applyNumberFormat="1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164" fontId="5" fillId="0" borderId="1" xfId="0" applyNumberFormat="1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CCFF"/>
      <color rgb="FF33CCFF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tabSelected="1" view="pageBreakPreview" topLeftCell="A70" zoomScale="130" zoomScaleNormal="120" zoomScaleSheetLayoutView="130" workbookViewId="0">
      <selection activeCell="E65" sqref="E65"/>
    </sheetView>
  </sheetViews>
  <sheetFormatPr defaultColWidth="9.140625" defaultRowHeight="15.75" x14ac:dyDescent="0.25"/>
  <cols>
    <col min="1" max="1" width="24.42578125" style="13" customWidth="1"/>
    <col min="2" max="2" width="48.5703125" style="1" customWidth="1"/>
    <col min="3" max="5" width="20.140625" style="1" customWidth="1"/>
    <col min="6" max="6" width="4.42578125" style="1" customWidth="1"/>
    <col min="7" max="7" width="3.5703125" style="1" customWidth="1"/>
    <col min="8" max="16384" width="9.140625" style="1"/>
  </cols>
  <sheetData>
    <row r="1" spans="1:8" ht="18.75" x14ac:dyDescent="0.3">
      <c r="C1" s="4"/>
      <c r="D1" s="6" t="s">
        <v>0</v>
      </c>
      <c r="E1" s="5"/>
    </row>
    <row r="2" spans="1:8" ht="18.75" x14ac:dyDescent="0.3">
      <c r="C2" s="4"/>
      <c r="D2" s="6" t="s">
        <v>1</v>
      </c>
      <c r="E2" s="5"/>
    </row>
    <row r="3" spans="1:8" ht="18.75" x14ac:dyDescent="0.3">
      <c r="C3" s="4"/>
      <c r="D3" s="6" t="s">
        <v>110</v>
      </c>
      <c r="E3" s="5"/>
    </row>
    <row r="4" spans="1:8" ht="18.75" x14ac:dyDescent="0.3">
      <c r="C4" s="4"/>
      <c r="D4" s="6" t="s">
        <v>105</v>
      </c>
      <c r="E4" s="5"/>
    </row>
    <row r="5" spans="1:8" ht="18.75" x14ac:dyDescent="0.3">
      <c r="C5" s="4"/>
      <c r="D5" s="6" t="s">
        <v>106</v>
      </c>
      <c r="E5" s="5"/>
    </row>
    <row r="6" spans="1:8" ht="18.75" x14ac:dyDescent="0.3">
      <c r="C6" s="4"/>
      <c r="D6" s="6"/>
      <c r="E6" s="5"/>
    </row>
    <row r="8" spans="1:8" ht="80.25" customHeight="1" x14ac:dyDescent="0.25">
      <c r="A8" s="26" t="s">
        <v>111</v>
      </c>
      <c r="B8" s="27"/>
      <c r="C8" s="27"/>
      <c r="D8" s="27"/>
      <c r="E8" s="27"/>
    </row>
    <row r="10" spans="1:8" s="2" customFormat="1" ht="31.5" customHeight="1" x14ac:dyDescent="0.2">
      <c r="A10" s="22" t="s">
        <v>2</v>
      </c>
      <c r="B10" s="24" t="s">
        <v>3</v>
      </c>
      <c r="C10" s="28" t="s">
        <v>100</v>
      </c>
      <c r="D10" s="29"/>
      <c r="E10" s="30"/>
    </row>
    <row r="11" spans="1:8" x14ac:dyDescent="0.25">
      <c r="A11" s="23"/>
      <c r="B11" s="25"/>
      <c r="C11" s="7" t="s">
        <v>101</v>
      </c>
      <c r="D11" s="7" t="s">
        <v>102</v>
      </c>
      <c r="E11" s="7" t="s">
        <v>112</v>
      </c>
      <c r="H11" s="16"/>
    </row>
    <row r="12" spans="1:8" x14ac:dyDescent="0.25">
      <c r="A12" s="3">
        <v>1</v>
      </c>
      <c r="B12" s="3">
        <v>2</v>
      </c>
      <c r="C12" s="3">
        <v>3</v>
      </c>
      <c r="D12" s="3">
        <v>4</v>
      </c>
      <c r="E12" s="3">
        <v>5</v>
      </c>
    </row>
    <row r="13" spans="1:8" s="9" customFormat="1" x14ac:dyDescent="0.2">
      <c r="A13" s="14"/>
      <c r="B13" s="8" t="s">
        <v>4</v>
      </c>
      <c r="C13" s="10">
        <f>C14+C65</f>
        <v>281707692.69999999</v>
      </c>
      <c r="D13" s="10">
        <f>D14+D65</f>
        <v>244468784.79999998</v>
      </c>
      <c r="E13" s="10">
        <f>E14+E65</f>
        <v>255537899.80000001</v>
      </c>
    </row>
    <row r="14" spans="1:8" s="18" customFormat="1" ht="31.5" x14ac:dyDescent="0.2">
      <c r="A14" s="19" t="s">
        <v>5</v>
      </c>
      <c r="B14" s="20" t="s">
        <v>6</v>
      </c>
      <c r="C14" s="21">
        <f>C15+C18+C20+C23+C27+C30+C34+C42+C46+C49+C52+C55+C63</f>
        <v>257804097.39999998</v>
      </c>
      <c r="D14" s="21">
        <f>D15+D18+D20+D23+D27+D30+D34+D42+D46+D49+D52+D55+D63</f>
        <v>222433964.89999998</v>
      </c>
      <c r="E14" s="21">
        <f>E15+E18+E20+E23+E27+E30+E34+E42+E46+E49+E52+E55+E63</f>
        <v>233063749.90000001</v>
      </c>
    </row>
    <row r="15" spans="1:8" s="18" customFormat="1" x14ac:dyDescent="0.2">
      <c r="A15" s="15" t="s">
        <v>7</v>
      </c>
      <c r="B15" s="12" t="s">
        <v>8</v>
      </c>
      <c r="C15" s="11">
        <f>C16+C17</f>
        <v>177392838</v>
      </c>
      <c r="D15" s="11">
        <f t="shared" ref="D15:E15" si="0">D16+D17</f>
        <v>162177188</v>
      </c>
      <c r="E15" s="11">
        <f t="shared" si="0"/>
        <v>171905608.59999999</v>
      </c>
    </row>
    <row r="16" spans="1:8" s="18" customFormat="1" x14ac:dyDescent="0.2">
      <c r="A16" s="15" t="s">
        <v>9</v>
      </c>
      <c r="B16" s="12" t="s">
        <v>10</v>
      </c>
      <c r="C16" s="11">
        <v>104558149</v>
      </c>
      <c r="D16" s="11">
        <v>97687072</v>
      </c>
      <c r="E16" s="11">
        <v>102733448</v>
      </c>
    </row>
    <row r="17" spans="1:5" s="18" customFormat="1" x14ac:dyDescent="0.2">
      <c r="A17" s="15" t="s">
        <v>11</v>
      </c>
      <c r="B17" s="12" t="s">
        <v>12</v>
      </c>
      <c r="C17" s="17">
        <v>72834689</v>
      </c>
      <c r="D17" s="11">
        <v>64490116</v>
      </c>
      <c r="E17" s="11">
        <v>69172160.599999994</v>
      </c>
    </row>
    <row r="18" spans="1:5" s="18" customFormat="1" ht="47.25" x14ac:dyDescent="0.2">
      <c r="A18" s="15" t="s">
        <v>13</v>
      </c>
      <c r="B18" s="12" t="s">
        <v>14</v>
      </c>
      <c r="C18" s="11">
        <f>C19</f>
        <v>18792109</v>
      </c>
      <c r="D18" s="11">
        <f t="shared" ref="D18:E18" si="1">D19</f>
        <v>19620066.600000001</v>
      </c>
      <c r="E18" s="11">
        <f t="shared" si="1"/>
        <v>20384892.300000001</v>
      </c>
    </row>
    <row r="19" spans="1:5" s="18" customFormat="1" ht="47.25" x14ac:dyDescent="0.2">
      <c r="A19" s="15" t="s">
        <v>15</v>
      </c>
      <c r="B19" s="12" t="s">
        <v>16</v>
      </c>
      <c r="C19" s="11">
        <v>18792109</v>
      </c>
      <c r="D19" s="11">
        <v>19620066.600000001</v>
      </c>
      <c r="E19" s="11">
        <v>20384892.300000001</v>
      </c>
    </row>
    <row r="20" spans="1:5" s="18" customFormat="1" x14ac:dyDescent="0.2">
      <c r="A20" s="15" t="s">
        <v>17</v>
      </c>
      <c r="B20" s="12" t="s">
        <v>18</v>
      </c>
      <c r="C20" s="11">
        <f>C21+C22</f>
        <v>1019598</v>
      </c>
      <c r="D20" s="11">
        <f t="shared" ref="D20:E20" si="2">D21+D22</f>
        <v>513341</v>
      </c>
      <c r="E20" s="11">
        <f t="shared" si="2"/>
        <v>539008</v>
      </c>
    </row>
    <row r="21" spans="1:5" s="18" customFormat="1" x14ac:dyDescent="0.2">
      <c r="A21" s="15" t="s">
        <v>19</v>
      </c>
      <c r="B21" s="12" t="s">
        <v>20</v>
      </c>
      <c r="C21" s="11">
        <v>1009000</v>
      </c>
      <c r="D21" s="11">
        <v>513341</v>
      </c>
      <c r="E21" s="11">
        <v>539008</v>
      </c>
    </row>
    <row r="22" spans="1:5" s="18" customFormat="1" ht="63" x14ac:dyDescent="0.2">
      <c r="A22" s="15" t="s">
        <v>113</v>
      </c>
      <c r="B22" s="12" t="s">
        <v>114</v>
      </c>
      <c r="C22" s="11">
        <v>10598</v>
      </c>
      <c r="D22" s="11">
        <v>0</v>
      </c>
      <c r="E22" s="11">
        <v>0</v>
      </c>
    </row>
    <row r="23" spans="1:5" s="18" customFormat="1" x14ac:dyDescent="0.2">
      <c r="A23" s="15" t="s">
        <v>21</v>
      </c>
      <c r="B23" s="12" t="s">
        <v>22</v>
      </c>
      <c r="C23" s="11">
        <f>SUM(C24:C26)</f>
        <v>37035203</v>
      </c>
      <c r="D23" s="11">
        <f t="shared" ref="D23:E23" si="3">SUM(D24:D26)</f>
        <v>35636772</v>
      </c>
      <c r="E23" s="11">
        <f t="shared" si="3"/>
        <v>35736455</v>
      </c>
    </row>
    <row r="24" spans="1:5" s="18" customFormat="1" x14ac:dyDescent="0.2">
      <c r="A24" s="15" t="s">
        <v>23</v>
      </c>
      <c r="B24" s="12" t="s">
        <v>24</v>
      </c>
      <c r="C24" s="11">
        <v>33024605</v>
      </c>
      <c r="D24" s="11">
        <v>32115543</v>
      </c>
      <c r="E24" s="11">
        <v>32165060</v>
      </c>
    </row>
    <row r="25" spans="1:5" s="18" customFormat="1" x14ac:dyDescent="0.2">
      <c r="A25" s="15" t="s">
        <v>25</v>
      </c>
      <c r="B25" s="12" t="s">
        <v>26</v>
      </c>
      <c r="C25" s="11">
        <v>3894678</v>
      </c>
      <c r="D25" s="11">
        <v>3488229</v>
      </c>
      <c r="E25" s="11">
        <v>3538395</v>
      </c>
    </row>
    <row r="26" spans="1:5" s="18" customFormat="1" x14ac:dyDescent="0.2">
      <c r="A26" s="15" t="s">
        <v>27</v>
      </c>
      <c r="B26" s="12" t="s">
        <v>28</v>
      </c>
      <c r="C26" s="11">
        <v>115920</v>
      </c>
      <c r="D26" s="11">
        <v>33000</v>
      </c>
      <c r="E26" s="11">
        <v>33000</v>
      </c>
    </row>
    <row r="27" spans="1:5" s="18" customFormat="1" ht="47.25" x14ac:dyDescent="0.2">
      <c r="A27" s="15" t="s">
        <v>29</v>
      </c>
      <c r="B27" s="12" t="s">
        <v>30</v>
      </c>
      <c r="C27" s="11">
        <f>SUM(C28:C29)</f>
        <v>1076302</v>
      </c>
      <c r="D27" s="11">
        <f t="shared" ref="D27:E27" si="4">SUM(D28:D29)</f>
        <v>1092757.5</v>
      </c>
      <c r="E27" s="11">
        <f t="shared" si="4"/>
        <v>1105637.5</v>
      </c>
    </row>
    <row r="28" spans="1:5" s="18" customFormat="1" x14ac:dyDescent="0.2">
      <c r="A28" s="15" t="s">
        <v>31</v>
      </c>
      <c r="B28" s="12" t="s">
        <v>32</v>
      </c>
      <c r="C28" s="11">
        <v>1073002</v>
      </c>
      <c r="D28" s="11">
        <v>1090982.5</v>
      </c>
      <c r="E28" s="11">
        <v>1103862.5</v>
      </c>
    </row>
    <row r="29" spans="1:5" s="18" customFormat="1" ht="47.25" x14ac:dyDescent="0.2">
      <c r="A29" s="15" t="s">
        <v>33</v>
      </c>
      <c r="B29" s="12" t="s">
        <v>34</v>
      </c>
      <c r="C29" s="11">
        <v>3300</v>
      </c>
      <c r="D29" s="11">
        <v>1775</v>
      </c>
      <c r="E29" s="11">
        <v>1775</v>
      </c>
    </row>
    <row r="30" spans="1:5" s="18" customFormat="1" x14ac:dyDescent="0.2">
      <c r="A30" s="15" t="s">
        <v>35</v>
      </c>
      <c r="B30" s="12" t="s">
        <v>36</v>
      </c>
      <c r="C30" s="11">
        <f>SUM(C31:C33)</f>
        <v>428230.9</v>
      </c>
      <c r="D30" s="11">
        <f t="shared" ref="D30:E30" si="5">SUM(D31:D33)</f>
        <v>355044.2</v>
      </c>
      <c r="E30" s="11">
        <f t="shared" si="5"/>
        <v>358035.6</v>
      </c>
    </row>
    <row r="31" spans="1:5" s="18" customFormat="1" ht="126" x14ac:dyDescent="0.2">
      <c r="A31" s="15" t="s">
        <v>115</v>
      </c>
      <c r="B31" s="12" t="s">
        <v>116</v>
      </c>
      <c r="C31" s="11">
        <v>4466</v>
      </c>
      <c r="D31" s="11">
        <v>0</v>
      </c>
      <c r="E31" s="11">
        <v>0</v>
      </c>
    </row>
    <row r="32" spans="1:5" s="18" customFormat="1" ht="110.25" x14ac:dyDescent="0.2">
      <c r="A32" s="15" t="s">
        <v>37</v>
      </c>
      <c r="B32" s="12" t="s">
        <v>38</v>
      </c>
      <c r="C32" s="11">
        <v>27417.5</v>
      </c>
      <c r="D32" s="11">
        <v>22053.8</v>
      </c>
      <c r="E32" s="11">
        <v>21131.599999999999</v>
      </c>
    </row>
    <row r="33" spans="1:5" s="18" customFormat="1" ht="47.25" x14ac:dyDescent="0.2">
      <c r="A33" s="15" t="s">
        <v>39</v>
      </c>
      <c r="B33" s="12" t="s">
        <v>40</v>
      </c>
      <c r="C33" s="11">
        <v>396347.4</v>
      </c>
      <c r="D33" s="11">
        <v>332990.40000000002</v>
      </c>
      <c r="E33" s="11">
        <v>336904</v>
      </c>
    </row>
    <row r="34" spans="1:5" s="18" customFormat="1" ht="63" x14ac:dyDescent="0.2">
      <c r="A34" s="15" t="s">
        <v>41</v>
      </c>
      <c r="B34" s="12" t="s">
        <v>42</v>
      </c>
      <c r="C34" s="11">
        <f>SUM(C35:C41)</f>
        <v>16007998.6</v>
      </c>
      <c r="D34" s="11">
        <f t="shared" ref="D34:E34" si="6">SUM(D35:D41)</f>
        <v>106869.7</v>
      </c>
      <c r="E34" s="11">
        <f t="shared" si="6"/>
        <v>107202.9</v>
      </c>
    </row>
    <row r="35" spans="1:5" s="18" customFormat="1" ht="94.5" x14ac:dyDescent="0.2">
      <c r="A35" s="15" t="s">
        <v>43</v>
      </c>
      <c r="B35" s="12" t="s">
        <v>44</v>
      </c>
      <c r="C35" s="17">
        <v>13774.8</v>
      </c>
      <c r="D35" s="11">
        <v>32101.7</v>
      </c>
      <c r="E35" s="11">
        <v>31440.9</v>
      </c>
    </row>
    <row r="36" spans="1:5" s="18" customFormat="1" x14ac:dyDescent="0.2">
      <c r="A36" s="15" t="s">
        <v>117</v>
      </c>
      <c r="B36" s="12" t="s">
        <v>118</v>
      </c>
      <c r="C36" s="17">
        <v>15907115.1</v>
      </c>
      <c r="D36" s="11">
        <v>0</v>
      </c>
      <c r="E36" s="11">
        <v>0</v>
      </c>
    </row>
    <row r="37" spans="1:5" s="18" customFormat="1" ht="31.5" x14ac:dyDescent="0.2">
      <c r="A37" s="15" t="s">
        <v>45</v>
      </c>
      <c r="B37" s="12" t="s">
        <v>46</v>
      </c>
      <c r="C37" s="11">
        <v>0</v>
      </c>
      <c r="D37" s="11">
        <v>0</v>
      </c>
      <c r="E37" s="11">
        <v>0</v>
      </c>
    </row>
    <row r="38" spans="1:5" s="18" customFormat="1" ht="126" x14ac:dyDescent="0.2">
      <c r="A38" s="15" t="s">
        <v>47</v>
      </c>
      <c r="B38" s="12" t="s">
        <v>48</v>
      </c>
      <c r="C38" s="11">
        <v>71887.7</v>
      </c>
      <c r="D38" s="11">
        <v>74700</v>
      </c>
      <c r="E38" s="11">
        <v>75700</v>
      </c>
    </row>
    <row r="39" spans="1:5" s="18" customFormat="1" ht="63" x14ac:dyDescent="0.2">
      <c r="A39" s="15" t="s">
        <v>107</v>
      </c>
      <c r="B39" s="12" t="s">
        <v>108</v>
      </c>
      <c r="C39" s="11">
        <v>105.4</v>
      </c>
      <c r="D39" s="11">
        <v>68</v>
      </c>
      <c r="E39" s="11">
        <v>62</v>
      </c>
    </row>
    <row r="40" spans="1:5" s="18" customFormat="1" ht="94.5" x14ac:dyDescent="0.2">
      <c r="A40" s="15" t="s">
        <v>119</v>
      </c>
      <c r="B40" s="12" t="s">
        <v>121</v>
      </c>
      <c r="C40" s="11">
        <v>19.2</v>
      </c>
      <c r="D40" s="11">
        <v>0</v>
      </c>
      <c r="E40" s="11">
        <v>0</v>
      </c>
    </row>
    <row r="41" spans="1:5" s="18" customFormat="1" ht="31.5" x14ac:dyDescent="0.2">
      <c r="A41" s="15" t="s">
        <v>120</v>
      </c>
      <c r="B41" s="12" t="s">
        <v>122</v>
      </c>
      <c r="C41" s="11">
        <v>15096.4</v>
      </c>
      <c r="D41" s="11">
        <v>0</v>
      </c>
      <c r="E41" s="11">
        <v>0</v>
      </c>
    </row>
    <row r="42" spans="1:5" s="18" customFormat="1" ht="31.5" x14ac:dyDescent="0.2">
      <c r="A42" s="15" t="s">
        <v>49</v>
      </c>
      <c r="B42" s="12" t="s">
        <v>50</v>
      </c>
      <c r="C42" s="11">
        <f>C43+C44+C45</f>
        <v>472696.6</v>
      </c>
      <c r="D42" s="11">
        <f t="shared" ref="D42:E42" si="7">D43+D44+D45</f>
        <v>411661.60000000003</v>
      </c>
      <c r="E42" s="11">
        <f t="shared" si="7"/>
        <v>405473.2</v>
      </c>
    </row>
    <row r="43" spans="1:5" s="18" customFormat="1" ht="31.5" x14ac:dyDescent="0.2">
      <c r="A43" s="15" t="s">
        <v>51</v>
      </c>
      <c r="B43" s="12" t="s">
        <v>52</v>
      </c>
      <c r="C43" s="11">
        <v>131783</v>
      </c>
      <c r="D43" s="11">
        <v>102317.2</v>
      </c>
      <c r="E43" s="11">
        <v>96128.8</v>
      </c>
    </row>
    <row r="44" spans="1:5" s="18" customFormat="1" x14ac:dyDescent="0.2">
      <c r="A44" s="15" t="s">
        <v>53</v>
      </c>
      <c r="B44" s="12" t="s">
        <v>54</v>
      </c>
      <c r="C44" s="11">
        <v>53602.9</v>
      </c>
      <c r="D44" s="11">
        <v>10832.5</v>
      </c>
      <c r="E44" s="11">
        <v>10832.5</v>
      </c>
    </row>
    <row r="45" spans="1:5" s="18" customFormat="1" x14ac:dyDescent="0.2">
      <c r="A45" s="15" t="s">
        <v>55</v>
      </c>
      <c r="B45" s="12" t="s">
        <v>56</v>
      </c>
      <c r="C45" s="11">
        <v>287310.7</v>
      </c>
      <c r="D45" s="11">
        <v>298511.90000000002</v>
      </c>
      <c r="E45" s="11">
        <v>298511.90000000002</v>
      </c>
    </row>
    <row r="46" spans="1:5" s="18" customFormat="1" ht="31.5" x14ac:dyDescent="0.2">
      <c r="A46" s="15" t="s">
        <v>57</v>
      </c>
      <c r="B46" s="12" t="s">
        <v>58</v>
      </c>
      <c r="C46" s="11">
        <f>SUM(C47:C48)</f>
        <v>580146.30000000005</v>
      </c>
      <c r="D46" s="11">
        <f t="shared" ref="D46:E46" si="8">SUM(D47:D48)</f>
        <v>151341.4</v>
      </c>
      <c r="E46" s="11">
        <f t="shared" si="8"/>
        <v>151268.79999999999</v>
      </c>
    </row>
    <row r="47" spans="1:5" s="18" customFormat="1" x14ac:dyDescent="0.2">
      <c r="A47" s="15" t="s">
        <v>59</v>
      </c>
      <c r="B47" s="12" t="s">
        <v>60</v>
      </c>
      <c r="C47" s="11">
        <v>144642.79999999999</v>
      </c>
      <c r="D47" s="11">
        <v>129557.4</v>
      </c>
      <c r="E47" s="11">
        <v>129557.4</v>
      </c>
    </row>
    <row r="48" spans="1:5" s="18" customFormat="1" x14ac:dyDescent="0.2">
      <c r="A48" s="15" t="s">
        <v>61</v>
      </c>
      <c r="B48" s="12" t="s">
        <v>62</v>
      </c>
      <c r="C48" s="11">
        <v>435503.5</v>
      </c>
      <c r="D48" s="11">
        <v>21784</v>
      </c>
      <c r="E48" s="11">
        <v>21711.4</v>
      </c>
    </row>
    <row r="49" spans="1:5" s="18" customFormat="1" ht="31.5" x14ac:dyDescent="0.2">
      <c r="A49" s="15" t="s">
        <v>63</v>
      </c>
      <c r="B49" s="12" t="s">
        <v>64</v>
      </c>
      <c r="C49" s="17">
        <f>SUM(C50:C51)</f>
        <v>104891.5</v>
      </c>
      <c r="D49" s="11">
        <f t="shared" ref="D49:E49" si="9">SUM(D50:D51)</f>
        <v>43815</v>
      </c>
      <c r="E49" s="11">
        <f t="shared" si="9"/>
        <v>43815</v>
      </c>
    </row>
    <row r="50" spans="1:5" s="18" customFormat="1" ht="126" x14ac:dyDescent="0.2">
      <c r="A50" s="15" t="s">
        <v>65</v>
      </c>
      <c r="B50" s="12" t="s">
        <v>66</v>
      </c>
      <c r="C50" s="11">
        <v>50842.3</v>
      </c>
      <c r="D50" s="11">
        <v>35428.9</v>
      </c>
      <c r="E50" s="11">
        <v>35428.9</v>
      </c>
    </row>
    <row r="51" spans="1:5" s="18" customFormat="1" ht="47.25" x14ac:dyDescent="0.2">
      <c r="A51" s="15" t="s">
        <v>67</v>
      </c>
      <c r="B51" s="12" t="s">
        <v>68</v>
      </c>
      <c r="C51" s="11">
        <v>54049.2</v>
      </c>
      <c r="D51" s="11">
        <v>8386.1</v>
      </c>
      <c r="E51" s="11">
        <v>8386.1</v>
      </c>
    </row>
    <row r="52" spans="1:5" s="18" customFormat="1" x14ac:dyDescent="0.2">
      <c r="A52" s="15" t="s">
        <v>69</v>
      </c>
      <c r="B52" s="12" t="s">
        <v>70</v>
      </c>
      <c r="C52" s="11">
        <f>SUM(C53:C54)</f>
        <v>10612.199999999999</v>
      </c>
      <c r="D52" s="11">
        <f t="shared" ref="D52:E52" si="10">SUM(D53:D54)</f>
        <v>10600.8</v>
      </c>
      <c r="E52" s="11">
        <f t="shared" si="10"/>
        <v>10600.8</v>
      </c>
    </row>
    <row r="53" spans="1:5" s="18" customFormat="1" ht="47.25" x14ac:dyDescent="0.2">
      <c r="A53" s="15" t="s">
        <v>71</v>
      </c>
      <c r="B53" s="12" t="s">
        <v>72</v>
      </c>
      <c r="C53" s="11">
        <v>10196.799999999999</v>
      </c>
      <c r="D53" s="11">
        <v>10185.5</v>
      </c>
      <c r="E53" s="11">
        <v>10185.5</v>
      </c>
    </row>
    <row r="54" spans="1:5" s="18" customFormat="1" ht="78.75" x14ac:dyDescent="0.2">
      <c r="A54" s="15" t="s">
        <v>73</v>
      </c>
      <c r="B54" s="12" t="s">
        <v>74</v>
      </c>
      <c r="C54" s="11">
        <v>415.4</v>
      </c>
      <c r="D54" s="11">
        <v>415.3</v>
      </c>
      <c r="E54" s="11">
        <v>415.3</v>
      </c>
    </row>
    <row r="55" spans="1:5" s="18" customFormat="1" ht="31.5" x14ac:dyDescent="0.2">
      <c r="A55" s="15" t="s">
        <v>75</v>
      </c>
      <c r="B55" s="12" t="s">
        <v>76</v>
      </c>
      <c r="C55" s="11">
        <f>SUM(C56:C62)</f>
        <v>4103969.5999999996</v>
      </c>
      <c r="D55" s="11">
        <f t="shared" ref="D55:E55" si="11">SUM(D56:D62)</f>
        <v>1549626.2</v>
      </c>
      <c r="E55" s="11">
        <f t="shared" si="11"/>
        <v>1551779.2</v>
      </c>
    </row>
    <row r="56" spans="1:5" s="18" customFormat="1" ht="47.25" x14ac:dyDescent="0.2">
      <c r="A56" s="15" t="s">
        <v>77</v>
      </c>
      <c r="B56" s="12" t="s">
        <v>78</v>
      </c>
      <c r="C56" s="11">
        <v>3126563.2</v>
      </c>
      <c r="D56" s="11">
        <v>1411518.4</v>
      </c>
      <c r="E56" s="11">
        <v>1412152.5</v>
      </c>
    </row>
    <row r="57" spans="1:5" s="18" customFormat="1" ht="47.25" x14ac:dyDescent="0.2">
      <c r="A57" s="15" t="s">
        <v>79</v>
      </c>
      <c r="B57" s="12" t="s">
        <v>80</v>
      </c>
      <c r="C57" s="11">
        <v>1746.8</v>
      </c>
      <c r="D57" s="11">
        <v>1745.8</v>
      </c>
      <c r="E57" s="11">
        <v>1745.8</v>
      </c>
    </row>
    <row r="58" spans="1:5" s="18" customFormat="1" ht="157.5" x14ac:dyDescent="0.2">
      <c r="A58" s="15" t="s">
        <v>81</v>
      </c>
      <c r="B58" s="12" t="s">
        <v>82</v>
      </c>
      <c r="C58" s="11">
        <v>30968.3</v>
      </c>
      <c r="D58" s="11">
        <v>17164.099999999999</v>
      </c>
      <c r="E58" s="11">
        <v>17383</v>
      </c>
    </row>
    <row r="59" spans="1:5" s="18" customFormat="1" ht="31.5" x14ac:dyDescent="0.2">
      <c r="A59" s="15" t="s">
        <v>83</v>
      </c>
      <c r="B59" s="12" t="s">
        <v>84</v>
      </c>
      <c r="C59" s="17">
        <v>130098.3</v>
      </c>
      <c r="D59" s="17">
        <v>38697.9</v>
      </c>
      <c r="E59" s="17">
        <v>38697.9</v>
      </c>
    </row>
    <row r="60" spans="1:5" s="18" customFormat="1" ht="31.5" x14ac:dyDescent="0.2">
      <c r="A60" s="15" t="s">
        <v>109</v>
      </c>
      <c r="B60" s="12" t="s">
        <v>85</v>
      </c>
      <c r="C60" s="17">
        <v>30023</v>
      </c>
      <c r="D60" s="17">
        <v>30500</v>
      </c>
      <c r="E60" s="17">
        <v>31800</v>
      </c>
    </row>
    <row r="61" spans="1:5" s="18" customFormat="1" ht="78.75" x14ac:dyDescent="0.2">
      <c r="A61" s="15" t="s">
        <v>103</v>
      </c>
      <c r="B61" s="12" t="s">
        <v>104</v>
      </c>
      <c r="C61" s="17">
        <v>0</v>
      </c>
      <c r="D61" s="17">
        <v>50000</v>
      </c>
      <c r="E61" s="17">
        <v>50000</v>
      </c>
    </row>
    <row r="62" spans="1:5" s="18" customFormat="1" ht="157.5" x14ac:dyDescent="0.2">
      <c r="A62" s="15" t="s">
        <v>123</v>
      </c>
      <c r="B62" s="12" t="s">
        <v>124</v>
      </c>
      <c r="C62" s="17">
        <v>784570</v>
      </c>
      <c r="D62" s="17">
        <v>0</v>
      </c>
      <c r="E62" s="17">
        <v>0</v>
      </c>
    </row>
    <row r="63" spans="1:5" s="18" customFormat="1" x14ac:dyDescent="0.2">
      <c r="A63" s="15" t="s">
        <v>86</v>
      </c>
      <c r="B63" s="12" t="s">
        <v>87</v>
      </c>
      <c r="C63" s="11">
        <f>SUM(C64)</f>
        <v>779501.7</v>
      </c>
      <c r="D63" s="11">
        <f t="shared" ref="D63:E63" si="12">SUM(D64)</f>
        <v>764880.9</v>
      </c>
      <c r="E63" s="11">
        <f t="shared" si="12"/>
        <v>763973</v>
      </c>
    </row>
    <row r="64" spans="1:5" s="18" customFormat="1" x14ac:dyDescent="0.2">
      <c r="A64" s="15" t="s">
        <v>88</v>
      </c>
      <c r="B64" s="12" t="s">
        <v>89</v>
      </c>
      <c r="C64" s="11">
        <v>779501.7</v>
      </c>
      <c r="D64" s="11">
        <v>764880.9</v>
      </c>
      <c r="E64" s="11">
        <v>763973</v>
      </c>
    </row>
    <row r="65" spans="1:7" s="18" customFormat="1" x14ac:dyDescent="0.2">
      <c r="A65" s="19" t="s">
        <v>90</v>
      </c>
      <c r="B65" s="20" t="s">
        <v>91</v>
      </c>
      <c r="C65" s="10">
        <f>C66+C71+C73+C75+C77+C79</f>
        <v>23903595.299999997</v>
      </c>
      <c r="D65" s="10">
        <f t="shared" ref="D65:E65" si="13">D66+D71+D73+D75+D77+D79</f>
        <v>22034819.900000002</v>
      </c>
      <c r="E65" s="10">
        <f t="shared" si="13"/>
        <v>22474149.899999999</v>
      </c>
    </row>
    <row r="66" spans="1:7" s="18" customFormat="1" ht="47.25" x14ac:dyDescent="0.2">
      <c r="A66" s="15" t="s">
        <v>92</v>
      </c>
      <c r="B66" s="12" t="s">
        <v>93</v>
      </c>
      <c r="C66" s="11">
        <f>SUM(C67:C70)</f>
        <v>22122921.399999999</v>
      </c>
      <c r="D66" s="11">
        <f t="shared" ref="D66:E66" si="14">SUM(D67:D70)</f>
        <v>21477077.100000001</v>
      </c>
      <c r="E66" s="11">
        <f t="shared" si="14"/>
        <v>21921279.199999999</v>
      </c>
    </row>
    <row r="67" spans="1:7" s="18" customFormat="1" ht="31.5" x14ac:dyDescent="0.2">
      <c r="A67" s="15" t="s">
        <v>125</v>
      </c>
      <c r="B67" s="12" t="s">
        <v>126</v>
      </c>
      <c r="C67" s="11">
        <v>210778.9</v>
      </c>
      <c r="D67" s="11">
        <v>0</v>
      </c>
      <c r="E67" s="11">
        <v>0</v>
      </c>
    </row>
    <row r="68" spans="1:7" s="18" customFormat="1" ht="47.25" x14ac:dyDescent="0.2">
      <c r="A68" s="15" t="s">
        <v>94</v>
      </c>
      <c r="B68" s="12" t="s">
        <v>95</v>
      </c>
      <c r="C68" s="11">
        <v>15126160.300000001</v>
      </c>
      <c r="D68" s="11">
        <v>15637422.6</v>
      </c>
      <c r="E68" s="11">
        <v>16010424.4</v>
      </c>
    </row>
    <row r="69" spans="1:7" s="18" customFormat="1" ht="31.5" x14ac:dyDescent="0.2">
      <c r="A69" s="15" t="s">
        <v>96</v>
      </c>
      <c r="B69" s="12" t="s">
        <v>97</v>
      </c>
      <c r="C69" s="11">
        <v>4040310.3</v>
      </c>
      <c r="D69" s="11">
        <v>3590975.4</v>
      </c>
      <c r="E69" s="11">
        <v>3618417.5</v>
      </c>
    </row>
    <row r="70" spans="1:7" x14ac:dyDescent="0.25">
      <c r="A70" s="15" t="s">
        <v>98</v>
      </c>
      <c r="B70" s="12" t="s">
        <v>99</v>
      </c>
      <c r="C70" s="11">
        <v>2745671.9</v>
      </c>
      <c r="D70" s="11">
        <v>2248679.1</v>
      </c>
      <c r="E70" s="11">
        <v>2292437.2999999998</v>
      </c>
      <c r="F70" s="18"/>
      <c r="G70" s="18"/>
    </row>
    <row r="71" spans="1:7" s="18" customFormat="1" ht="47.25" x14ac:dyDescent="0.2">
      <c r="A71" s="15" t="s">
        <v>128</v>
      </c>
      <c r="B71" s="12" t="s">
        <v>127</v>
      </c>
      <c r="C71" s="11">
        <f t="shared" ref="C71" si="15">C72</f>
        <v>290116.5</v>
      </c>
      <c r="D71" s="11">
        <f>D72</f>
        <v>557742.80000000005</v>
      </c>
      <c r="E71" s="11">
        <f t="shared" ref="E71" si="16">E72</f>
        <v>552870.69999999995</v>
      </c>
    </row>
    <row r="72" spans="1:7" s="18" customFormat="1" ht="63" x14ac:dyDescent="0.2">
      <c r="A72" s="15" t="s">
        <v>130</v>
      </c>
      <c r="B72" s="12" t="s">
        <v>129</v>
      </c>
      <c r="C72" s="11">
        <v>290116.5</v>
      </c>
      <c r="D72" s="11">
        <v>557742.80000000005</v>
      </c>
      <c r="E72" s="11">
        <v>552870.69999999995</v>
      </c>
    </row>
    <row r="73" spans="1:7" s="18" customFormat="1" ht="31.5" x14ac:dyDescent="0.2">
      <c r="A73" s="15" t="s">
        <v>132</v>
      </c>
      <c r="B73" s="12" t="s">
        <v>131</v>
      </c>
      <c r="C73" s="11">
        <f>C74</f>
        <v>64684.4</v>
      </c>
      <c r="D73" s="11">
        <f t="shared" ref="D73:E73" si="17">D74</f>
        <v>0</v>
      </c>
      <c r="E73" s="11">
        <f t="shared" si="17"/>
        <v>0</v>
      </c>
    </row>
    <row r="74" spans="1:7" s="18" customFormat="1" ht="47.25" x14ac:dyDescent="0.2">
      <c r="A74" s="15" t="s">
        <v>134</v>
      </c>
      <c r="B74" s="12" t="s">
        <v>133</v>
      </c>
      <c r="C74" s="11">
        <v>64684.4</v>
      </c>
      <c r="D74" s="11">
        <v>0</v>
      </c>
      <c r="E74" s="11">
        <v>0</v>
      </c>
    </row>
    <row r="75" spans="1:7" s="18" customFormat="1" x14ac:dyDescent="0.2">
      <c r="A75" s="15" t="s">
        <v>136</v>
      </c>
      <c r="B75" s="12" t="s">
        <v>135</v>
      </c>
      <c r="C75" s="11">
        <f>C76</f>
        <v>330802.09999999998</v>
      </c>
      <c r="D75" s="11">
        <f t="shared" ref="D75:E75" si="18">D76</f>
        <v>0</v>
      </c>
      <c r="E75" s="11">
        <f t="shared" si="18"/>
        <v>0</v>
      </c>
    </row>
    <row r="76" spans="1:7" s="18" customFormat="1" ht="31.5" x14ac:dyDescent="0.2">
      <c r="A76" s="15" t="s">
        <v>138</v>
      </c>
      <c r="B76" s="12" t="s">
        <v>137</v>
      </c>
      <c r="C76" s="11">
        <v>330802.09999999998</v>
      </c>
      <c r="D76" s="11">
        <v>0</v>
      </c>
      <c r="E76" s="11">
        <v>0</v>
      </c>
    </row>
    <row r="77" spans="1:7" s="18" customFormat="1" ht="94.5" x14ac:dyDescent="0.2">
      <c r="A77" s="15" t="s">
        <v>140</v>
      </c>
      <c r="B77" s="12" t="s">
        <v>139</v>
      </c>
      <c r="C77" s="11">
        <f>C78</f>
        <v>1275810.2</v>
      </c>
      <c r="D77" s="11">
        <f t="shared" ref="D77:E77" si="19">D78</f>
        <v>0</v>
      </c>
      <c r="E77" s="11">
        <f t="shared" si="19"/>
        <v>0</v>
      </c>
    </row>
    <row r="78" spans="1:7" s="18" customFormat="1" ht="126" x14ac:dyDescent="0.2">
      <c r="A78" s="15" t="s">
        <v>142</v>
      </c>
      <c r="B78" s="12" t="s">
        <v>141</v>
      </c>
      <c r="C78" s="11">
        <v>1275810.2</v>
      </c>
      <c r="D78" s="11">
        <v>0</v>
      </c>
      <c r="E78" s="11">
        <v>0</v>
      </c>
    </row>
    <row r="79" spans="1:7" s="18" customFormat="1" ht="63" x14ac:dyDescent="0.2">
      <c r="A79" s="15" t="s">
        <v>144</v>
      </c>
      <c r="B79" s="12" t="s">
        <v>143</v>
      </c>
      <c r="C79" s="11">
        <f>C80</f>
        <v>-180739.3</v>
      </c>
      <c r="D79" s="11">
        <f t="shared" ref="D79:E79" si="20">D80</f>
        <v>0</v>
      </c>
      <c r="E79" s="11">
        <f t="shared" si="20"/>
        <v>0</v>
      </c>
    </row>
    <row r="80" spans="1:7" s="18" customFormat="1" ht="63" x14ac:dyDescent="0.2">
      <c r="A80" s="15" t="s">
        <v>146</v>
      </c>
      <c r="B80" s="12" t="s">
        <v>145</v>
      </c>
      <c r="C80" s="11">
        <v>-180739.3</v>
      </c>
      <c r="D80" s="11">
        <v>0</v>
      </c>
      <c r="E80" s="11">
        <v>0</v>
      </c>
    </row>
  </sheetData>
  <autoFilter ref="A12:E12"/>
  <mergeCells count="4">
    <mergeCell ref="A10:A11"/>
    <mergeCell ref="B10:B11"/>
    <mergeCell ref="A8:E8"/>
    <mergeCell ref="C10:E10"/>
  </mergeCells>
  <pageMargins left="0.78740157480314965" right="0.39370078740157483" top="0.78740157480314965" bottom="0.78740157480314965" header="0.31496062992125984" footer="0.31496062992125984"/>
  <pageSetup paperSize="9" fitToHeight="0" orientation="landscape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Лапицкая Елена Викторовна</dc:creator>
  <cp:lastModifiedBy>Рыженкова Елена Николаевна</cp:lastModifiedBy>
  <cp:lastPrinted>2025-09-17T08:01:43Z</cp:lastPrinted>
  <dcterms:created xsi:type="dcterms:W3CDTF">2021-08-20T06:29:45Z</dcterms:created>
  <dcterms:modified xsi:type="dcterms:W3CDTF">2025-09-17T08:01:47Z</dcterms:modified>
</cp:coreProperties>
</file>