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30660" windowHeight="13770"/>
  </bookViews>
  <sheets>
    <sheet name="на 01.08.2025" sheetId="1" r:id="rId1"/>
  </sheets>
  <calcPr calcId="145621"/>
</workbook>
</file>

<file path=xl/calcChain.xml><?xml version="1.0" encoding="utf-8"?>
<calcChain xmlns="http://schemas.openxmlformats.org/spreadsheetml/2006/main">
  <c r="G56" i="1" l="1"/>
  <c r="D56" i="1"/>
  <c r="I55" i="1"/>
  <c r="G54" i="1"/>
  <c r="D54" i="1"/>
  <c r="I53" i="1"/>
  <c r="I51" i="1"/>
  <c r="I50" i="1"/>
  <c r="I49" i="1"/>
  <c r="I48" i="1"/>
  <c r="I47" i="1"/>
  <c r="I46" i="1"/>
  <c r="I45" i="1"/>
  <c r="I44" i="1"/>
  <c r="I43" i="1"/>
  <c r="I42" i="1"/>
  <c r="G41" i="1"/>
  <c r="I41" i="1" s="1"/>
  <c r="F41" i="1"/>
  <c r="D41" i="1"/>
  <c r="C41" i="1"/>
  <c r="F38" i="1"/>
  <c r="C38" i="1"/>
  <c r="J37" i="1"/>
  <c r="I37" i="1"/>
  <c r="H37" i="1"/>
  <c r="E37" i="1"/>
  <c r="J36" i="1"/>
  <c r="I36" i="1"/>
  <c r="H36" i="1"/>
  <c r="E36" i="1"/>
  <c r="G35" i="1"/>
  <c r="J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G22" i="1"/>
  <c r="J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H9" i="1"/>
  <c r="G9" i="1"/>
  <c r="G38" i="1" s="1"/>
  <c r="I38" i="1" s="1"/>
  <c r="F9" i="1"/>
  <c r="D9" i="1"/>
  <c r="E9" i="1" s="1"/>
  <c r="C9" i="1"/>
  <c r="J9" i="1" l="1"/>
  <c r="D39" i="1"/>
  <c r="I39" i="1" s="1"/>
  <c r="H22" i="1"/>
  <c r="H35" i="1"/>
  <c r="I22" i="1"/>
  <c r="I35" i="1"/>
  <c r="I9" i="1"/>
</calcChain>
</file>

<file path=xl/sharedStrings.xml><?xml version="1.0" encoding="utf-8"?>
<sst xmlns="http://schemas.openxmlformats.org/spreadsheetml/2006/main" count="80" uniqueCount="76">
  <si>
    <t>от 14.08.2025 №02-08/729</t>
  </si>
  <si>
    <t>Информация об исполнении консолидированного бюджета Ленинградской области на 01.08.2025</t>
  </si>
  <si>
    <t>(по данным месячного отчета)</t>
  </si>
  <si>
    <t>тыс.руб.</t>
  </si>
  <si>
    <t>Раздел</t>
  </si>
  <si>
    <t>Наименование раздела</t>
  </si>
  <si>
    <t>на 01.08.2024.</t>
  </si>
  <si>
    <t>на 01.08.2025.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</si>
  <si>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</si>
  <si>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</si>
  <si>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</si>
  <si>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</si>
  <si>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</si>
  <si>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5=4/3*100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</si>
  <si>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</si>
  <si>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</si>
  <si>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</si>
  <si>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</si>
  <si>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</si>
  <si>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</si>
  <si>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</si>
  <si>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</si>
  <si>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</si>
  <si>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</si>
  <si>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</si>
  <si>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</si>
  <si>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</si>
  <si>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</si>
  <si>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</si>
  <si>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>РАСХОДЫ (всего)</t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</si>
  <si>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</si>
  <si>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</si>
  <si>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</si>
  <si>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</si>
  <si>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</si>
  <si>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</si>
  <si>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</si>
  <si>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</si>
  <si>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</si>
  <si>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</si>
  <si>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</si>
  <si>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</si>
  <si>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</si>
  <si>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</si>
  <si>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</si>
  <si>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</si>
  <si>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</si>
  <si>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</si>
  <si>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</si>
  <si>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</si>
  <si>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</si>
  <si>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</si>
  <si>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</si>
  <si>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</si>
  <si>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</si>
  <si>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</si>
  <si>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</si>
  <si>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</si>
  <si>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</si>
  <si>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</t>
  </si>
  <si>
    <t>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</si>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</sst>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6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6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6" fontId="25" fillId="0" borderId="20">
      <alignment horizontal="center"/>
    </xf>
    <xf numFmtId="166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75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right" vertical="top" shrinkToFit="1"/>
    </xf>
    <xf numFmtId="0" fontId="4" fillId="2" borderId="0" xfId="0" applyFont="1" applyFill="1" applyAlignment="1">
      <alignment horizontal="right" vertical="top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 shrinkToFit="1"/>
    </xf>
    <xf numFmtId="164" fontId="9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left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left" vertical="top" wrapText="1" shrinkToFit="1"/>
    </xf>
    <xf numFmtId="49" fontId="4" fillId="2" borderId="7" xfId="0" applyNumberFormat="1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top" wrapText="1" shrinkToFit="1"/>
    </xf>
    <xf numFmtId="0" fontId="13" fillId="2" borderId="7" xfId="0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justify" vertical="top" wrapText="1" shrinkToFit="1"/>
    </xf>
    <xf numFmtId="49" fontId="5" fillId="2" borderId="7" xfId="0" applyNumberFormat="1" applyFont="1" applyFill="1" applyBorder="1" applyAlignment="1">
      <alignment horizontal="center" vertical="top" wrapText="1" shrinkToFit="1"/>
    </xf>
    <xf numFmtId="164" fontId="9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shrinkToFi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 shrinkToFit="1"/>
    </xf>
    <xf numFmtId="49" fontId="9" fillId="2" borderId="7" xfId="0" applyNumberFormat="1" applyFont="1" applyFill="1" applyBorder="1" applyAlignment="1">
      <alignment horizontal="center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164" fontId="16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center" vertical="top" wrapText="1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0" fontId="4" fillId="2" borderId="7" xfId="0" applyNumberFormat="1" applyFont="1" applyFill="1" applyBorder="1" applyAlignment="1">
      <alignment horizontal="left" vertical="top" wrapText="1" shrinkToFit="1"/>
    </xf>
    <xf numFmtId="164" fontId="4" fillId="2" borderId="7" xfId="0" applyNumberFormat="1" applyFont="1" applyFill="1" applyBorder="1" applyAlignment="1">
      <alignment horizontal="center" vertical="top" wrapText="1" shrinkToFit="1"/>
    </xf>
    <xf numFmtId="164" fontId="14" fillId="2" borderId="7" xfId="0" applyNumberFormat="1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vertical="top" wrapText="1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18" fillId="2" borderId="0" xfId="0" applyFont="1" applyFill="1" applyBorder="1" applyAlignment="1">
      <alignment vertical="top" shrinkToFit="1"/>
    </xf>
    <xf numFmtId="164" fontId="14" fillId="2" borderId="0" xfId="0" applyNumberFormat="1" applyFont="1" applyFill="1" applyBorder="1" applyAlignment="1">
      <alignment horizontal="center" vertical="top" wrapText="1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164" fontId="9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164" fontId="4" fillId="2" borderId="7" xfId="2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164" fontId="4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 shrinkToFit="1"/>
    </xf>
    <xf numFmtId="0" fontId="4" fillId="2" borderId="5" xfId="0" applyNumberFormat="1" applyFont="1" applyFill="1" applyBorder="1" applyAlignment="1">
      <alignment horizontal="center" vertical="top" wrapText="1" shrinkToFit="1"/>
    </xf>
    <xf numFmtId="0" fontId="4" fillId="2" borderId="2" xfId="0" applyNumberFormat="1" applyFont="1" applyFill="1" applyBorder="1" applyAlignment="1">
      <alignment horizontal="center" vertical="top" wrapText="1" shrinkToFit="1"/>
    </xf>
    <xf numFmtId="0" fontId="4" fillId="2" borderId="3" xfId="0" applyNumberFormat="1" applyFont="1" applyFill="1" applyBorder="1" applyAlignment="1">
      <alignment horizontal="center" vertical="top" wrapText="1" shrinkToFit="1"/>
    </xf>
    <xf numFmtId="0" fontId="4" fillId="2" borderId="4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4" fillId="2" borderId="5" xfId="0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70" zoomScaleNormal="70" workbookViewId="0">
      <selection activeCell="R53" sqref="R53"/>
    </sheetView>
  </sheetViews>
  <sheetFormatPr defaultColWidth="9.140625" defaultRowHeight="15" x14ac:dyDescent="0.2"/>
  <cols>
    <col min="1" max="1" width="10.7109375" style="1" customWidth="1"/>
    <col min="2" max="2" width="122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6384" width="9.140625" style="1"/>
  </cols>
  <sheetData>
    <row r="1" spans="1:10" x14ac:dyDescent="0.2">
      <c r="C1" s="2"/>
      <c r="D1" s="3"/>
      <c r="E1" s="2"/>
      <c r="F1" s="2"/>
      <c r="G1" s="65" t="s">
        <v>0</v>
      </c>
      <c r="H1" s="65"/>
      <c r="I1" s="65"/>
      <c r="J1" s="65"/>
    </row>
    <row r="2" spans="1:10" ht="22.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8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0" x14ac:dyDescent="0.2">
      <c r="A5" s="61" t="s">
        <v>4</v>
      </c>
      <c r="B5" s="61" t="s">
        <v>5</v>
      </c>
      <c r="C5" s="69" t="s">
        <v>6</v>
      </c>
      <c r="D5" s="70"/>
      <c r="E5" s="71"/>
      <c r="F5" s="69" t="s">
        <v>7</v>
      </c>
      <c r="G5" s="70"/>
      <c r="H5" s="71"/>
      <c r="I5" s="61" t="s">
        <v>8</v>
      </c>
      <c r="J5" s="72" t="s">
        <v>9</v>
      </c>
    </row>
    <row r="6" spans="1:10" ht="15" customHeight="1" x14ac:dyDescent="0.2">
      <c r="A6" s="68"/>
      <c r="B6" s="68"/>
      <c r="C6" s="61" t="s">
        <v>10</v>
      </c>
      <c r="D6" s="61" t="s">
        <v>11</v>
      </c>
      <c r="E6" s="63" t="s">
        <v>12</v>
      </c>
      <c r="F6" s="61" t="s">
        <v>10</v>
      </c>
      <c r="G6" s="61" t="s">
        <v>11</v>
      </c>
      <c r="H6" s="63" t="s">
        <v>12</v>
      </c>
      <c r="I6" s="68"/>
      <c r="J6" s="73"/>
    </row>
    <row r="7" spans="1:10" ht="15.75" customHeight="1" x14ac:dyDescent="0.2">
      <c r="A7" s="62"/>
      <c r="B7" s="62"/>
      <c r="C7" s="62"/>
      <c r="D7" s="62"/>
      <c r="E7" s="64"/>
      <c r="F7" s="62"/>
      <c r="G7" s="62"/>
      <c r="H7" s="64"/>
      <c r="I7" s="62"/>
      <c r="J7" s="74"/>
    </row>
    <row r="8" spans="1:10" ht="17.25" customHeight="1" x14ac:dyDescent="0.2">
      <c r="A8" s="9">
        <v>1</v>
      </c>
      <c r="B8" s="9">
        <v>2</v>
      </c>
      <c r="C8" s="9">
        <v>3</v>
      </c>
      <c r="D8" s="9">
        <v>4</v>
      </c>
      <c r="E8" s="9" t="s">
        <v>13</v>
      </c>
      <c r="F8" s="9">
        <v>6</v>
      </c>
      <c r="G8" s="9">
        <v>7</v>
      </c>
      <c r="H8" s="9" t="s">
        <v>14</v>
      </c>
      <c r="I8" s="9" t="s">
        <v>15</v>
      </c>
      <c r="J8" s="10" t="s">
        <v>16</v>
      </c>
    </row>
    <row r="9" spans="1:10" ht="15.75" x14ac:dyDescent="0.2">
      <c r="A9" s="11"/>
      <c r="B9" s="12" t="s">
        <v>17</v>
      </c>
      <c r="C9" s="13">
        <f>C10+C19</f>
        <v>270243244.69999999</v>
      </c>
      <c r="D9" s="13">
        <f>D10+D19</f>
        <v>192404087.69999999</v>
      </c>
      <c r="E9" s="14">
        <f t="shared" ref="E9:E20" si="0">D9/C9*100</f>
        <v>71.196631728423</v>
      </c>
      <c r="F9" s="13">
        <f>F10+F19</f>
        <v>314013922.39999998</v>
      </c>
      <c r="G9" s="13">
        <f>G10+G19</f>
        <v>207828165.70000002</v>
      </c>
      <c r="H9" s="14">
        <f t="shared" ref="H9:H20" si="1">G9/F9*100</f>
        <v>66.184379377696033</v>
      </c>
      <c r="I9" s="15">
        <f>G9-D9</f>
        <v>15424078.00000003</v>
      </c>
      <c r="J9" s="15">
        <f>G9/D9*100</f>
        <v>108.01650223983263</v>
      </c>
    </row>
    <row r="10" spans="1:10" x14ac:dyDescent="0.2">
      <c r="A10" s="11"/>
      <c r="B10" s="16" t="s">
        <v>18</v>
      </c>
      <c r="C10" s="17">
        <v>254212161.69999999</v>
      </c>
      <c r="D10" s="17">
        <v>180905535.09999999</v>
      </c>
      <c r="E10" s="18">
        <f t="shared" si="0"/>
        <v>71.163210245420757</v>
      </c>
      <c r="F10" s="17">
        <v>292906378.19999999</v>
      </c>
      <c r="G10" s="17">
        <v>193889725.80000001</v>
      </c>
      <c r="H10" s="18">
        <f t="shared" si="1"/>
        <v>66.195119065522633</v>
      </c>
      <c r="I10" s="19">
        <f t="shared" ref="I10:I20" si="2">G10-D10</f>
        <v>12984190.700000018</v>
      </c>
      <c r="J10" s="19">
        <f t="shared" ref="J10:J20" si="3">G10/D10*100</f>
        <v>107.17733191127772</v>
      </c>
    </row>
    <row r="11" spans="1:10" x14ac:dyDescent="0.2">
      <c r="A11" s="11"/>
      <c r="B11" s="16" t="s">
        <v>19</v>
      </c>
      <c r="C11" s="17">
        <v>244839322.59999999</v>
      </c>
      <c r="D11" s="17">
        <v>167029714.80000001</v>
      </c>
      <c r="E11" s="18">
        <f t="shared" si="0"/>
        <v>68.220134342096912</v>
      </c>
      <c r="F11" s="17">
        <v>281362916.30000001</v>
      </c>
      <c r="G11" s="17">
        <v>174111276.90000001</v>
      </c>
      <c r="H11" s="18">
        <f t="shared" si="1"/>
        <v>61.88138763615737</v>
      </c>
      <c r="I11" s="19">
        <f t="shared" si="2"/>
        <v>7081562.099999994</v>
      </c>
      <c r="J11" s="19">
        <f t="shared" si="3"/>
        <v>104.23970196469496</v>
      </c>
    </row>
    <row r="12" spans="1:10" x14ac:dyDescent="0.2">
      <c r="A12" s="11"/>
      <c r="B12" s="16" t="s">
        <v>20</v>
      </c>
      <c r="C12" s="17">
        <v>98508895.200000003</v>
      </c>
      <c r="D12" s="17">
        <v>65945391.899999999</v>
      </c>
      <c r="E12" s="18">
        <f t="shared" si="0"/>
        <v>66.943590998673585</v>
      </c>
      <c r="F12" s="17">
        <v>104553022</v>
      </c>
      <c r="G12" s="17">
        <v>60293315.399999999</v>
      </c>
      <c r="H12" s="18">
        <f t="shared" si="1"/>
        <v>57.667692666023562</v>
      </c>
      <c r="I12" s="19">
        <f t="shared" si="2"/>
        <v>-5652076.5</v>
      </c>
      <c r="J12" s="19">
        <f t="shared" si="3"/>
        <v>91.429156250112456</v>
      </c>
    </row>
    <row r="13" spans="1:10" x14ac:dyDescent="0.2">
      <c r="A13" s="11"/>
      <c r="B13" s="20" t="s">
        <v>21</v>
      </c>
      <c r="C13" s="17">
        <v>75028798</v>
      </c>
      <c r="D13" s="17">
        <v>51169331.899999999</v>
      </c>
      <c r="E13" s="18">
        <f t="shared" si="0"/>
        <v>68.199589043129819</v>
      </c>
      <c r="F13" s="17">
        <v>96050702</v>
      </c>
      <c r="G13" s="17">
        <v>58603996.100000001</v>
      </c>
      <c r="H13" s="18">
        <f t="shared" si="1"/>
        <v>61.013605189475875</v>
      </c>
      <c r="I13" s="19">
        <f t="shared" si="2"/>
        <v>7434664.200000003</v>
      </c>
      <c r="J13" s="19">
        <f t="shared" si="3"/>
        <v>114.52953150635136</v>
      </c>
    </row>
    <row r="14" spans="1:10" x14ac:dyDescent="0.2">
      <c r="A14" s="11"/>
      <c r="B14" s="20" t="s">
        <v>22</v>
      </c>
      <c r="C14" s="17">
        <v>13357096.800000001</v>
      </c>
      <c r="D14" s="17">
        <v>12182593.5</v>
      </c>
      <c r="E14" s="18">
        <f t="shared" si="0"/>
        <v>91.206896846027192</v>
      </c>
      <c r="F14" s="17">
        <v>16964082.699999999</v>
      </c>
      <c r="G14" s="17">
        <v>14100563</v>
      </c>
      <c r="H14" s="18">
        <f t="shared" si="1"/>
        <v>83.120102921922211</v>
      </c>
      <c r="I14" s="19">
        <f t="shared" si="2"/>
        <v>1917969.5</v>
      </c>
      <c r="J14" s="19">
        <f t="shared" si="3"/>
        <v>115.7435237414759</v>
      </c>
    </row>
    <row r="15" spans="1:10" ht="15" customHeight="1" x14ac:dyDescent="0.2">
      <c r="A15" s="11"/>
      <c r="B15" s="21" t="s">
        <v>23</v>
      </c>
      <c r="C15" s="17">
        <v>41905206.200000003</v>
      </c>
      <c r="D15" s="17">
        <v>27770286.899999999</v>
      </c>
      <c r="E15" s="18">
        <f t="shared" si="0"/>
        <v>66.269300209289966</v>
      </c>
      <c r="F15" s="17">
        <v>41960314.200000003</v>
      </c>
      <c r="G15" s="17">
        <v>28972666.899999999</v>
      </c>
      <c r="H15" s="18">
        <f>G15/F15*100</f>
        <v>69.047783488713705</v>
      </c>
      <c r="I15" s="19">
        <f t="shared" si="2"/>
        <v>1202380</v>
      </c>
      <c r="J15" s="19">
        <f t="shared" si="3"/>
        <v>104.32973560672865</v>
      </c>
    </row>
    <row r="16" spans="1:10" ht="15" customHeight="1" x14ac:dyDescent="0.2">
      <c r="A16" s="11"/>
      <c r="B16" s="21" t="s">
        <v>24</v>
      </c>
      <c r="C16" s="17">
        <v>4917280.3</v>
      </c>
      <c r="D16" s="17">
        <v>2762998.8</v>
      </c>
      <c r="E16" s="18">
        <f t="shared" si="0"/>
        <v>56.189572923064816</v>
      </c>
      <c r="F16" s="17">
        <v>5205151.2</v>
      </c>
      <c r="G16" s="17">
        <v>3732236</v>
      </c>
      <c r="H16" s="18">
        <f>G16/F16*100</f>
        <v>71.702739394006457</v>
      </c>
      <c r="I16" s="19">
        <f t="shared" si="2"/>
        <v>969237.20000000019</v>
      </c>
      <c r="J16" s="19">
        <f t="shared" si="3"/>
        <v>135.07917556822682</v>
      </c>
    </row>
    <row r="17" spans="1:10" x14ac:dyDescent="0.2">
      <c r="A17" s="11"/>
      <c r="B17" s="21" t="s">
        <v>25</v>
      </c>
      <c r="C17" s="22">
        <v>14804150</v>
      </c>
      <c r="D17" s="22">
        <v>8968356.1999999993</v>
      </c>
      <c r="E17" s="18">
        <f t="shared" si="0"/>
        <v>60.580014387857453</v>
      </c>
      <c r="F17" s="22">
        <v>19736174.199999999</v>
      </c>
      <c r="G17" s="22">
        <v>10698147</v>
      </c>
      <c r="H17" s="18">
        <f>G17/F17*100</f>
        <v>54.205779152476275</v>
      </c>
      <c r="I17" s="19">
        <f t="shared" si="2"/>
        <v>1729790.8000000007</v>
      </c>
      <c r="J17" s="19">
        <f t="shared" si="3"/>
        <v>119.28771294788672</v>
      </c>
    </row>
    <row r="18" spans="1:10" ht="15" customHeight="1" x14ac:dyDescent="0.2">
      <c r="A18" s="11"/>
      <c r="B18" s="21" t="s">
        <v>26</v>
      </c>
      <c r="C18" s="22">
        <v>9372839.099999994</v>
      </c>
      <c r="D18" s="22">
        <v>13875820.299999982</v>
      </c>
      <c r="E18" s="18">
        <f t="shared" si="0"/>
        <v>148.04287315675771</v>
      </c>
      <c r="F18" s="22">
        <v>11543461</v>
      </c>
      <c r="G18" s="22">
        <v>19778448.800000001</v>
      </c>
      <c r="H18" s="18">
        <f>G18/F18*100</f>
        <v>171.33898403607031</v>
      </c>
      <c r="I18" s="19">
        <f t="shared" si="2"/>
        <v>5902628.5000000186</v>
      </c>
      <c r="J18" s="19">
        <f t="shared" si="3"/>
        <v>142.5389517331817</v>
      </c>
    </row>
    <row r="19" spans="1:10" x14ac:dyDescent="0.2">
      <c r="A19" s="11"/>
      <c r="B19" s="23" t="s">
        <v>27</v>
      </c>
      <c r="C19" s="22">
        <v>16031083</v>
      </c>
      <c r="D19" s="22">
        <v>11498552.6</v>
      </c>
      <c r="E19" s="18">
        <f t="shared" si="0"/>
        <v>71.726611358696104</v>
      </c>
      <c r="F19" s="22">
        <v>21107544.199999999</v>
      </c>
      <c r="G19" s="22">
        <v>13938439.9</v>
      </c>
      <c r="H19" s="18">
        <f t="shared" si="1"/>
        <v>66.035346262593634</v>
      </c>
      <c r="I19" s="19">
        <f t="shared" si="2"/>
        <v>2439887.3000000007</v>
      </c>
      <c r="J19" s="19">
        <f t="shared" si="3"/>
        <v>121.21908195645426</v>
      </c>
    </row>
    <row r="20" spans="1:10" ht="39.75" customHeight="1" x14ac:dyDescent="0.2">
      <c r="A20" s="11"/>
      <c r="B20" s="23" t="s">
        <v>28</v>
      </c>
      <c r="C20" s="22">
        <v>15294559.4</v>
      </c>
      <c r="D20" s="22">
        <v>10016745.800000001</v>
      </c>
      <c r="E20" s="18">
        <f t="shared" si="0"/>
        <v>65.492215486769766</v>
      </c>
      <c r="F20" s="22">
        <v>21155071</v>
      </c>
      <c r="G20" s="22">
        <v>13373632.1</v>
      </c>
      <c r="H20" s="18">
        <f t="shared" si="1"/>
        <v>63.217145903221031</v>
      </c>
      <c r="I20" s="19">
        <f t="shared" si="2"/>
        <v>3356886.2999999989</v>
      </c>
      <c r="J20" s="19">
        <f t="shared" si="3"/>
        <v>133.51274323044115</v>
      </c>
    </row>
    <row r="21" spans="1:10" ht="15.75" x14ac:dyDescent="0.2">
      <c r="A21" s="11"/>
      <c r="B21" s="24"/>
      <c r="C21" s="25"/>
      <c r="D21" s="25"/>
      <c r="E21" s="18"/>
      <c r="F21" s="26"/>
      <c r="G21" s="26"/>
      <c r="H21" s="18"/>
      <c r="I21" s="19"/>
      <c r="J21" s="19"/>
    </row>
    <row r="22" spans="1:10" ht="15.75" x14ac:dyDescent="0.2">
      <c r="A22" s="11"/>
      <c r="B22" s="27" t="s">
        <v>29</v>
      </c>
      <c r="C22" s="26">
        <f>C23+C24+C25+C26+C27+C28+C29+C30+C31+C32+C33+C34+C36+C37</f>
        <v>328958449.0999999</v>
      </c>
      <c r="D22" s="26">
        <f>D23+D24+D25+D26+D27+D28+D29+D30+D31+D32+D33+D34+D36+D37</f>
        <v>162340760.5</v>
      </c>
      <c r="E22" s="14">
        <f>D22/C22*100</f>
        <v>49.349928826619113</v>
      </c>
      <c r="F22" s="26">
        <f>F23+F24+F25+F26+F27+F28+F29+F30+F31+F32+F33+F34+F36+F37</f>
        <v>391152240.69999999</v>
      </c>
      <c r="G22" s="26">
        <f>G23+G24+G25+G26+G27+G28+G29+G30+G31+G32+G33+G34+G36+G37</f>
        <v>199583398</v>
      </c>
      <c r="H22" s="14">
        <f>G22/F22*100</f>
        <v>51.024480300260741</v>
      </c>
      <c r="I22" s="15">
        <f t="shared" ref="I22:I39" si="4">G22-D22</f>
        <v>37242637.5</v>
      </c>
      <c r="J22" s="15">
        <f t="shared" ref="J22:J37" si="5">G22/D22*100</f>
        <v>122.94102687784316</v>
      </c>
    </row>
    <row r="23" spans="1:10" ht="15.75" x14ac:dyDescent="0.2">
      <c r="A23" s="28" t="s">
        <v>30</v>
      </c>
      <c r="B23" s="12" t="s">
        <v>31</v>
      </c>
      <c r="C23" s="29">
        <v>34444124</v>
      </c>
      <c r="D23" s="29">
        <v>12615727.300000001</v>
      </c>
      <c r="E23" s="14">
        <f t="shared" ref="E23:E37" si="6">D23/C23*100</f>
        <v>36.626645810472638</v>
      </c>
      <c r="F23" s="29">
        <v>43747957.100000001</v>
      </c>
      <c r="G23" s="29">
        <v>16076715.800000001</v>
      </c>
      <c r="H23" s="14">
        <f t="shared" ref="H23:H37" si="7">G23/F23*100</f>
        <v>36.748494937149879</v>
      </c>
      <c r="I23" s="15">
        <f t="shared" si="4"/>
        <v>3460988.5</v>
      </c>
      <c r="J23" s="15">
        <f t="shared" si="5"/>
        <v>127.43391972335991</v>
      </c>
    </row>
    <row r="24" spans="1:10" ht="18" customHeight="1" x14ac:dyDescent="0.2">
      <c r="A24" s="28" t="s">
        <v>32</v>
      </c>
      <c r="B24" s="12" t="s">
        <v>33</v>
      </c>
      <c r="C24" s="29">
        <v>1428584.1</v>
      </c>
      <c r="D24" s="29">
        <v>967314.9</v>
      </c>
      <c r="E24" s="14">
        <f t="shared" si="6"/>
        <v>67.711442399505913</v>
      </c>
      <c r="F24" s="29">
        <v>1021170.6</v>
      </c>
      <c r="G24" s="29">
        <v>320063.8</v>
      </c>
      <c r="H24" s="14">
        <f t="shared" si="7"/>
        <v>31.342833410989307</v>
      </c>
      <c r="I24" s="30">
        <f t="shared" si="4"/>
        <v>-647251.10000000009</v>
      </c>
      <c r="J24" s="30">
        <f t="shared" si="5"/>
        <v>33.087860013321411</v>
      </c>
    </row>
    <row r="25" spans="1:10" ht="18.75" customHeight="1" x14ac:dyDescent="0.2">
      <c r="A25" s="28" t="s">
        <v>34</v>
      </c>
      <c r="B25" s="12" t="s">
        <v>35</v>
      </c>
      <c r="C25" s="29">
        <v>5742747.2999999998</v>
      </c>
      <c r="D25" s="29">
        <v>2586834.2000000002</v>
      </c>
      <c r="E25" s="14">
        <f t="shared" si="6"/>
        <v>45.045238191135454</v>
      </c>
      <c r="F25" s="29">
        <v>7422118.2000000002</v>
      </c>
      <c r="G25" s="29">
        <v>3176523.8</v>
      </c>
      <c r="H25" s="14">
        <f t="shared" si="7"/>
        <v>42.798076161061402</v>
      </c>
      <c r="I25" s="30">
        <f t="shared" si="4"/>
        <v>589689.59999999963</v>
      </c>
      <c r="J25" s="30">
        <f t="shared" si="5"/>
        <v>122.79580191107723</v>
      </c>
    </row>
    <row r="26" spans="1:10" ht="15.75" x14ac:dyDescent="0.2">
      <c r="A26" s="28" t="s">
        <v>36</v>
      </c>
      <c r="B26" s="12" t="s">
        <v>37</v>
      </c>
      <c r="C26" s="29">
        <v>60027227.399999999</v>
      </c>
      <c r="D26" s="29">
        <v>27065352.199999999</v>
      </c>
      <c r="E26" s="14">
        <f t="shared" si="6"/>
        <v>45.088459641232738</v>
      </c>
      <c r="F26" s="31">
        <v>77215824.200000003</v>
      </c>
      <c r="G26" s="31">
        <v>36672760.200000003</v>
      </c>
      <c r="H26" s="14">
        <f t="shared" si="7"/>
        <v>47.493840258717334</v>
      </c>
      <c r="I26" s="30">
        <f t="shared" si="4"/>
        <v>9607408.0000000037</v>
      </c>
      <c r="J26" s="30">
        <f t="shared" si="5"/>
        <v>135.49707363497748</v>
      </c>
    </row>
    <row r="27" spans="1:10" ht="15.75" x14ac:dyDescent="0.2">
      <c r="A27" s="28" t="s">
        <v>38</v>
      </c>
      <c r="B27" s="12" t="s">
        <v>39</v>
      </c>
      <c r="C27" s="29">
        <v>40308370.700000003</v>
      </c>
      <c r="D27" s="29">
        <v>13383425.4</v>
      </c>
      <c r="E27" s="14">
        <f t="shared" si="6"/>
        <v>33.202595807227702</v>
      </c>
      <c r="F27" s="31">
        <v>37247383.600000001</v>
      </c>
      <c r="G27" s="31">
        <v>17182316.899999999</v>
      </c>
      <c r="H27" s="14">
        <f t="shared" si="7"/>
        <v>46.130265375203422</v>
      </c>
      <c r="I27" s="15">
        <f t="shared" si="4"/>
        <v>3798891.4999999981</v>
      </c>
      <c r="J27" s="15">
        <f t="shared" si="5"/>
        <v>128.38504632752688</v>
      </c>
    </row>
    <row r="28" spans="1:10" ht="15.75" x14ac:dyDescent="0.2">
      <c r="A28" s="28" t="s">
        <v>40</v>
      </c>
      <c r="B28" s="12" t="s">
        <v>41</v>
      </c>
      <c r="C28" s="29">
        <v>792706.7</v>
      </c>
      <c r="D28" s="29">
        <v>404711.4</v>
      </c>
      <c r="E28" s="14">
        <f t="shared" si="6"/>
        <v>51.054368532522822</v>
      </c>
      <c r="F28" s="31">
        <v>1068907.1000000001</v>
      </c>
      <c r="G28" s="31">
        <v>495357</v>
      </c>
      <c r="H28" s="14">
        <f t="shared" si="7"/>
        <v>46.342380923468461</v>
      </c>
      <c r="I28" s="15">
        <f t="shared" si="4"/>
        <v>90645.599999999977</v>
      </c>
      <c r="J28" s="15">
        <f t="shared" si="5"/>
        <v>122.39758998634582</v>
      </c>
    </row>
    <row r="29" spans="1:10" ht="15.75" x14ac:dyDescent="0.2">
      <c r="A29" s="28" t="s">
        <v>42</v>
      </c>
      <c r="B29" s="12" t="s">
        <v>43</v>
      </c>
      <c r="C29" s="29">
        <v>85390541.599999994</v>
      </c>
      <c r="D29" s="29">
        <v>48055080.100000001</v>
      </c>
      <c r="E29" s="14">
        <f t="shared" si="6"/>
        <v>56.276818485479666</v>
      </c>
      <c r="F29" s="31">
        <v>95975185.5</v>
      </c>
      <c r="G29" s="31">
        <v>52648663.100000001</v>
      </c>
      <c r="H29" s="14">
        <f>G29/F29*100</f>
        <v>54.85653695350242</v>
      </c>
      <c r="I29" s="15">
        <f t="shared" si="4"/>
        <v>4593583</v>
      </c>
      <c r="J29" s="15">
        <f t="shared" si="5"/>
        <v>109.55899561594946</v>
      </c>
    </row>
    <row r="30" spans="1:10" ht="15.75" x14ac:dyDescent="0.2">
      <c r="A30" s="28" t="s">
        <v>44</v>
      </c>
      <c r="B30" s="12" t="s">
        <v>45</v>
      </c>
      <c r="C30" s="32">
        <v>11471437.199999999</v>
      </c>
      <c r="D30" s="26">
        <v>5666247.9000000004</v>
      </c>
      <c r="E30" s="14">
        <f t="shared" si="6"/>
        <v>49.394402821644704</v>
      </c>
      <c r="F30" s="33">
        <v>14869514.5</v>
      </c>
      <c r="G30" s="34">
        <v>7014018.7000000002</v>
      </c>
      <c r="H30" s="14">
        <f>G30/F30*100</f>
        <v>47.170462088725223</v>
      </c>
      <c r="I30" s="30">
        <f t="shared" si="4"/>
        <v>1347770.7999999998</v>
      </c>
      <c r="J30" s="30">
        <f t="shared" si="5"/>
        <v>123.78594836981982</v>
      </c>
    </row>
    <row r="31" spans="1:10" ht="15.75" x14ac:dyDescent="0.2">
      <c r="A31" s="28" t="s">
        <v>46</v>
      </c>
      <c r="B31" s="12" t="s">
        <v>47</v>
      </c>
      <c r="C31" s="29">
        <v>25008601.300000001</v>
      </c>
      <c r="D31" s="29">
        <v>15085620.800000001</v>
      </c>
      <c r="E31" s="14">
        <f t="shared" si="6"/>
        <v>60.321729388360481</v>
      </c>
      <c r="F31" s="31">
        <v>28805998.5</v>
      </c>
      <c r="G31" s="31">
        <v>18307126.699999999</v>
      </c>
      <c r="H31" s="14">
        <f>G31/F31*100</f>
        <v>63.553175218001897</v>
      </c>
      <c r="I31" s="30">
        <f t="shared" si="4"/>
        <v>3221505.8999999985</v>
      </c>
      <c r="J31" s="30">
        <f t="shared" si="5"/>
        <v>121.35481159648398</v>
      </c>
    </row>
    <row r="32" spans="1:10" ht="15.75" x14ac:dyDescent="0.2">
      <c r="A32" s="28" t="s">
        <v>48</v>
      </c>
      <c r="B32" s="12" t="s">
        <v>49</v>
      </c>
      <c r="C32" s="29">
        <v>53814923</v>
      </c>
      <c r="D32" s="29">
        <v>32682855.399999999</v>
      </c>
      <c r="E32" s="14">
        <f t="shared" si="6"/>
        <v>60.731956078428283</v>
      </c>
      <c r="F32" s="31">
        <v>70504372.900000006</v>
      </c>
      <c r="G32" s="31">
        <v>42463655.299999997</v>
      </c>
      <c r="H32" s="14">
        <f>G32/F32*100</f>
        <v>60.228399393365848</v>
      </c>
      <c r="I32" s="30">
        <f t="shared" si="4"/>
        <v>9780799.8999999985</v>
      </c>
      <c r="J32" s="30">
        <f t="shared" si="5"/>
        <v>129.92639345704168</v>
      </c>
    </row>
    <row r="33" spans="1:10" ht="15.75" x14ac:dyDescent="0.2">
      <c r="A33" s="28" t="s">
        <v>50</v>
      </c>
      <c r="B33" s="12" t="s">
        <v>51</v>
      </c>
      <c r="C33" s="29">
        <v>8067913.2999999998</v>
      </c>
      <c r="D33" s="29">
        <v>3277958.8</v>
      </c>
      <c r="E33" s="14">
        <f t="shared" si="6"/>
        <v>40.629573944479546</v>
      </c>
      <c r="F33" s="31">
        <v>10946929.699999999</v>
      </c>
      <c r="G33" s="31">
        <v>4572611.9000000004</v>
      </c>
      <c r="H33" s="14">
        <f t="shared" si="7"/>
        <v>41.77072499150151</v>
      </c>
      <c r="I33" s="30">
        <f t="shared" si="4"/>
        <v>1294653.1000000006</v>
      </c>
      <c r="J33" s="30">
        <f t="shared" si="5"/>
        <v>139.49570995218124</v>
      </c>
    </row>
    <row r="34" spans="1:10" ht="15" customHeight="1" x14ac:dyDescent="0.2">
      <c r="A34" s="28" t="s">
        <v>52</v>
      </c>
      <c r="B34" s="12" t="s">
        <v>53</v>
      </c>
      <c r="C34" s="29">
        <v>745303.4</v>
      </c>
      <c r="D34" s="29">
        <v>549161.19999999995</v>
      </c>
      <c r="E34" s="14">
        <f t="shared" si="6"/>
        <v>73.682905512037095</v>
      </c>
      <c r="F34" s="31">
        <v>896416.9</v>
      </c>
      <c r="G34" s="31">
        <v>651122.69999999995</v>
      </c>
      <c r="H34" s="14">
        <f t="shared" si="7"/>
        <v>72.636147310475735</v>
      </c>
      <c r="I34" s="30">
        <f t="shared" si="4"/>
        <v>101961.5</v>
      </c>
      <c r="J34" s="30">
        <f t="shared" si="5"/>
        <v>118.5667705584444</v>
      </c>
    </row>
    <row r="35" spans="1:10" ht="15.75" x14ac:dyDescent="0.2">
      <c r="A35" s="28"/>
      <c r="B35" s="12" t="s">
        <v>54</v>
      </c>
      <c r="C35" s="15">
        <f>C29+C30+C31+C32+C33+C34</f>
        <v>184498719.80000001</v>
      </c>
      <c r="D35" s="15">
        <f>D29+D30+D31+D32+D33+D34</f>
        <v>105316924.19999999</v>
      </c>
      <c r="E35" s="14">
        <f t="shared" si="6"/>
        <v>57.082739822891703</v>
      </c>
      <c r="F35" s="35">
        <f>F29+F30+F31+F32+F33+F34</f>
        <v>221998418</v>
      </c>
      <c r="G35" s="35">
        <f>G29+G30+G31+G32+G33+G34</f>
        <v>125657198.40000001</v>
      </c>
      <c r="H35" s="14">
        <f t="shared" si="7"/>
        <v>56.602744979921439</v>
      </c>
      <c r="I35" s="30">
        <f>G35-D35</f>
        <v>20340274.200000018</v>
      </c>
      <c r="J35" s="30">
        <f t="shared" si="5"/>
        <v>119.31339559572898</v>
      </c>
    </row>
    <row r="36" spans="1:10" ht="21.75" customHeight="1" x14ac:dyDescent="0.2">
      <c r="A36" s="36" t="s">
        <v>55</v>
      </c>
      <c r="B36" s="37" t="s">
        <v>56</v>
      </c>
      <c r="C36" s="29">
        <v>360146.7</v>
      </c>
      <c r="D36" s="29">
        <v>470.9</v>
      </c>
      <c r="E36" s="14">
        <f t="shared" si="6"/>
        <v>0.13075227400389894</v>
      </c>
      <c r="F36" s="31">
        <v>387310.2</v>
      </c>
      <c r="G36" s="31">
        <v>1933.6</v>
      </c>
      <c r="H36" s="14">
        <f t="shared" si="7"/>
        <v>0.49923807841879708</v>
      </c>
      <c r="I36" s="15">
        <f t="shared" si="4"/>
        <v>1462.6999999999998</v>
      </c>
      <c r="J36" s="15">
        <f t="shared" si="5"/>
        <v>410.61796559779145</v>
      </c>
    </row>
    <row r="37" spans="1:10" ht="19.5" customHeight="1" x14ac:dyDescent="0.2">
      <c r="A37" s="28" t="s">
        <v>57</v>
      </c>
      <c r="B37" s="12" t="s">
        <v>58</v>
      </c>
      <c r="C37" s="29">
        <v>1355822.4</v>
      </c>
      <c r="D37" s="29">
        <v>0</v>
      </c>
      <c r="E37" s="14">
        <f t="shared" si="6"/>
        <v>0</v>
      </c>
      <c r="F37" s="31">
        <v>1043151.7</v>
      </c>
      <c r="G37" s="31">
        <v>528.5</v>
      </c>
      <c r="H37" s="14">
        <f t="shared" si="7"/>
        <v>5.0663772105246058E-2</v>
      </c>
      <c r="I37" s="30">
        <f t="shared" si="4"/>
        <v>528.5</v>
      </c>
      <c r="J37" s="15" t="e">
        <f t="shared" si="5"/>
        <v>#DIV/0!</v>
      </c>
    </row>
    <row r="38" spans="1:10" s="5" customFormat="1" ht="15.75" x14ac:dyDescent="0.2">
      <c r="A38" s="28"/>
      <c r="B38" s="12" t="s">
        <v>59</v>
      </c>
      <c r="C38" s="29">
        <f>-C41</f>
        <v>-52740701</v>
      </c>
      <c r="D38" s="29"/>
      <c r="E38" s="38"/>
      <c r="F38" s="29">
        <f>-F41</f>
        <v>-71840150.100000009</v>
      </c>
      <c r="G38" s="29">
        <f>G9-G22</f>
        <v>8244767.7000000179</v>
      </c>
      <c r="H38" s="38"/>
      <c r="I38" s="30">
        <f t="shared" si="4"/>
        <v>8244767.7000000179</v>
      </c>
      <c r="J38" s="30"/>
    </row>
    <row r="39" spans="1:10" s="5" customFormat="1" ht="15.75" x14ac:dyDescent="0.2">
      <c r="A39" s="28"/>
      <c r="B39" s="12" t="s">
        <v>60</v>
      </c>
      <c r="C39" s="29"/>
      <c r="D39" s="29">
        <f>D9-D22</f>
        <v>30063327.199999988</v>
      </c>
      <c r="E39" s="38"/>
      <c r="F39" s="29"/>
      <c r="G39" s="29"/>
      <c r="H39" s="38"/>
      <c r="I39" s="30">
        <f t="shared" si="4"/>
        <v>-30063327.199999988</v>
      </c>
      <c r="J39" s="30"/>
    </row>
    <row r="40" spans="1:10" ht="15.75" x14ac:dyDescent="0.2">
      <c r="A40" s="28"/>
      <c r="B40" s="12"/>
      <c r="C40" s="39"/>
      <c r="D40" s="39"/>
      <c r="E40" s="39"/>
      <c r="F40" s="30"/>
      <c r="G40" s="30"/>
      <c r="H40" s="39"/>
      <c r="I40" s="30"/>
      <c r="J40" s="15"/>
    </row>
    <row r="41" spans="1:10" ht="15.75" x14ac:dyDescent="0.2">
      <c r="A41" s="40"/>
      <c r="B41" s="12" t="s">
        <v>61</v>
      </c>
      <c r="C41" s="41">
        <f>SUM(C42:C51)</f>
        <v>52740701</v>
      </c>
      <c r="D41" s="41">
        <f>SUM(D42:D51)</f>
        <v>-30063327.199999996</v>
      </c>
      <c r="E41" s="39"/>
      <c r="F41" s="41">
        <f>SUM(F42:F51)</f>
        <v>71840150.100000009</v>
      </c>
      <c r="G41" s="41">
        <f>SUM(G42:G51)</f>
        <v>-8244767.700000003</v>
      </c>
      <c r="H41" s="39"/>
      <c r="I41" s="30">
        <f t="shared" ref="I41:I55" si="8">G41-D41</f>
        <v>21818559.499999993</v>
      </c>
      <c r="J41" s="15"/>
    </row>
    <row r="42" spans="1:10" ht="15.75" x14ac:dyDescent="0.2">
      <c r="A42" s="40"/>
      <c r="B42" s="42" t="s">
        <v>62</v>
      </c>
      <c r="C42" s="43">
        <v>789985.8</v>
      </c>
      <c r="D42" s="43">
        <v>-1000</v>
      </c>
      <c r="E42" s="44"/>
      <c r="F42" s="43">
        <v>858571.6</v>
      </c>
      <c r="G42" s="43">
        <v>-23000</v>
      </c>
      <c r="H42" s="44"/>
      <c r="I42" s="43">
        <f t="shared" si="8"/>
        <v>-22000</v>
      </c>
      <c r="J42" s="15"/>
    </row>
    <row r="43" spans="1:10" ht="15" customHeight="1" x14ac:dyDescent="0.2">
      <c r="A43" s="40"/>
      <c r="B43" s="42" t="s">
        <v>63</v>
      </c>
      <c r="C43" s="43">
        <v>4275872.7</v>
      </c>
      <c r="D43" s="43">
        <v>348366.1</v>
      </c>
      <c r="E43" s="44"/>
      <c r="F43" s="43">
        <v>2837083</v>
      </c>
      <c r="G43" s="43">
        <v>-43850.1</v>
      </c>
      <c r="H43" s="44"/>
      <c r="I43" s="43">
        <f t="shared" si="8"/>
        <v>-392216.19999999995</v>
      </c>
      <c r="J43" s="15"/>
    </row>
    <row r="44" spans="1:10" ht="15.75" x14ac:dyDescent="0.2">
      <c r="A44" s="40"/>
      <c r="B44" s="42" t="s">
        <v>64</v>
      </c>
      <c r="C44" s="43">
        <v>20748792.5</v>
      </c>
      <c r="D44" s="43">
        <v>-4674294.4000000004</v>
      </c>
      <c r="E44" s="44"/>
      <c r="F44" s="43">
        <v>29273186.600000001</v>
      </c>
      <c r="G44" s="43">
        <v>-749463.2</v>
      </c>
      <c r="H44" s="44"/>
      <c r="I44" s="43">
        <f t="shared" si="8"/>
        <v>3924831.2</v>
      </c>
      <c r="J44" s="15"/>
    </row>
    <row r="45" spans="1:10" ht="16.5" customHeight="1" x14ac:dyDescent="0.2">
      <c r="A45" s="40"/>
      <c r="B45" s="42" t="s">
        <v>65</v>
      </c>
      <c r="C45" s="43">
        <v>27000000</v>
      </c>
      <c r="D45" s="43">
        <v>-34800000</v>
      </c>
      <c r="E45" s="44"/>
      <c r="F45" s="43">
        <v>38700000</v>
      </c>
      <c r="G45" s="43">
        <v>-16500000</v>
      </c>
      <c r="H45" s="44"/>
      <c r="I45" s="43">
        <f t="shared" si="8"/>
        <v>18300000</v>
      </c>
      <c r="J45" s="15"/>
    </row>
    <row r="46" spans="1:10" ht="17.25" customHeight="1" x14ac:dyDescent="0.2">
      <c r="A46" s="40"/>
      <c r="B46" s="42" t="s">
        <v>66</v>
      </c>
      <c r="C46" s="43">
        <v>0</v>
      </c>
      <c r="D46" s="43">
        <v>0</v>
      </c>
      <c r="E46" s="44"/>
      <c r="F46" s="43">
        <v>231608.9</v>
      </c>
      <c r="G46" s="43">
        <v>100</v>
      </c>
      <c r="H46" s="44"/>
      <c r="I46" s="43">
        <f t="shared" si="8"/>
        <v>100</v>
      </c>
      <c r="J46" s="15"/>
    </row>
    <row r="47" spans="1:10" ht="15.75" customHeight="1" x14ac:dyDescent="0.2">
      <c r="A47" s="40"/>
      <c r="B47" s="42" t="s">
        <v>67</v>
      </c>
      <c r="C47" s="43">
        <v>-35700</v>
      </c>
      <c r="D47" s="43">
        <v>0</v>
      </c>
      <c r="E47" s="44"/>
      <c r="F47" s="43">
        <v>-2000</v>
      </c>
      <c r="G47" s="43">
        <v>0</v>
      </c>
      <c r="H47" s="44"/>
      <c r="I47" s="43">
        <f t="shared" si="8"/>
        <v>0</v>
      </c>
      <c r="J47" s="15"/>
    </row>
    <row r="48" spans="1:10" ht="21" customHeight="1" x14ac:dyDescent="0.2">
      <c r="A48" s="40"/>
      <c r="B48" s="42" t="s">
        <v>68</v>
      </c>
      <c r="C48" s="43">
        <v>-40250</v>
      </c>
      <c r="D48" s="43">
        <v>0</v>
      </c>
      <c r="E48" s="44"/>
      <c r="F48" s="43">
        <v>-67000</v>
      </c>
      <c r="G48" s="43">
        <v>0</v>
      </c>
      <c r="H48" s="44"/>
      <c r="I48" s="43">
        <f t="shared" si="8"/>
        <v>0</v>
      </c>
      <c r="J48" s="15"/>
    </row>
    <row r="49" spans="1:10" ht="25.5" customHeight="1" x14ac:dyDescent="0.2">
      <c r="A49" s="11"/>
      <c r="B49" s="45" t="s">
        <v>69</v>
      </c>
      <c r="C49" s="43">
        <v>2000</v>
      </c>
      <c r="D49" s="43">
        <v>0</v>
      </c>
      <c r="E49" s="44"/>
      <c r="F49" s="43">
        <v>8700</v>
      </c>
      <c r="G49" s="43">
        <v>3908.4</v>
      </c>
      <c r="H49" s="44"/>
      <c r="I49" s="43">
        <f t="shared" si="8"/>
        <v>3908.4</v>
      </c>
      <c r="J49" s="15"/>
    </row>
    <row r="50" spans="1:10" ht="20.25" customHeight="1" x14ac:dyDescent="0.2">
      <c r="A50" s="11"/>
      <c r="B50" s="42" t="s">
        <v>70</v>
      </c>
      <c r="C50" s="43">
        <v>0</v>
      </c>
      <c r="D50" s="43">
        <v>6563601.0999999996</v>
      </c>
      <c r="E50" s="44"/>
      <c r="F50" s="43">
        <v>0</v>
      </c>
      <c r="G50" s="43">
        <v>14567537.199999999</v>
      </c>
      <c r="H50" s="44"/>
      <c r="I50" s="43">
        <f t="shared" si="8"/>
        <v>8003936.0999999996</v>
      </c>
      <c r="J50" s="15"/>
    </row>
    <row r="51" spans="1:10" ht="35.25" customHeight="1" x14ac:dyDescent="0.2">
      <c r="A51" s="11"/>
      <c r="B51" s="42" t="s">
        <v>71</v>
      </c>
      <c r="C51" s="43">
        <v>0</v>
      </c>
      <c r="D51" s="43">
        <v>2500000</v>
      </c>
      <c r="E51" s="44"/>
      <c r="F51" s="43">
        <v>0</v>
      </c>
      <c r="G51" s="43">
        <v>-5500000</v>
      </c>
      <c r="H51" s="44"/>
      <c r="I51" s="43">
        <f>G51-D51</f>
        <v>-8000000</v>
      </c>
      <c r="J51" s="15"/>
    </row>
    <row r="52" spans="1:10" ht="20.25" customHeight="1" x14ac:dyDescent="0.2">
      <c r="A52" s="46"/>
      <c r="B52" s="47"/>
      <c r="C52" s="48"/>
      <c r="D52" s="48"/>
      <c r="E52" s="48"/>
      <c r="F52" s="48"/>
      <c r="G52" s="48"/>
      <c r="H52" s="48"/>
      <c r="I52" s="49"/>
      <c r="J52" s="50"/>
    </row>
    <row r="53" spans="1:10" ht="15.75" customHeight="1" x14ac:dyDescent="0.2">
      <c r="A53" s="51"/>
      <c r="B53" s="52" t="s">
        <v>72</v>
      </c>
      <c r="C53" s="38"/>
      <c r="D53" s="18">
        <v>9974352.5999999996</v>
      </c>
      <c r="E53" s="38"/>
      <c r="F53" s="38"/>
      <c r="G53" s="18">
        <v>11249580.1</v>
      </c>
      <c r="H53" s="38"/>
      <c r="I53" s="43">
        <f t="shared" si="8"/>
        <v>1275227.5</v>
      </c>
      <c r="J53" s="53"/>
    </row>
    <row r="54" spans="1:10" ht="15.75" customHeight="1" x14ac:dyDescent="0.2">
      <c r="A54" s="51"/>
      <c r="B54" s="54" t="s">
        <v>73</v>
      </c>
      <c r="C54" s="38"/>
      <c r="D54" s="18">
        <f>D53/C10*100</f>
        <v>3.9236331311996393</v>
      </c>
      <c r="E54" s="55"/>
      <c r="F54" s="38"/>
      <c r="G54" s="18">
        <f>G53/F10*100</f>
        <v>3.8406743373538457</v>
      </c>
      <c r="H54" s="55"/>
      <c r="I54" s="43"/>
      <c r="J54" s="15"/>
    </row>
    <row r="55" spans="1:10" ht="15.75" customHeight="1" x14ac:dyDescent="0.2">
      <c r="A55" s="51"/>
      <c r="B55" s="54" t="s">
        <v>74</v>
      </c>
      <c r="C55" s="56"/>
      <c r="D55" s="18">
        <v>2000</v>
      </c>
      <c r="E55" s="55"/>
      <c r="F55" s="56"/>
      <c r="G55" s="18">
        <v>0</v>
      </c>
      <c r="H55" s="55"/>
      <c r="I55" s="43">
        <f t="shared" si="8"/>
        <v>-2000</v>
      </c>
      <c r="J55" s="53"/>
    </row>
    <row r="56" spans="1:10" ht="15.75" customHeight="1" x14ac:dyDescent="0.2">
      <c r="A56" s="51"/>
      <c r="B56" s="54" t="s">
        <v>73</v>
      </c>
      <c r="C56" s="56"/>
      <c r="D56" s="18">
        <f>D55/C10*100</f>
        <v>7.8674442112656811E-4</v>
      </c>
      <c r="E56" s="55"/>
      <c r="F56" s="56"/>
      <c r="G56" s="18">
        <f>G55/F10*100</f>
        <v>0</v>
      </c>
      <c r="H56" s="55"/>
      <c r="I56" s="43"/>
      <c r="J56" s="57"/>
    </row>
    <row r="57" spans="1:10" ht="15.75" x14ac:dyDescent="0.2">
      <c r="A57" s="58" t="s">
        <v>75</v>
      </c>
      <c r="B57" s="5"/>
      <c r="C57" s="59"/>
      <c r="D57" s="59"/>
      <c r="E57" s="59"/>
      <c r="F57" s="60"/>
      <c r="G57" s="59"/>
      <c r="H57" s="59"/>
      <c r="I57" s="59"/>
      <c r="J57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78740157480314965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dcterms:created xsi:type="dcterms:W3CDTF">2025-08-15T11:14:19Z</dcterms:created>
  <dcterms:modified xsi:type="dcterms:W3CDTF">2025-08-18T07:41:39Z</dcterms:modified>
</cp:coreProperties>
</file>