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975" windowWidth="15450" windowHeight="9600"/>
  </bookViews>
  <sheets>
    <sheet name="2024 год" sheetId="3" r:id="rId1"/>
    <sheet name="Лист1" sheetId="4" r:id="rId2"/>
  </sheets>
  <definedNames>
    <definedName name="_xlnm._FilterDatabase" localSheetId="0" hidden="1">'2024 год'!$B$5:$K$86</definedName>
    <definedName name="APPT" localSheetId="0">'2024 год'!#REF!</definedName>
    <definedName name="FIO" localSheetId="0">'2024 год'!#REF!</definedName>
    <definedName name="SIGN" localSheetId="0">'2024 год'!#REF!</definedName>
    <definedName name="_xlnm.Print_Titles" localSheetId="0">'2024 год'!$5:$5</definedName>
  </definedNames>
  <calcPr calcId="145621"/>
</workbook>
</file>

<file path=xl/calcChain.xml><?xml version="1.0" encoding="utf-8"?>
<calcChain xmlns="http://schemas.openxmlformats.org/spreadsheetml/2006/main">
  <c r="G20" i="3" l="1"/>
  <c r="F20" i="3"/>
  <c r="E20" i="3"/>
  <c r="G81" i="3"/>
  <c r="F81" i="3"/>
  <c r="E81" i="3"/>
  <c r="G79" i="3"/>
  <c r="F79" i="3"/>
  <c r="E79" i="3"/>
  <c r="G76" i="3"/>
  <c r="F76" i="3"/>
  <c r="E76" i="3"/>
  <c r="G71" i="3"/>
  <c r="F71" i="3"/>
  <c r="E71" i="3"/>
  <c r="G65" i="3"/>
  <c r="F65" i="3"/>
  <c r="E65" i="3"/>
  <c r="G57" i="3"/>
  <c r="F57" i="3"/>
  <c r="E57" i="3"/>
  <c r="G53" i="3"/>
  <c r="F53" i="3"/>
  <c r="E53" i="3"/>
  <c r="G44" i="3"/>
  <c r="F44" i="3"/>
  <c r="E44" i="3"/>
  <c r="G41" i="3"/>
  <c r="F41" i="3"/>
  <c r="E41" i="3"/>
  <c r="G36" i="3"/>
  <c r="F36" i="3"/>
  <c r="E36" i="3"/>
  <c r="G24" i="3"/>
  <c r="F24" i="3"/>
  <c r="E24" i="3"/>
  <c r="G18" i="3"/>
  <c r="G7" i="3"/>
  <c r="H14" i="3"/>
  <c r="F18" i="3"/>
  <c r="E18" i="3"/>
  <c r="F7" i="3"/>
  <c r="E7" i="3"/>
  <c r="D44" i="3"/>
  <c r="D41" i="3"/>
  <c r="D36" i="3"/>
  <c r="D24" i="3"/>
  <c r="D81" i="3"/>
  <c r="D79" i="3"/>
  <c r="D76" i="3"/>
  <c r="D71" i="3"/>
  <c r="D65" i="3"/>
  <c r="D57" i="3"/>
  <c r="D53" i="3"/>
  <c r="D20" i="3"/>
  <c r="D18" i="3"/>
  <c r="D7" i="3"/>
  <c r="F6" i="3" l="1"/>
  <c r="G6" i="3"/>
  <c r="E6" i="3"/>
  <c r="D6" i="3"/>
  <c r="H15" i="3"/>
  <c r="I25" i="3"/>
  <c r="H25" i="3"/>
  <c r="I14" i="3"/>
  <c r="H6" i="3" l="1"/>
  <c r="I6" i="3"/>
  <c r="H18" i="3"/>
  <c r="H57" i="3" l="1"/>
  <c r="I45" i="3" l="1"/>
  <c r="I8" i="3" l="1"/>
  <c r="I37" i="3" l="1"/>
  <c r="I70" i="3"/>
  <c r="I84" i="3"/>
  <c r="H84" i="3"/>
  <c r="H13" i="3"/>
  <c r="I15" i="3" l="1"/>
  <c r="I13" i="3"/>
  <c r="I57" i="3" l="1"/>
  <c r="I18" i="3" l="1"/>
  <c r="H60" i="3" l="1"/>
  <c r="I60" i="3"/>
  <c r="I59" i="3" l="1"/>
  <c r="H7" i="3" l="1"/>
  <c r="I33" i="3" l="1"/>
  <c r="I82" i="3" l="1"/>
  <c r="I81" i="3"/>
  <c r="I79" i="3"/>
  <c r="I78" i="3"/>
  <c r="I77" i="3"/>
  <c r="I75" i="3"/>
  <c r="I74" i="3"/>
  <c r="I73" i="3"/>
  <c r="I72" i="3"/>
  <c r="I71" i="3"/>
  <c r="I67" i="3"/>
  <c r="I66" i="3"/>
  <c r="I65" i="3"/>
  <c r="I64" i="3"/>
  <c r="I61" i="3"/>
  <c r="I56" i="3"/>
  <c r="I55" i="3"/>
  <c r="I54" i="3"/>
  <c r="I53" i="3"/>
  <c r="I52" i="3"/>
  <c r="I51" i="3"/>
  <c r="I50" i="3"/>
  <c r="I49" i="3"/>
  <c r="I47" i="3"/>
  <c r="I46" i="3"/>
  <c r="I43" i="3"/>
  <c r="I42" i="3"/>
  <c r="I41" i="3"/>
  <c r="I40" i="3"/>
  <c r="I39" i="3"/>
  <c r="I36" i="3"/>
  <c r="I35" i="3"/>
  <c r="I34" i="3"/>
  <c r="I32" i="3"/>
  <c r="I31" i="3"/>
  <c r="I30" i="3"/>
  <c r="I29" i="3"/>
  <c r="I28" i="3"/>
  <c r="I26" i="3"/>
  <c r="I24" i="3"/>
  <c r="I23" i="3"/>
  <c r="I21" i="3"/>
  <c r="I19" i="3"/>
  <c r="I16" i="3"/>
  <c r="I12" i="3"/>
  <c r="I11" i="3"/>
  <c r="I10" i="3"/>
  <c r="I9" i="3"/>
  <c r="I69" i="3"/>
  <c r="I68" i="3"/>
  <c r="I63" i="3"/>
  <c r="H41" i="3" l="1"/>
  <c r="H16" i="3" l="1"/>
  <c r="H9" i="3" l="1"/>
  <c r="H10" i="3"/>
  <c r="H11" i="3"/>
  <c r="H12" i="3"/>
  <c r="H19" i="3"/>
  <c r="H21" i="3"/>
  <c r="H23" i="3"/>
  <c r="H24" i="3"/>
  <c r="H26" i="3"/>
  <c r="H28" i="3"/>
  <c r="H29" i="3"/>
  <c r="H30" i="3"/>
  <c r="H31" i="3"/>
  <c r="H32" i="3"/>
  <c r="H33" i="3"/>
  <c r="H34" i="3"/>
  <c r="H35" i="3"/>
  <c r="H36" i="3"/>
  <c r="H37" i="3"/>
  <c r="H39" i="3"/>
  <c r="H40" i="3"/>
  <c r="H42" i="3"/>
  <c r="H43" i="3"/>
  <c r="H45" i="3"/>
  <c r="H46" i="3"/>
  <c r="H47" i="3"/>
  <c r="H49" i="3"/>
  <c r="H50" i="3"/>
  <c r="H51" i="3"/>
  <c r="H52" i="3"/>
  <c r="H53" i="3"/>
  <c r="H54" i="3"/>
  <c r="H55" i="3"/>
  <c r="H56" i="3"/>
  <c r="H59" i="3"/>
  <c r="H61" i="3"/>
  <c r="H63" i="3"/>
  <c r="H64" i="3"/>
  <c r="H65" i="3"/>
  <c r="H66" i="3"/>
  <c r="H67" i="3"/>
  <c r="H68" i="3"/>
  <c r="H69" i="3"/>
  <c r="H71" i="3"/>
  <c r="H72" i="3"/>
  <c r="H73" i="3"/>
  <c r="H74" i="3"/>
  <c r="H75" i="3"/>
  <c r="H77" i="3"/>
  <c r="H78" i="3"/>
  <c r="H79" i="3"/>
  <c r="H81" i="3"/>
  <c r="H82" i="3"/>
  <c r="H8" i="3"/>
  <c r="I83" i="3"/>
  <c r="I80" i="3"/>
  <c r="I76" i="3"/>
  <c r="I62" i="3"/>
  <c r="I58" i="3"/>
  <c r="I48" i="3"/>
  <c r="I44" i="3"/>
  <c r="I38" i="3"/>
  <c r="I27" i="3"/>
  <c r="I22" i="3"/>
  <c r="I20" i="3"/>
  <c r="I7" i="3" l="1"/>
  <c r="H83" i="3"/>
  <c r="H80" i="3"/>
  <c r="H76" i="3"/>
  <c r="H70" i="3"/>
  <c r="H62" i="3"/>
  <c r="H58" i="3"/>
  <c r="H48" i="3"/>
  <c r="H44" i="3"/>
  <c r="H38" i="3"/>
  <c r="H27" i="3"/>
  <c r="H22" i="3"/>
  <c r="H20" i="3" l="1"/>
</calcChain>
</file>

<file path=xl/sharedStrings.xml><?xml version="1.0" encoding="utf-8"?>
<sst xmlns="http://schemas.openxmlformats.org/spreadsheetml/2006/main" count="299" uniqueCount="224">
  <si>
    <t>тыс. руб.</t>
  </si>
  <si>
    <t>2</t>
  </si>
  <si>
    <t>3</t>
  </si>
  <si>
    <t xml:space="preserve">Код </t>
  </si>
  <si>
    <t>6=5/3*100</t>
  </si>
  <si>
    <t>7=5/4*100</t>
  </si>
  <si>
    <t>Пояснения отклонений
 от первоначальных плановых значений 
( при наличии отклонений 5% и более ) 
к графе 6</t>
  </si>
  <si>
    <t>Наименование раздела, подраздела</t>
  </si>
  <si>
    <t>4</t>
  </si>
  <si>
    <t>План
 (для нас)</t>
  </si>
  <si>
    <t>Приложение 7</t>
  </si>
  <si>
    <t>0100</t>
  </si>
  <si>
    <t>ОБЩЕГОСУДАРСТВЕННЫЕ ВОПРОСЫ</t>
  </si>
  <si>
    <t>0102</t>
  </si>
  <si>
    <t>0103</t>
  </si>
  <si>
    <t>0104</t>
  </si>
  <si>
    <t>0105</t>
  </si>
  <si>
    <t>Судебная система</t>
  </si>
  <si>
    <t>0106</t>
  </si>
  <si>
    <t>0107</t>
  </si>
  <si>
    <t>Обеспечение проведения выборов и референдумов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</si>
  <si>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</si>
  <si>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</si>
  <si>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</si>
  <si>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</si>
  <si>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</si>
  <si>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</si>
  <si>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</si>
  <si>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</si>
  <si>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</si>
  <si>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</si>
  <si>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</si>
  <si>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</si>
  <si>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</si>
  <si>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</si>
  <si>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</si>
  <si>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</si>
  <si>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0400</t>
  </si>
  <si>
    <t>НАЦИОНАЛЬНАЯ ЭКОНОМИКА</t>
  </si>
  <si>
    <t>0401</t>
  </si>
  <si>
    <t>Общеэкономические вопросы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</si>
  <si>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</si>
  <si>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</si>
  <si>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</si>
  <si>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</si>
  <si>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</si>
  <si>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</si>
  <si>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</si>
  <si>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</si>
  <si>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</si>
  <si>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</si>
  <si>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</si>
  <si>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</si>
  <si>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</si>
  <si>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</si>
  <si>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0411</t>
  </si>
  <si>
    <t>Прикладные научные исследования в области национальной экономики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</si>
  <si>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</si>
  <si>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</si>
  <si>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</si>
  <si>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</si>
  <si>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</si>
  <si>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</si>
  <si>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</si>
  <si>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</si>
  <si>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</si>
  <si>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</si>
  <si>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</si>
  <si>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</si>
  <si>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</si>
  <si>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</si>
  <si>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</si>
  <si>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</si>
  <si>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</si>
  <si>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</si>
  <si>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</si>
  <si>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</si>
  <si>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</si>
  <si>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</si>
  <si>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</si>
  <si>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</si>
  <si>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</si>
  <si>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</si>
  <si>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</si>
  <si>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</si>
  <si>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</si>
  <si>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</si>
  <si>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</si>
  <si>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</si>
  <si>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</si>
  <si>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</si>
  <si>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</si>
  <si>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</si>
  <si>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</si>
  <si>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</si>
  <si>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</si>
  <si>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</si>
  <si>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</si>
  <si>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</si>
  <si>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</si>
  <si>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</si>
  <si>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</si>
  <si>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</si>
  <si>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</si>
  <si>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</si>
  <si>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</si>
  <si>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</si>
  <si>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</si>
  <si>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</si>
  <si>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</si>
  <si>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</si>
  <si>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</si>
  <si>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</si>
  <si>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</si>
  <si>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</si>
  <si>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</si>
  <si>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</si>
  <si>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</si>
  <si>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</si>
  <si>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</si>
  <si>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</si>
  <si>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</si>
  <si>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</si>
  <si>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</si>
  <si>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</si>
  <si>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</si>
  <si>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</si>
  <si>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</si>
  <si>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</si>
  <si>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</si>
  <si>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</si>
  <si>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</si>
  <si>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</si>
  <si>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</si>
  <si>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</si>
  <si>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</si>
  <si>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</si>
  <si>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</si>
  <si>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</si>
  <si>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</si>
  <si>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</si>
  <si>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</si>
  <si>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1300</t>
  </si>
  <si>
    <t>1301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</si>
  <si>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</si>
  <si>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</si>
  <si>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</si>
  <si>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</si>
  <si>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</si>
  <si>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</si>
  <si>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</si>
  <si>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</si>
  <si>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Пояснения отклонений 
от  закона в последней редакции
 ( при наличии отклонений 5% и более ) 
к графе 7</t>
  </si>
  <si>
    <t>% исполнения от закона в последней редакции</t>
  </si>
  <si>
    <t>% исполнения от первоначально утвержденного бюджета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</si>
  <si>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</si>
  <si>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</si>
  <si>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Отклонение составило менее 5%, пояснение не требуется</t>
  </si>
  <si>
    <t>Аналитические данные об исполнении расходов областного бюджета Ленинградской области по разделам и подразделам классификации расходов за 2024 год</t>
  </si>
  <si>
    <t>Первоначально утвержденный бюджет 
от 19.12.2023      №145-оз</t>
  </si>
  <si>
    <t>План по закону 
о бюджете 
в редакции
 от 02.11.2024 
№135-оз</t>
  </si>
  <si>
    <t>Факт по состоянию на 01.01.2025 г.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</si>
  <si>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</si>
  <si>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</si>
  <si>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</si>
  <si>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Топливно-энергетический комплекс</t>
  </si>
  <si>
    <t>Охрана объектов растительного и животного мира и среды их обитания</t>
  </si>
  <si>
    <t>ФИЗИЧЕСКАЯ КУЛЬТУРА И СПОРТ</t>
  </si>
  <si>
    <t>Итого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</si>
  <si>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</si>
  <si>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</si>
  <si>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</si>
  <si>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0402</t>
  </si>
  <si>
    <t>Периодическая печать и издательства</t>
  </si>
  <si>
    <t xml:space="preserve">Перечисление межбюджетных трансфертов в пределах сумм, необходимых для оплаты денежных обязательств по расходам получателей средств соответствующего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</si>
  <si>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Увеличение контингента воспитанников в дошкольных образовательных организациях</t>
  </si>
  <si>
    <t>Увеличение контингента учащихся в общеобразовательных организациях</t>
  </si>
  <si>
    <r>
      <t>Увеличение бюджетных ассигнований по</t>
    </r>
    <r>
      <rPr>
        <b/>
        <sz val="14"/>
        <rFont val="Times New Roman"/>
        <family val="1"/>
        <charset val="204"/>
      </rPr>
      <t xml:space="preserve"> комитету по социальной защите населения ЛО</t>
    </r>
    <r>
      <rPr>
        <sz val="14"/>
        <rFont val="Times New Roman"/>
        <family val="1"/>
        <charset val="204"/>
      </rPr>
      <t xml:space="preserve"> за счет средств федерального бюджета и областного бюджета: 
- на возмещение затрат в связи с предоставлением социальных услуг в Ленинградской области;
- на обеспечение деятельности государственных учреждений социального обслуживания населения;
- на создание системы долговременного ухода за гражданами пожилого возраста и инвалидами;
- на апробацию методик и технологий по организации социального обслуживания граждан;
- на укрепление материально-технической базы государственных учреждений социального обслуживания
</t>
    </r>
  </si>
  <si>
    <t>Экономия по результатам проведения конкурсных процедур</t>
  </si>
  <si>
    <t>Увеличение бюджетных ассигнований на проведение спортивных мероприятий, оснащение МТБ государственных учреждений, повышение заработной платы</t>
  </si>
  <si>
    <t>В случае принятия решения об использовании средств резервных фондов Правительства Ленинградской области расходы отражаются по соответствующим разделам классификации расходов, исходя из их отраслевой и ведомственной принадлежности</t>
  </si>
  <si>
    <t>Уменьшение бюджетных ассигнований  по подразделу связано с непривлечением рыночных заимствований в 2024 году</t>
  </si>
  <si>
    <t>Уменьшение бюджетных ассигнований:
- на зарезервированные средства для финансового обеспечения перевозки жителей Ленинградской области на территории г. Санкт-Петербурга;
- на зарезервированные средства для финансового обеспечения реализации региональной программы модернизации коммунальной инфраструктуры;
- на зарезервированные средства для финансового обеспечения восстановления прав граждан - участников долевого строительства;
- на зарезервированные средства для финансового обеспечения расходов на реализацию концессионных соглашений в сфере теплоэнергетики;
- на зарезервированные средства для финансового обеспечения мероприятий по реализации национальных проектов (включая федеральные проекты), определенных Указом Президента Российской Федерации от 7 мая 2018 года № 204 "О национальных целях и стратегических задачах развития Российской Федерации на период до 2024 года"</t>
  </si>
  <si>
    <t xml:space="preserve">Увеличение бюджетных ассигнований Комитету по труду и занятосни населения Ленинградской области в связи с увеличением  на 5 единиц штатной численности Государственного казенного учреждения "Центр занятости населения Ленинградской области" в соответствии с распоряжением Правильства Ленинградской области от 29.07.2024 № 441-р.
Увеличение ассигнований областного бюджета на вновьначинаемый объект инвестиций
</t>
  </si>
  <si>
    <t>Увеличение ассигнований областного бюджета на проектирование и строительство объектов инженерной и транспортной инфраструктуры на земельных участках, предоставленных бесплатно гражданам,                                                                              Увеличение ассигнований областного бюджета Управлению Ленинградской области по государственному техническому надзору и контролю на приобретение автотранспорта;
Увеличение ассигнований областного бюджета для восстановления прав пострадавших граждан – участников долевого строительства в Ленинградской области</t>
  </si>
  <si>
    <t>Увеличение бюджетных ассигнований в рамках Адресной инвестиционной программы областного бюджета Ленинградской области  в связи с неисполненными остатками  2023 года и удорожанием стоимости выполнения работ в 2024 году.</t>
  </si>
  <si>
    <t xml:space="preserve">Низкий процент освоения бюджетных средств связан:
- с отказом в подписании представленных подрядными организациями актов выполненных работ в связи с имеющимися замечаниями к качеству проведенных работ;
- экономией в результате проведения конкурсных процедур;
- нарушением сроков выполнения работ подрядными организациями; корректировкой проектно-сметной документации; 
- непредоставлением концессионером банковской гарантии для предоставлении бюджетных инвестиций                                                                 </t>
  </si>
  <si>
    <t>Увеличение бюджетных ассигнований:
- в связи с необходисмотью материально-технического обеспечения судебных участков мировых судей Ленинградской области (на оплату услуг почты, коммунальные расходы, техническое обслуживание помещений, монтаж систем видеонаблюдения и пр.);
- на фонд оплаты труда работникам аппаратов мировых судей Ленинградской области  в соответствии с правовыми актами Ленинградской области</t>
  </si>
  <si>
    <t>Увеличение бюджетных ассигнований:
- в связи с необходимостью исполнения постановления Правительства РФ от 03.10.2022 № 1745 "О специальной мере в сфере экономики и внесении изменения в постановление Правительства Российской Федерации от 30 апреля 2020 г. № 616";
- на расходы за счет средств Резервного фонда Правительства Ленинградской области на реализацию специальных мер в сфере экономики</t>
  </si>
  <si>
    <t>Уменьшение бюджетных ассигнований  в связи с длительной подготовкой к реализации мероприятия по созданию и развитию профессиональной ультракоротковолновой связи межведомственного взаимодействия на территории Ленинградской области</t>
  </si>
  <si>
    <t>Увеличение бюджетных ассигнований в связи с необходисмотью приобретения:
- сборно-разборного модуля для монтажа нового здания поисково спасательная отряда Аварийно – спасательной службы ГКУ «Управление по обеспечению мероприятий гражданской защиты Ленинградской области» в г. Приозерск, Приозерского района Ленирадской области;
- специальной техники (катера);
- имущества гражданской обороны для населения.</t>
  </si>
  <si>
    <t>Увеличение бюджетных ассигнований в  связи :
- с увеличением штатной численности ГКУ ЛО «Леноблпожспас»;
- с увеличением профессиональной стимулирующей надбавки отдельным категориям работников ГКУ ЛО "Леноблпожспас" (работники, входящие в состав дежурных караулов); 
- с увеличением фонда материального стимулирования прочим работникам ГКУ ЛО "Леноблпожспас";
- с необходимостью приобретения оборудования и имущества по гражданской обороне и чрезвычайным ситуациям в рамках установленных норм в целях обеспечения подразделений (пожарных частей) и работников средствами индивидуальной защиты.</t>
  </si>
  <si>
    <t xml:space="preserve">Увеличение бюджетных ассигнований:
- на поддержку агро-промышленного комплекса ЛО ( субсидии на  приобретение техники, создание и модернизацию объектов АПК, поддержку приоритетных направлений АПК и развитие малых форм хозяйствования, поддержку производства картофеля и овощей);
 - на субсидии на госзадание и иные цели (развитие материально-технической базы ГБУ);
- по субвенции на осуществление переданных полномочий в сфере деятельности по обращению с животными без владельцев;
- на поддержку приютов для животных без владельцев;
- на проектирование и строительство объектов государственной собственности (объекты ГБУ ветеринарии)
</t>
  </si>
  <si>
    <t>Увеличение бюджетных ассигнований:
- на осуществление мер по охране водных объектов или их частей, находящихся в федеральной собственности и расположенных на территории ЛО;
-  на осуществление отдельных полномочий в области водных отношений ;
- на мероприятия по приведению гидротехнических сооружений в технически безопасное состояние</t>
  </si>
  <si>
    <t>Уменьшение бюджетных ассигнований на осуществление мер по охране водных объектов или их частей, находящихся в федеральной собственности и расположенных на территории Ленинградской области
Не полное исполнение ассигнований:
-  в связи с расторжением двух Государственных контрактов;
- экономией по результатам конкурсных процедур;
-  невыполнением подрядчиками в срок обязательств;
-  уменьшением стоимости работ по заключенным Государственным контрактом</t>
  </si>
  <si>
    <r>
      <t xml:space="preserve">Внесение изменений в сводную бюджетную роспись областного бюджета Ленинградской области в части уменьшения зарезервированных средств:
- для финансового обеспечения расходов по объектам Адресной инвестиционной программы Ленинградской области ;
-  для финансового обеспечения восстановления прав граждан - участников долевого строительства;
-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2012 - 2017 годы",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родителей";
- для финансового обеспечения мероприятий в рамках реализации специального инфраструктурного проекта.
Внесение изменений в сводную бюджетную роспись областного бюджета Ленинградской области в части уменьшения бюджетных ассигнований, предусмотренных:
- на исполнение судебных актов Российской Федерации и мировых соглашений по возмещению вреда;
-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области;
Отсутствие правовых актов  Ленинградской области  о распределении зарезервированных средств:
- 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2012 - 2017 годы",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родителей";
- для финансового обеспечения восстановления прав граждан - участников долевого строительства;
- для финансового обеспечения расходов по объектам Адресной инвестиционной программы Ленинградской области.
</t>
    </r>
    <r>
      <rPr>
        <u/>
        <sz val="14"/>
        <rFont val="Times New Roman"/>
        <family val="1"/>
        <charset val="204"/>
      </rPr>
      <t>Не полное освоение бюджетных ассигнований:</t>
    </r>
    <r>
      <rPr>
        <sz val="14"/>
        <rFont val="Times New Roman"/>
        <family val="1"/>
        <charset val="204"/>
      </rPr>
      <t xml:space="preserve">
</t>
    </r>
  </si>
  <si>
    <t>В ходе исполнения бюджета увеличены бюджетные ассигнования:
-на обеспечение деятельности ГКУ "Леноблэкомилиция" (организация стоянки для хранения изъятой спецтехники);
- на ликвидацию несанкционированных свалок в границах городов и наиболее опасных объектов накопленного вреда окружающей среде и на организацию системы сбора, транспортировки и утилизации отходов I-IV класса опасности;
- на обеспечение деятельности ГБУ "Дирекция особо охраняемых природных территорий Ленинградской области"</t>
  </si>
  <si>
    <t>Уменьшение бюджетных ассигнований на реализацию программ дополнительного образования детей в государственных образовательных организациях</t>
  </si>
  <si>
    <t>Увеличение бюджетных ассигнований:
- в целях обеспечения достижения целевого показателя средней заработной платы работников учреждений культуры Ленинградской области 
- на мероприятия по сохранению и развитию материально-технической базы государственных учреждений культуры;
- на реставрацию и мониторинг состояния объектов культурного наследия и развтие музейного дела
Увеличение ассигнований областного бюджета в связи с дополнительной потребностью на проведение строительно-монтажных работ по объектам, а также увеличением ассигнований областного бюджета  в размере остатков средств на начало текущего финансового года в целях финансового обеспечения выполнения условий по действующим контрактам по мероприятиям строительства и реконструкции объектов культуры.</t>
  </si>
  <si>
    <t>Увеличение бюджетных ассигнований в части субсидии организациям кинематографии на возмещение части затрат, связанных с производством кинофильмов на территории Ленинградской области</t>
  </si>
  <si>
    <t>Экономия по результатам проведения конкурсных процедур, нарушение подрядчиками сроков выполнения рестарвационных работ на объектах культурного наследия</t>
  </si>
  <si>
    <t>Уменьшение бюджетных ассигнований в связи с отсутствием необходимости осуществлять физическую охрану объектов культурного наследия</t>
  </si>
  <si>
    <t xml:space="preserve">Увеличение  бюджетных ассигнований:
- на обеспечение деятельности  учреждений здравоохранения;
- на достижение целевых показателей по заработной плате, предусмотренных Указом Президента Российской Федерации от 7 мая 2012 года № 597 "О мероприятиях по реализации государственной социальной политики";
- на оказание специализированной медицинской помощи военнослужащим Вооруженных Сил Российской Федерации учреждениями здравоохранения Ленинградской области;
 - на оплату расходов при создании государственных учреждений здравоохранения, временно не оказывающих медицинские услуги в срок до получения лицензии (ГБУЗ ЛОПЦ);
- на расходы по высокотехнологичной медицинской помощи детям в медицинских организациях других субъектов Российской Федерации;  
- на укрепление материально-технической базы учреждений  здравоохранения;          
- на возмещение затрат концессионеру, связанных с оснащением медицинским оборудованием и иным движимым имуществом, необходимым для осуществления целевой эксплуатации объекта здравоохранения.           
Увеличение бюджетных ассигнований на объект капитального строительства "Реконструкция объекта недвижимого имущества под объект здравоохранения – "Ленинградский областной центр медицинской реабилитации» и его эксплуатацию в рамках концессионного соглашения"  </t>
  </si>
  <si>
    <t>Окончание реализации мероприятий по энергоэффективности перенесено на 2025 год в связи с отсутствием положительного заключения на проектную документацию.
Низкое исполнение связано с корректировкой проектно-сметной документации,  неисполнением подрядчиками обязательств по государственным контрактам и последующим расторжением государственных контрактов</t>
  </si>
  <si>
    <t xml:space="preserve">Увеличение  бюджетных ассигнований :
- на мероприятия по модернизации первичного звена здравоохранения;
- на достижение целевых показателей по заработной плате, предусмотренных Указом Президента Российской Федерации от 7 мая 2012 года № 597 "О мероприятиях по реализации государственной социальной политики";
- на обеспечение лекарственными препаратами и медицинскими изделиями граждан, которые в соответствии с законодательством Российской Федерации отпускаются по рецептам врачей бесплатно и лиц, находящихся под диспансерным наблюдением, с диагнозом "хронический вирусный гепатит C" противовирусными лекарственными препаратами;
- на обеспечение продуктами лечебного (энтерального) питания граждан, признанных нуждающимися в оказании паллиативной медицинской помощи;
- на укрепление материально-технической базы учреждений  здравоохранения; 
- на обеспечение детей с сахарным диабетом 1 типа  системами непрерывного мониторинга глюкозы.
Увеличение бюджетных ассигнований на объект капитального строительства "Реконструкция объекта недвижимого имущества под объект здравоохранения – "Ленинградский областной центр медицинской реабилитации» и его эксплуатацию в рамках концессионного соглашения" </t>
  </si>
  <si>
    <t>Уменьшение  бюджетных ассигнований на укрепление материально-технической базы учреждений  здравоохранения (в связи с невозможностью исполнения поставщиком обязательств по поставке автомобилей, государственный контракт расторгнут. Закупка перенесена на 2025 год).</t>
  </si>
  <si>
    <t>Уменьшение бюджетных ассигнований по убсидии на возмещение затрат, связанных с оказанием государственных услуг в социальной сфере по санаторно-курортному лечению.</t>
  </si>
  <si>
    <t>Увеличение  бюджетных ассигнований на обеспечение деятельности государственных учреждений по заготовке донорской крови и ее компонентов, органов человека в целях трансплантации.</t>
  </si>
  <si>
    <t>Увеличение бюджетных ассигнований:
-  за счет средств областного бюджета на предоставление 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
-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</si>
  <si>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Увеличение бюджетных ассигнований на поддержку средств массовой информации</t>
  </si>
  <si>
    <t>Исключение мероприятий по разработке региональной программы газификации (разработка существлена собственными силами комитета).</t>
  </si>
  <si>
    <t>Увеличение бюджетных ассигнований:
- в рамках АИП в связи с дополнительным поступлением средств за счет ППК "Фонд развития территорий" и внесения изменений в РАП "Переселение граждане из аварийного жилищного фонда на территории Ленинградской области в 2019-2025 годах", предоставлением субсидии на переселение граждан из аварийного жилищного фонда;
- на мероприятия в рамках реализации специального инфраструктурного проекта (за счет средств областного бюджета Ленинградской области);
- на обеспечение мероприятий по капитальному ремонту многоквартирных домов</t>
  </si>
  <si>
    <t xml:space="preserve">Увеличение бюджетных ассигнований:
-на обеспечение мероприятий по капитальному ремонту многоквартирных домов при возникновении неотложной необходимости;
-на обеспечение мероприятий по капитальному ремонту многоквартирных домов.
Сумма неосвоенных средств образовалась в  связи с наличием непредвиденных обстоятельств (судебные споры, розыскные мероприятия граждан, вступление в наследство),экономией по факту приобретения квартир муниципальными образованиями.
Не полностью исполнены бюджетные ассигнования по мероприятию в рамках реализации специального инфраструктурного проекта </t>
  </si>
  <si>
    <t>Длительные сроки прохождения конкурсных процедур.
Поздние сроки заключения муниципальных контрактов. Необходимость проведения корректировки проектно-сметной документации.
Перечисление средств осуществляется в соответствии с потребностью для оплаты денежных обязательств.</t>
  </si>
  <si>
    <t xml:space="preserve">Увеличение  бюджетных ассигнований: 
- на отраслевой проект "Обеспечение надежности и качества снабжения населения и организаций Ленинградской области электрической и тепловой энергией";
- на отраслевой проект "Создание, развитие и обеспечение устойчивого функционирования объектов водоснабжения и водоотведения в Ленинградской области";
 - на приобретение и монтаж модульных очистных сооружений;
 -  на возмещение части затрат юридических лиц, оказывающих жилищно-коммунальные услуги, на приобретение коммунальной спецтехники и оборудования в лизинг (сублизинг); 
 - на субсидии государственным унитарным предприятиям, осуществляющим свою деятельность в сфере жилищно-коммунального хозяйства на техническое обследование централизованных систем водоснабжения и водоотведения ;     
- на субсидии РСО в связи с установлением льготных тарифов на коммунальные ресурсы (услуги) холодного водоснабжения и (или) водоотведения, реализуемые населению на территории Ленинградской области;   
- на субсидии РСО на выполнение работ по капитальному ремонту объектов водоснабжения и водоотведения;                                                                                  
 - на субсидии РСО на формирование аварийного запаса материалов и оборудования;                                                                                                                             
- на субсидия РСО на приобретение автотранспорта и спецтехники для обслуживания водопроводно-канализационного хозяйства;
- на субсидии РСО на лицензирование подземных водозаборов и исполнение обязательств недропользователя;
- на мероприятия по капитальному ремонту обьектов теплоснабжения;
- на субсидия на приобретение дизель-генераторов в связи с заявками МО;
- на мероприятия в рамках специального инфраструктурного проекта.
</t>
  </si>
  <si>
    <r>
      <t>Увеличение бюджетных ассигнований :
- на социальные выплаты семьям с детьми, направленные на стимулирование роста рождаемости;
- на транспортное обслуживание маломобильных групп населения;
- на оплату жилищно-коммунальных услуг отдельным категориям граждан;
- на меры социальной поддержки в виде земельного капитала в Ленинградской области;
- на социальные выплаты и меры стимулирующего характера, связанные с профессиональной деятельностью.
-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в связи с необходимостью осуществления выплаты в соответствии с Постановление Правительства ЛО от 29.12.2023 № 985 "О дополнительной мере социальной поддержки молодых специалистов в Ленинградской области".
- на предоставление социальных выплат на строительство (приобретение) жилья молодым гражданам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жилья;
- поддержку граждан, нуждающихся в улучшении жилищных условий, на основе принципов ипотечного кредитования в Ленинградской области;
- социальные выплаты и обзаведение имуществом жителям г. Херсона и части Херсонской области, вынужденно покинувшим место постоянного проживания и прибывшим в экстренном массовом порядке на территорию Ленинградской области на постоянное место жительства;
- на возмещение АО "Северо-Западная пригородная пассажирская компания" потерь в доходах в результате установления льготного проезда отдельным категориям граждан - жителям ЛО на ж/д транспорте пригородного сообщения;
- на возмещение недополученных доходов, возникающих при осуществлении регулярных перевозок автомобильным транспортом в связи с предоставлением льготного (бесплатного) проезда отдельным категориям граждан - жителям Ленинградсакой области;
- на предоставление субсидии бюджету Санкт-Петербурга на реализацию Соглашения по перевозке жителей СПб и жителей ЛО;
- на возмещение части затрат юридическим лицам, индивидуальным предпринимателям, осуществляющим деятельность на территории Ленинградской области, на закупку автобусов</t>
    </r>
  </si>
  <si>
    <t xml:space="preserve">Увеличение ассигнований областного бюджета в связи с дополнительной потребностью на проведение строительно-монтажных работ  объекта Адресной инвестиционной программы областного бюджета Ленинградской области </t>
  </si>
  <si>
    <t>Неполное исполнение в связи с необходимостью проведения корректировки проектно-сметной документации</t>
  </si>
  <si>
    <t xml:space="preserve">Увеличение  бюджетных ассигнований:                                                                                      
-  на дотации на поддержку мер по обеспечению сбалансированности бюджетов муниципальных образований Ленинградской области в целях, установленных распоряжениями Правительства Ленинградской области, в соответствии с предполагаемой потребностью в дотациях,  на  550000,0 тыс.руб.                                                                                                                  Уменьшение бюджетных ассигнований:                                                                                                                     -  на дотации на поддержку мер по обеспечению сбалансированности бюджетов муниципальных образований Ленинградской области  в целях финансового обеспечения исполнения расходных обязательств муниципальных районов (городских округов) при недостатке собственных доходов бюджетов муниципальных районов (городских округов), на 400 000,0 тыс.руб. в связи с необходимостью перераспределения бюджетных ассигнований на другие расходы областного бюджета путем внесения изменений в сводную бюджетную роспись областного бюджета Ленинградской области на 2024 год                                                                                                                                                                                                                                        </t>
  </si>
  <si>
    <t>Увеличение бюджетных ассигнований:
- в связи с началом строительства нового объекта Адресной инвестиционной программы областного бюджета Ленинградской области "Проектирование и строительство центра протезирования ГАНПОУ ЛО «Мультицентр социальной и трудовой интеграции";
- за счет средств областного бюджета на обеспечение деятельности учреждений</t>
  </si>
  <si>
    <r>
      <t>Увеличение  бюджетных ассигнований: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- на достижение целевых показателей по заработной плате, предусмотренных Указом Президента Российской Федерации от 7 мая 2012 года № 597 "О мероприятиях по реализации государственной социальной политики";
- на укрепление материально-технической базы учреждений  здравоохранения;
- на проведение генетических экспертных исследований костного материала неопознанных тел погибших в ходе специальной военной операции;
- на проведение массового обследования новорожденных на врожденные и (или) наследственные заболевания (расширенный неонатальный скрининг);
- на межбюджетный трансферт бюджету ТФОМС ЛО на увеличение средней заработной платы врачей, среднего (фармацевтического) и младшего медицинского персонала в сфере ОМС в соответствии с Указом Президента Российской Федерации от 7 мая 2012 года № 597 "О мероприятиях по реализации государственной социальной политики";
- на мероприятия по обеспечению нуждающихся беременных женщин системами непрерывного мониторинга глюкозы</t>
    </r>
  </si>
  <si>
    <r>
      <t>Увеличение  бюджетных ассигнований</t>
    </r>
    <r>
      <rPr>
        <sz val="14"/>
        <rFont val="Times New Roman"/>
        <family val="1"/>
        <charset val="204"/>
      </rPr>
      <t xml:space="preserve">:
- на обеспечение деятельности  учреждений здравоохранения;
- на достижение целевых показателей по заработной плате, предусмотренных Указом Президента Российской Федерации от 7 мая 2012 года № 597 "О мероприятиях по реализации государственной социальной политики";
- на оказание специализированной медицинской помощи военнослужащим Вооруженных Сил Российской Федерации учреждениями здравоохранения Ленинградской области;
 - на оплату расходов при создании государственных учреждений здравоохранения, временно не оказывающих медицинские услуги в срок до получения лицензии (ГБУЗ ЛОПЦ);
- на расходы по высокотехнологичной медицинской помощи детям в медицинских организациях других субъектов Российской Федерации;  
- на укрепление материально-технической базы учреждений  здравоохранения;          
- на возмещение затрат концессионеру, связанных с оснащением медицинским оборудованием и иным движимым имуществом, необходимым для осуществления целевой эксплуатации объекта здравоохранения                       </t>
    </r>
  </si>
  <si>
    <t>Увеличение бюджетных ассигнований на:
- организацию пребывания детей, проживающих в Белгородской области, и сопровождающих их лиц, прибывших из Белгородской области, на территории Ленинградской области;
- мероприятия в рамках реализации специального инфраструктурного проекта (за счет средств областного бюджета Ленинградской области);
- мероприятия по сохранению и развитию материально-технической базы государственных учреждений</t>
  </si>
  <si>
    <t xml:space="preserve">Экономия по результатам проведения конкурсных процедур, нарушение подрядчиками сроков выполнения рестарвационных работ на ОКН +ДОФ
По мероприятиям строительства и реконструкции объектов культуры неисполнение ассигнований связано с не устранением подрядчиком дефектов строительных работ,  недобросовестной работой подрядной организации, длительными сроками корректировки проектно-сметной документации и отсутствием положительного заключения экспертизы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</si>
</sst>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3.5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8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/>
    <xf numFmtId="165" fontId="3" fillId="2" borderId="1" xfId="1" applyNumberFormat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64" fontId="6" fillId="3" borderId="3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/>
    </xf>
    <xf numFmtId="165" fontId="3" fillId="3" borderId="1" xfId="1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165" fontId="3" fillId="3" borderId="1" xfId="1" applyNumberFormat="1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6" fillId="3" borderId="4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left" vertical="top"/>
    </xf>
    <xf numFmtId="49" fontId="4" fillId="2" borderId="1" xfId="1" applyNumberFormat="1" applyFont="1" applyFill="1" applyBorder="1" applyAlignment="1" applyProtection="1">
      <alignment horizontal="center" vertical="top" wrapText="1"/>
    </xf>
    <xf numFmtId="49" fontId="4" fillId="2" borderId="1" xfId="1" applyNumberFormat="1" applyFont="1" applyFill="1" applyBorder="1" applyAlignment="1" applyProtection="1">
      <alignment horizontal="left" vertical="top" wrapText="1"/>
    </xf>
    <xf numFmtId="49" fontId="7" fillId="2" borderId="1" xfId="1" applyNumberFormat="1" applyFont="1" applyFill="1" applyBorder="1" applyAlignment="1" applyProtection="1">
      <alignment horizontal="center" vertical="top" wrapText="1"/>
    </xf>
    <xf numFmtId="49" fontId="7" fillId="3" borderId="1" xfId="1" applyNumberFormat="1" applyFont="1" applyFill="1" applyBorder="1" applyAlignment="1" applyProtection="1">
      <alignment horizontal="center" vertical="top" wrapText="1"/>
    </xf>
    <xf numFmtId="49" fontId="7" fillId="3" borderId="1" xfId="1" applyNumberFormat="1" applyFont="1" applyFill="1" applyBorder="1" applyAlignment="1" applyProtection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165" fontId="3" fillId="0" borderId="1" xfId="1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left" vertical="top" wrapText="1"/>
    </xf>
    <xf numFmtId="165" fontId="4" fillId="2" borderId="1" xfId="1" applyNumberFormat="1" applyFont="1" applyFill="1" applyBorder="1" applyAlignment="1">
      <alignment vertical="top" wrapText="1"/>
    </xf>
    <xf numFmtId="0" fontId="1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49" fontId="4" fillId="2" borderId="2" xfId="1" applyNumberFormat="1" applyFont="1" applyFill="1" applyBorder="1" applyAlignment="1" applyProtection="1">
      <alignment horizontal="center" vertical="top" wrapText="1"/>
    </xf>
    <xf numFmtId="49" fontId="4" fillId="2" borderId="5" xfId="1" applyNumberFormat="1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165" fontId="3" fillId="2" borderId="2" xfId="1" applyNumberFormat="1" applyFont="1" applyFill="1" applyBorder="1" applyAlignment="1">
      <alignment horizontal="left" vertical="top" wrapText="1"/>
    </xf>
    <xf numFmtId="165" fontId="3" fillId="2" borderId="5" xfId="1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5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K86"/>
  <sheetViews>
    <sheetView showGridLines="0" tabSelected="1" topLeftCell="B58" zoomScale="70" zoomScaleNormal="70" workbookViewId="0">
      <selection activeCell="K23" sqref="K23"/>
    </sheetView>
  </sheetViews>
  <sheetFormatPr defaultColWidth="9.140625" defaultRowHeight="18.75" x14ac:dyDescent="0.3"/>
  <cols>
    <col min="1" max="1" width="9.140625" style="1"/>
    <col min="2" max="2" width="10.42578125" style="1" customWidth="1"/>
    <col min="3" max="3" width="45.28515625" style="1" customWidth="1"/>
    <col min="4" max="4" width="20.5703125" style="2" customWidth="1"/>
    <col min="5" max="5" width="20.42578125" style="2" customWidth="1"/>
    <col min="6" max="6" width="22.7109375" style="12" hidden="1" customWidth="1"/>
    <col min="7" max="7" width="22.7109375" style="2" customWidth="1"/>
    <col min="8" max="8" width="21.42578125" style="2" customWidth="1"/>
    <col min="9" max="9" width="19.42578125" style="2" customWidth="1"/>
    <col min="10" max="10" width="100.5703125" style="3" customWidth="1"/>
    <col min="11" max="11" width="113.5703125" style="3" customWidth="1"/>
    <col min="12" max="16384" width="9.140625" style="1"/>
  </cols>
  <sheetData>
    <row r="1" spans="2:11" ht="20.25" x14ac:dyDescent="0.3">
      <c r="K1" s="4" t="s">
        <v>10</v>
      </c>
    </row>
    <row r="2" spans="2:11" ht="22.5" x14ac:dyDescent="0.2">
      <c r="B2" s="46" t="s">
        <v>158</v>
      </c>
      <c r="C2" s="46"/>
      <c r="D2" s="46"/>
      <c r="E2" s="46"/>
      <c r="F2" s="47"/>
      <c r="G2" s="46"/>
      <c r="H2" s="46"/>
      <c r="I2" s="46"/>
      <c r="J2" s="46"/>
      <c r="K2" s="46"/>
    </row>
    <row r="3" spans="2:11" x14ac:dyDescent="0.3">
      <c r="C3" s="5"/>
      <c r="D3" s="6"/>
      <c r="K3" s="7" t="s">
        <v>0</v>
      </c>
    </row>
    <row r="4" spans="2:11" ht="102" customHeight="1" x14ac:dyDescent="0.2">
      <c r="B4" s="29" t="s">
        <v>3</v>
      </c>
      <c r="C4" s="29" t="s">
        <v>7</v>
      </c>
      <c r="D4" s="30" t="s">
        <v>159</v>
      </c>
      <c r="E4" s="30" t="s">
        <v>160</v>
      </c>
      <c r="F4" s="31" t="s">
        <v>9</v>
      </c>
      <c r="G4" s="30" t="s">
        <v>161</v>
      </c>
      <c r="H4" s="32" t="s">
        <v>154</v>
      </c>
      <c r="I4" s="32" t="s">
        <v>153</v>
      </c>
      <c r="J4" s="30" t="s">
        <v>6</v>
      </c>
      <c r="K4" s="30" t="s">
        <v>152</v>
      </c>
    </row>
    <row r="5" spans="2:11" ht="20.25" customHeight="1" x14ac:dyDescent="0.2">
      <c r="B5" s="8">
        <v>1</v>
      </c>
      <c r="C5" s="8" t="s">
        <v>1</v>
      </c>
      <c r="D5" s="8" t="s">
        <v>2</v>
      </c>
      <c r="E5" s="8" t="s">
        <v>8</v>
      </c>
      <c r="F5" s="13"/>
      <c r="G5" s="9">
        <v>5</v>
      </c>
      <c r="H5" s="9" t="s">
        <v>4</v>
      </c>
      <c r="I5" s="9" t="s">
        <v>5</v>
      </c>
      <c r="J5" s="10">
        <v>8</v>
      </c>
      <c r="K5" s="10">
        <v>9</v>
      </c>
    </row>
    <row r="6" spans="2:11" ht="22.5" customHeight="1" x14ac:dyDescent="0.2">
      <c r="B6" s="36" t="s">
        <v>168</v>
      </c>
      <c r="C6" s="33"/>
      <c r="D6" s="19">
        <f>D7+D18+D20+D24+D36+D41+D44+D53+D57+D65+D71+D76+D79+D81</f>
        <v>222591894.50000006</v>
      </c>
      <c r="E6" s="19">
        <f t="shared" ref="E6:G6" si="0">E7+E18+E20+E24+E36+E41+E44+E53+E57+E65+E71+E76+E79+E81</f>
        <v>270973076</v>
      </c>
      <c r="F6" s="19">
        <f t="shared" si="0"/>
        <v>0</v>
      </c>
      <c r="G6" s="19">
        <f t="shared" si="0"/>
        <v>256089613.50000003</v>
      </c>
      <c r="H6" s="19">
        <f>G6/D6*100</f>
        <v>115.04893925955599</v>
      </c>
      <c r="I6" s="19">
        <f t="shared" ref="I6" si="1">G6/E6*100</f>
        <v>94.507401724295306</v>
      </c>
      <c r="J6" s="21"/>
      <c r="K6" s="21"/>
    </row>
    <row r="7" spans="2:11" ht="31.5" x14ac:dyDescent="0.2">
      <c r="B7" s="37" t="s">
        <v>11</v>
      </c>
      <c r="C7" s="38" t="s">
        <v>12</v>
      </c>
      <c r="D7" s="22">
        <f>SUM(D8:D16)</f>
        <v>24507777.100000001</v>
      </c>
      <c r="E7" s="22">
        <f t="shared" ref="E7:G7" si="2">SUM(E8:E16)</f>
        <v>24360210.5</v>
      </c>
      <c r="F7" s="22">
        <f t="shared" si="2"/>
        <v>0</v>
      </c>
      <c r="G7" s="22">
        <f t="shared" si="2"/>
        <v>11843864.700000001</v>
      </c>
      <c r="H7" s="22">
        <f>G7/D7*100</f>
        <v>48.326964341453881</v>
      </c>
      <c r="I7" s="22">
        <f t="shared" ref="I7:I74" si="3">G7/E7*100</f>
        <v>48.619714103045212</v>
      </c>
      <c r="J7" s="23"/>
      <c r="K7" s="23"/>
    </row>
    <row r="8" spans="2:11" ht="47.25" x14ac:dyDescent="0.2">
      <c r="B8" s="34" t="s">
        <v>13</v>
      </c>
      <c r="C8" s="35" t="s">
        <v>169</v>
      </c>
      <c r="D8" s="20">
        <v>8865.1</v>
      </c>
      <c r="E8" s="20">
        <v>8988.7000000000007</v>
      </c>
      <c r="F8" s="20"/>
      <c r="G8" s="20">
        <v>8988.7000000000007</v>
      </c>
      <c r="H8" s="20">
        <f>G8/D8*100</f>
        <v>101.39423131154753</v>
      </c>
      <c r="I8" s="20">
        <f>G8/E8*100</f>
        <v>100</v>
      </c>
      <c r="J8" s="15" t="s">
        <v>157</v>
      </c>
      <c r="K8" s="15" t="s">
        <v>157</v>
      </c>
    </row>
    <row r="9" spans="2:11" ht="78.75" x14ac:dyDescent="0.2">
      <c r="B9" s="34" t="s">
        <v>14</v>
      </c>
      <c r="C9" s="35" t="s">
        <v>170</v>
      </c>
      <c r="D9" s="20">
        <v>771334.4</v>
      </c>
      <c r="E9" s="20">
        <v>806892.6</v>
      </c>
      <c r="F9" s="20"/>
      <c r="G9" s="20">
        <v>780147</v>
      </c>
      <c r="H9" s="20">
        <f t="shared" ref="H9:H76" si="4">G9/D9*100</f>
        <v>101.14251354535723</v>
      </c>
      <c r="I9" s="20">
        <f t="shared" si="3"/>
        <v>96.685358125728257</v>
      </c>
      <c r="J9" s="15" t="s">
        <v>157</v>
      </c>
      <c r="K9" s="15" t="s">
        <v>157</v>
      </c>
    </row>
    <row r="10" spans="2:11" ht="78.75" x14ac:dyDescent="0.2">
      <c r="B10" s="34" t="s">
        <v>15</v>
      </c>
      <c r="C10" s="35" t="s">
        <v>171</v>
      </c>
      <c r="D10" s="20">
        <v>4736283.5</v>
      </c>
      <c r="E10" s="20">
        <v>5007209.7</v>
      </c>
      <c r="F10" s="20"/>
      <c r="G10" s="20">
        <v>4996883.9000000004</v>
      </c>
      <c r="H10" s="20">
        <f t="shared" si="4"/>
        <v>105.50221286373589</v>
      </c>
      <c r="I10" s="20">
        <f t="shared" si="3"/>
        <v>99.793781354913108</v>
      </c>
      <c r="J10" s="15" t="s">
        <v>157</v>
      </c>
      <c r="K10" s="15" t="s">
        <v>157</v>
      </c>
    </row>
    <row r="11" spans="2:11" ht="136.5" customHeight="1" x14ac:dyDescent="0.2">
      <c r="B11" s="34" t="s">
        <v>16</v>
      </c>
      <c r="C11" s="35" t="s">
        <v>17</v>
      </c>
      <c r="D11" s="20">
        <v>604240</v>
      </c>
      <c r="E11" s="20">
        <v>653425.5</v>
      </c>
      <c r="F11" s="20"/>
      <c r="G11" s="20">
        <v>652450.5</v>
      </c>
      <c r="H11" s="20">
        <f t="shared" si="4"/>
        <v>107.97870051635113</v>
      </c>
      <c r="I11" s="20">
        <f t="shared" si="3"/>
        <v>99.85078635590439</v>
      </c>
      <c r="J11" s="41" t="s">
        <v>187</v>
      </c>
      <c r="K11" s="15" t="s">
        <v>157</v>
      </c>
    </row>
    <row r="12" spans="2:11" ht="63" customHeight="1" x14ac:dyDescent="0.2">
      <c r="B12" s="34" t="s">
        <v>18</v>
      </c>
      <c r="C12" s="35" t="s">
        <v>162</v>
      </c>
      <c r="D12" s="20">
        <v>130322.8</v>
      </c>
      <c r="E12" s="20">
        <v>133532.29999999999</v>
      </c>
      <c r="F12" s="20"/>
      <c r="G12" s="20">
        <v>131831.9</v>
      </c>
      <c r="H12" s="20">
        <f t="shared" si="4"/>
        <v>101.15797082321743</v>
      </c>
      <c r="I12" s="20">
        <f t="shared" si="3"/>
        <v>98.726600230805587</v>
      </c>
      <c r="J12" s="15" t="s">
        <v>157</v>
      </c>
      <c r="K12" s="15" t="s">
        <v>157</v>
      </c>
    </row>
    <row r="13" spans="2:11" ht="31.5" x14ac:dyDescent="0.2">
      <c r="B13" s="34" t="s">
        <v>19</v>
      </c>
      <c r="C13" s="35" t="s">
        <v>20</v>
      </c>
      <c r="D13" s="20">
        <v>367655.1</v>
      </c>
      <c r="E13" s="20">
        <v>374093.6</v>
      </c>
      <c r="F13" s="20"/>
      <c r="G13" s="20">
        <v>377472.1</v>
      </c>
      <c r="H13" s="20">
        <f t="shared" si="4"/>
        <v>102.67016559813804</v>
      </c>
      <c r="I13" s="20">
        <f>G13/E13*100</f>
        <v>100.90311622545802</v>
      </c>
      <c r="J13" s="15" t="s">
        <v>157</v>
      </c>
      <c r="K13" s="15" t="s">
        <v>157</v>
      </c>
    </row>
    <row r="14" spans="2:11" ht="82.5" customHeight="1" x14ac:dyDescent="0.2">
      <c r="B14" s="34" t="s">
        <v>21</v>
      </c>
      <c r="C14" s="35" t="s">
        <v>22</v>
      </c>
      <c r="D14" s="20">
        <v>793882</v>
      </c>
      <c r="E14" s="20">
        <v>3132657.5</v>
      </c>
      <c r="F14" s="20"/>
      <c r="G14" s="20">
        <v>0</v>
      </c>
      <c r="H14" s="20">
        <f t="shared" si="4"/>
        <v>0</v>
      </c>
      <c r="I14" s="20">
        <f t="shared" ref="I14" si="5">G14/E14*100</f>
        <v>0</v>
      </c>
      <c r="J14" s="15" t="s">
        <v>180</v>
      </c>
      <c r="K14" s="15" t="s">
        <v>180</v>
      </c>
    </row>
    <row r="15" spans="2:11" ht="31.5" x14ac:dyDescent="0.2">
      <c r="B15" s="34" t="s">
        <v>23</v>
      </c>
      <c r="C15" s="35" t="s">
        <v>24</v>
      </c>
      <c r="D15" s="20">
        <v>16549.099999999999</v>
      </c>
      <c r="E15" s="20">
        <v>16502.900000000001</v>
      </c>
      <c r="F15" s="20"/>
      <c r="G15" s="20">
        <v>16502.900000000001</v>
      </c>
      <c r="H15" s="20">
        <f t="shared" si="4"/>
        <v>99.720830740040256</v>
      </c>
      <c r="I15" s="20">
        <f>G15/E15*100</f>
        <v>100</v>
      </c>
      <c r="J15" s="15" t="s">
        <v>157</v>
      </c>
      <c r="K15" s="15" t="s">
        <v>157</v>
      </c>
    </row>
    <row r="16" spans="2:11" ht="409.5" customHeight="1" x14ac:dyDescent="0.2">
      <c r="B16" s="48" t="s">
        <v>25</v>
      </c>
      <c r="C16" s="48" t="s">
        <v>26</v>
      </c>
      <c r="D16" s="50">
        <v>17078645.100000001</v>
      </c>
      <c r="E16" s="50">
        <v>14226907.699999999</v>
      </c>
      <c r="F16" s="20"/>
      <c r="G16" s="50">
        <v>4879587.7</v>
      </c>
      <c r="H16" s="50">
        <f t="shared" si="4"/>
        <v>28.571281102386749</v>
      </c>
      <c r="I16" s="50">
        <f t="shared" si="3"/>
        <v>34.298301520575691</v>
      </c>
      <c r="J16" s="52" t="s">
        <v>182</v>
      </c>
      <c r="K16" s="54" t="s">
        <v>195</v>
      </c>
    </row>
    <row r="17" spans="2:11" ht="214.5" customHeight="1" x14ac:dyDescent="0.2">
      <c r="B17" s="49"/>
      <c r="C17" s="49"/>
      <c r="D17" s="51"/>
      <c r="E17" s="51"/>
      <c r="F17" s="20"/>
      <c r="G17" s="51"/>
      <c r="H17" s="51"/>
      <c r="I17" s="51"/>
      <c r="J17" s="53"/>
      <c r="K17" s="55"/>
    </row>
    <row r="18" spans="2:11" x14ac:dyDescent="0.2">
      <c r="B18" s="37" t="s">
        <v>27</v>
      </c>
      <c r="C18" s="38" t="s">
        <v>28</v>
      </c>
      <c r="D18" s="22">
        <f>D19</f>
        <v>151534.6</v>
      </c>
      <c r="E18" s="22">
        <f t="shared" ref="E18:G18" si="6">E19</f>
        <v>144451.79999999999</v>
      </c>
      <c r="F18" s="22">
        <f t="shared" si="6"/>
        <v>0</v>
      </c>
      <c r="G18" s="22">
        <f t="shared" si="6"/>
        <v>826433.4</v>
      </c>
      <c r="H18" s="22">
        <f t="shared" si="4"/>
        <v>545.37603953156577</v>
      </c>
      <c r="I18" s="22">
        <f t="shared" ref="I18" si="7">G18/E18*100</f>
        <v>572.11706603863718</v>
      </c>
      <c r="J18" s="24"/>
      <c r="K18" s="24"/>
    </row>
    <row r="19" spans="2:11" ht="131.25" x14ac:dyDescent="0.2">
      <c r="B19" s="34" t="s">
        <v>29</v>
      </c>
      <c r="C19" s="35" t="s">
        <v>30</v>
      </c>
      <c r="D19" s="20">
        <v>151534.6</v>
      </c>
      <c r="E19" s="20">
        <v>144451.79999999999</v>
      </c>
      <c r="F19" s="20"/>
      <c r="G19" s="20">
        <v>826433.4</v>
      </c>
      <c r="H19" s="20">
        <f t="shared" si="4"/>
        <v>545.37603953156577</v>
      </c>
      <c r="I19" s="20">
        <f t="shared" si="3"/>
        <v>572.11706603863718</v>
      </c>
      <c r="J19" s="41" t="s">
        <v>188</v>
      </c>
      <c r="K19" s="41" t="s">
        <v>188</v>
      </c>
    </row>
    <row r="20" spans="2:11" ht="47.25" x14ac:dyDescent="0.2">
      <c r="B20" s="37" t="s">
        <v>31</v>
      </c>
      <c r="C20" s="38" t="s">
        <v>163</v>
      </c>
      <c r="D20" s="22">
        <f>SUM(D21:D23)</f>
        <v>4271557.7</v>
      </c>
      <c r="E20" s="22">
        <f t="shared" ref="E20:G20" si="8">SUM(E21:E23)</f>
        <v>4930566.8999999994</v>
      </c>
      <c r="F20" s="22">
        <f t="shared" si="8"/>
        <v>0</v>
      </c>
      <c r="G20" s="22">
        <f t="shared" si="8"/>
        <v>4764692.1999999993</v>
      </c>
      <c r="H20" s="22">
        <f t="shared" si="4"/>
        <v>111.54460584718309</v>
      </c>
      <c r="I20" s="22">
        <f t="shared" si="3"/>
        <v>96.635788472923863</v>
      </c>
      <c r="J20" s="39"/>
      <c r="K20" s="39"/>
    </row>
    <row r="21" spans="2:11" ht="153.75" customHeight="1" x14ac:dyDescent="0.2">
      <c r="B21" s="34" t="s">
        <v>32</v>
      </c>
      <c r="C21" s="35" t="s">
        <v>33</v>
      </c>
      <c r="D21" s="20">
        <v>1266050.5</v>
      </c>
      <c r="E21" s="20">
        <v>1627692.8</v>
      </c>
      <c r="F21" s="20"/>
      <c r="G21" s="20">
        <v>1574294.3</v>
      </c>
      <c r="H21" s="20">
        <f t="shared" si="4"/>
        <v>124.34688031796522</v>
      </c>
      <c r="I21" s="20">
        <f t="shared" si="3"/>
        <v>96.719374810775108</v>
      </c>
      <c r="J21" s="41" t="s">
        <v>190</v>
      </c>
      <c r="K21" s="15" t="s">
        <v>157</v>
      </c>
    </row>
    <row r="22" spans="2:11" ht="223.5" customHeight="1" x14ac:dyDescent="0.2">
      <c r="B22" s="34" t="s">
        <v>34</v>
      </c>
      <c r="C22" s="35" t="s">
        <v>35</v>
      </c>
      <c r="D22" s="20">
        <v>2339674.1</v>
      </c>
      <c r="E22" s="20">
        <v>2528415.5</v>
      </c>
      <c r="F22" s="20"/>
      <c r="G22" s="20">
        <v>2525495.2999999998</v>
      </c>
      <c r="H22" s="20">
        <f t="shared" si="4"/>
        <v>107.94218305874308</v>
      </c>
      <c r="I22" s="20">
        <f t="shared" si="3"/>
        <v>99.884504742199212</v>
      </c>
      <c r="J22" s="42" t="s">
        <v>191</v>
      </c>
      <c r="K22" s="18" t="s">
        <v>157</v>
      </c>
    </row>
    <row r="23" spans="2:11" ht="63.75" customHeight="1" x14ac:dyDescent="0.2">
      <c r="B23" s="34" t="s">
        <v>36</v>
      </c>
      <c r="C23" s="35" t="s">
        <v>164</v>
      </c>
      <c r="D23" s="20">
        <v>665833.1</v>
      </c>
      <c r="E23" s="20">
        <v>774458.6</v>
      </c>
      <c r="F23" s="20"/>
      <c r="G23" s="20">
        <v>664902.6</v>
      </c>
      <c r="H23" s="20">
        <f t="shared" si="4"/>
        <v>99.860250263917493</v>
      </c>
      <c r="I23" s="20">
        <f t="shared" si="3"/>
        <v>85.853859715677501</v>
      </c>
      <c r="J23" s="15" t="s">
        <v>157</v>
      </c>
      <c r="K23" s="15" t="s">
        <v>189</v>
      </c>
    </row>
    <row r="24" spans="2:11" x14ac:dyDescent="0.2">
      <c r="B24" s="37" t="s">
        <v>37</v>
      </c>
      <c r="C24" s="38" t="s">
        <v>38</v>
      </c>
      <c r="D24" s="22">
        <f>SUM(D25:D35)</f>
        <v>42264339.799999997</v>
      </c>
      <c r="E24" s="22">
        <f t="shared" ref="E24:G24" si="9">SUM(E25:E35)</f>
        <v>52834776.699999996</v>
      </c>
      <c r="F24" s="22">
        <f t="shared" si="9"/>
        <v>0</v>
      </c>
      <c r="G24" s="22">
        <f t="shared" si="9"/>
        <v>53845718.300000004</v>
      </c>
      <c r="H24" s="22">
        <f t="shared" si="4"/>
        <v>127.40224632587307</v>
      </c>
      <c r="I24" s="22">
        <f t="shared" si="3"/>
        <v>101.91340185980195</v>
      </c>
      <c r="J24" s="25"/>
      <c r="K24" s="25"/>
    </row>
    <row r="25" spans="2:11" ht="150" x14ac:dyDescent="0.2">
      <c r="B25" s="34" t="s">
        <v>39</v>
      </c>
      <c r="C25" s="35" t="s">
        <v>40</v>
      </c>
      <c r="D25" s="20">
        <v>525759.30000000005</v>
      </c>
      <c r="E25" s="20">
        <v>615755.5</v>
      </c>
      <c r="F25" s="20"/>
      <c r="G25" s="20">
        <v>617893.19999999995</v>
      </c>
      <c r="H25" s="20">
        <f t="shared" ref="H25" si="10">G25/D25*100</f>
        <v>117.52396961879703</v>
      </c>
      <c r="I25" s="20">
        <f t="shared" ref="I25" si="11">G25/E25*100</f>
        <v>100.34716701677857</v>
      </c>
      <c r="J25" s="16" t="s">
        <v>183</v>
      </c>
      <c r="K25" s="16" t="s">
        <v>157</v>
      </c>
    </row>
    <row r="26" spans="2:11" x14ac:dyDescent="0.2">
      <c r="B26" s="34" t="s">
        <v>172</v>
      </c>
      <c r="C26" s="35" t="s">
        <v>165</v>
      </c>
      <c r="D26" s="20">
        <v>4767425.3</v>
      </c>
      <c r="E26" s="20">
        <v>6455408.2999999998</v>
      </c>
      <c r="F26" s="20"/>
      <c r="G26" s="20">
        <v>6454012.9000000004</v>
      </c>
      <c r="H26" s="20">
        <f t="shared" si="4"/>
        <v>135.37732620582437</v>
      </c>
      <c r="I26" s="20">
        <f t="shared" si="3"/>
        <v>99.97838401639136</v>
      </c>
      <c r="J26" s="15" t="s">
        <v>157</v>
      </c>
      <c r="K26" s="15" t="s">
        <v>157</v>
      </c>
    </row>
    <row r="27" spans="2:11" ht="31.5" x14ac:dyDescent="0.2">
      <c r="B27" s="34" t="s">
        <v>41</v>
      </c>
      <c r="C27" s="35" t="s">
        <v>42</v>
      </c>
      <c r="D27" s="20">
        <v>5382.3</v>
      </c>
      <c r="E27" s="20">
        <v>5382.3</v>
      </c>
      <c r="F27" s="20"/>
      <c r="G27" s="20">
        <v>5382.3</v>
      </c>
      <c r="H27" s="20">
        <f t="shared" si="4"/>
        <v>100</v>
      </c>
      <c r="I27" s="20">
        <f t="shared" si="3"/>
        <v>100</v>
      </c>
      <c r="J27" s="15" t="s">
        <v>157</v>
      </c>
      <c r="K27" s="15" t="s">
        <v>157</v>
      </c>
    </row>
    <row r="28" spans="2:11" ht="243.75" x14ac:dyDescent="0.2">
      <c r="B28" s="34" t="s">
        <v>43</v>
      </c>
      <c r="C28" s="35" t="s">
        <v>44</v>
      </c>
      <c r="D28" s="20">
        <v>6143882.5999999996</v>
      </c>
      <c r="E28" s="20">
        <v>6815883.2000000002</v>
      </c>
      <c r="F28" s="20"/>
      <c r="G28" s="20">
        <v>6896202.7000000002</v>
      </c>
      <c r="H28" s="20">
        <f t="shared" si="4"/>
        <v>112.24502727314484</v>
      </c>
      <c r="I28" s="20">
        <f t="shared" si="3"/>
        <v>101.17841661371192</v>
      </c>
      <c r="J28" s="40" t="s">
        <v>192</v>
      </c>
      <c r="K28" s="16" t="s">
        <v>157</v>
      </c>
    </row>
    <row r="29" spans="2:11" ht="154.5" customHeight="1" x14ac:dyDescent="0.2">
      <c r="B29" s="34" t="s">
        <v>45</v>
      </c>
      <c r="C29" s="35" t="s">
        <v>46</v>
      </c>
      <c r="D29" s="20">
        <v>82978.7</v>
      </c>
      <c r="E29" s="20">
        <v>114953.4</v>
      </c>
      <c r="F29" s="20"/>
      <c r="G29" s="20">
        <v>87180.7</v>
      </c>
      <c r="H29" s="20">
        <f t="shared" si="4"/>
        <v>105.06395014624235</v>
      </c>
      <c r="I29" s="20">
        <f t="shared" si="3"/>
        <v>75.840036049390449</v>
      </c>
      <c r="J29" s="41" t="s">
        <v>193</v>
      </c>
      <c r="K29" s="15" t="s">
        <v>194</v>
      </c>
    </row>
    <row r="30" spans="2:11" ht="61.5" customHeight="1" x14ac:dyDescent="0.2">
      <c r="B30" s="34" t="s">
        <v>47</v>
      </c>
      <c r="C30" s="35" t="s">
        <v>48</v>
      </c>
      <c r="D30" s="20">
        <v>1920325.2</v>
      </c>
      <c r="E30" s="20">
        <v>1928759</v>
      </c>
      <c r="F30" s="20"/>
      <c r="G30" s="20">
        <v>1884453.2</v>
      </c>
      <c r="H30" s="20">
        <f t="shared" si="4"/>
        <v>98.13198306203553</v>
      </c>
      <c r="I30" s="20">
        <f t="shared" si="3"/>
        <v>97.702885637863517</v>
      </c>
      <c r="J30" s="15" t="s">
        <v>157</v>
      </c>
      <c r="K30" s="15" t="s">
        <v>157</v>
      </c>
    </row>
    <row r="31" spans="2:11" x14ac:dyDescent="0.2">
      <c r="B31" s="34" t="s">
        <v>49</v>
      </c>
      <c r="C31" s="35" t="s">
        <v>50</v>
      </c>
      <c r="D31" s="20">
        <v>1607015.9</v>
      </c>
      <c r="E31" s="20">
        <v>1709964.8</v>
      </c>
      <c r="F31" s="20"/>
      <c r="G31" s="20">
        <v>1650967.2</v>
      </c>
      <c r="H31" s="20">
        <f t="shared" si="4"/>
        <v>102.73496360552501</v>
      </c>
      <c r="I31" s="20">
        <f t="shared" si="3"/>
        <v>96.549776931080672</v>
      </c>
      <c r="J31" s="15" t="s">
        <v>157</v>
      </c>
      <c r="K31" s="15" t="s">
        <v>157</v>
      </c>
    </row>
    <row r="32" spans="2:11" x14ac:dyDescent="0.2">
      <c r="B32" s="34" t="s">
        <v>51</v>
      </c>
      <c r="C32" s="35" t="s">
        <v>52</v>
      </c>
      <c r="D32" s="20">
        <v>20991844</v>
      </c>
      <c r="E32" s="20">
        <v>23114890.899999999</v>
      </c>
      <c r="F32" s="20"/>
      <c r="G32" s="20">
        <v>24236989</v>
      </c>
      <c r="H32" s="20">
        <f t="shared" si="4"/>
        <v>115.45907543901338</v>
      </c>
      <c r="I32" s="20">
        <f t="shared" si="3"/>
        <v>104.85443822709111</v>
      </c>
      <c r="J32" s="15" t="s">
        <v>157</v>
      </c>
      <c r="K32" s="15" t="s">
        <v>157</v>
      </c>
    </row>
    <row r="33" spans="2:11" ht="49.5" customHeight="1" x14ac:dyDescent="0.2">
      <c r="B33" s="34" t="s">
        <v>53</v>
      </c>
      <c r="C33" s="35" t="s">
        <v>54</v>
      </c>
      <c r="D33" s="20">
        <v>2858507.2</v>
      </c>
      <c r="E33" s="20">
        <v>2934003</v>
      </c>
      <c r="F33" s="20"/>
      <c r="G33" s="20">
        <v>2892546</v>
      </c>
      <c r="H33" s="20">
        <f t="shared" si="4"/>
        <v>101.190789374258</v>
      </c>
      <c r="I33" s="20">
        <f>G33/E33*100</f>
        <v>98.587015759697579</v>
      </c>
      <c r="J33" s="15" t="s">
        <v>157</v>
      </c>
      <c r="K33" s="15" t="s">
        <v>157</v>
      </c>
    </row>
    <row r="34" spans="2:11" ht="48" customHeight="1" x14ac:dyDescent="0.2">
      <c r="B34" s="34" t="s">
        <v>55</v>
      </c>
      <c r="C34" s="35" t="s">
        <v>56</v>
      </c>
      <c r="D34" s="20">
        <v>19050</v>
      </c>
      <c r="E34" s="20">
        <v>9959.7999999999993</v>
      </c>
      <c r="F34" s="20"/>
      <c r="G34" s="20">
        <v>117.5</v>
      </c>
      <c r="H34" s="20">
        <f t="shared" si="4"/>
        <v>0.61679790026246717</v>
      </c>
      <c r="I34" s="20">
        <f t="shared" si="3"/>
        <v>1.1797425651117495</v>
      </c>
      <c r="J34" s="17" t="s">
        <v>210</v>
      </c>
      <c r="K34" s="17" t="s">
        <v>210</v>
      </c>
    </row>
    <row r="35" spans="2:11" ht="168.75" x14ac:dyDescent="0.2">
      <c r="B35" s="34" t="s">
        <v>57</v>
      </c>
      <c r="C35" s="35" t="s">
        <v>58</v>
      </c>
      <c r="D35" s="20">
        <v>3342169.3</v>
      </c>
      <c r="E35" s="20">
        <v>9129816.5</v>
      </c>
      <c r="F35" s="20"/>
      <c r="G35" s="20">
        <v>9119973.5999999996</v>
      </c>
      <c r="H35" s="20">
        <f t="shared" si="4"/>
        <v>272.87587136893399</v>
      </c>
      <c r="I35" s="20">
        <f t="shared" si="3"/>
        <v>99.892189508956719</v>
      </c>
      <c r="J35" s="41" t="s">
        <v>184</v>
      </c>
      <c r="K35" s="15" t="s">
        <v>157</v>
      </c>
    </row>
    <row r="36" spans="2:11" ht="31.5" x14ac:dyDescent="0.2">
      <c r="B36" s="37" t="s">
        <v>59</v>
      </c>
      <c r="C36" s="38" t="s">
        <v>60</v>
      </c>
      <c r="D36" s="22">
        <f>SUM(D37:D40)</f>
        <v>15417976.100000001</v>
      </c>
      <c r="E36" s="22">
        <f t="shared" ref="E36:G36" si="12">SUM(E37:E40)</f>
        <v>24682354.300000001</v>
      </c>
      <c r="F36" s="22">
        <f t="shared" si="12"/>
        <v>0</v>
      </c>
      <c r="G36" s="22">
        <f t="shared" si="12"/>
        <v>22294725.5</v>
      </c>
      <c r="H36" s="22">
        <f t="shared" si="4"/>
        <v>144.60215371588231</v>
      </c>
      <c r="I36" s="22">
        <f t="shared" si="3"/>
        <v>90.326575937693264</v>
      </c>
      <c r="J36" s="24"/>
      <c r="K36" s="24"/>
    </row>
    <row r="37" spans="2:11" ht="188.25" customHeight="1" x14ac:dyDescent="0.2">
      <c r="B37" s="34" t="s">
        <v>61</v>
      </c>
      <c r="C37" s="35" t="s">
        <v>62</v>
      </c>
      <c r="D37" s="20">
        <v>4998001</v>
      </c>
      <c r="E37" s="20">
        <v>11304061.199999999</v>
      </c>
      <c r="F37" s="20"/>
      <c r="G37" s="20">
        <v>9471864.3000000007</v>
      </c>
      <c r="H37" s="20">
        <f t="shared" si="4"/>
        <v>189.51305331871683</v>
      </c>
      <c r="I37" s="20">
        <f>G37/E37*100</f>
        <v>83.791693378305496</v>
      </c>
      <c r="J37" s="15" t="s">
        <v>211</v>
      </c>
      <c r="K37" s="15" t="s">
        <v>212</v>
      </c>
    </row>
    <row r="38" spans="2:11" ht="392.25" customHeight="1" x14ac:dyDescent="0.2">
      <c r="B38" s="34" t="s">
        <v>63</v>
      </c>
      <c r="C38" s="35" t="s">
        <v>64</v>
      </c>
      <c r="D38" s="20">
        <v>7883230.5</v>
      </c>
      <c r="E38" s="20">
        <v>10827361.9</v>
      </c>
      <c r="F38" s="20"/>
      <c r="G38" s="20">
        <v>10238440.800000001</v>
      </c>
      <c r="H38" s="20">
        <f t="shared" si="4"/>
        <v>129.87620747611021</v>
      </c>
      <c r="I38" s="20">
        <f t="shared" si="3"/>
        <v>94.560807097433411</v>
      </c>
      <c r="J38" s="45" t="s">
        <v>214</v>
      </c>
      <c r="K38" s="15" t="s">
        <v>213</v>
      </c>
    </row>
    <row r="39" spans="2:11" x14ac:dyDescent="0.2">
      <c r="B39" s="34" t="s">
        <v>65</v>
      </c>
      <c r="C39" s="35" t="s">
        <v>66</v>
      </c>
      <c r="D39" s="20">
        <v>1976122.8</v>
      </c>
      <c r="E39" s="20">
        <v>1973513.5</v>
      </c>
      <c r="F39" s="20"/>
      <c r="G39" s="20">
        <v>1992675.9</v>
      </c>
      <c r="H39" s="20">
        <f t="shared" si="4"/>
        <v>100.83765543315424</v>
      </c>
      <c r="I39" s="20">
        <f t="shared" si="3"/>
        <v>100.97097891653641</v>
      </c>
      <c r="J39" s="15" t="s">
        <v>157</v>
      </c>
      <c r="K39" s="15" t="s">
        <v>157</v>
      </c>
    </row>
    <row r="40" spans="2:11" ht="31.5" x14ac:dyDescent="0.2">
      <c r="B40" s="34" t="s">
        <v>67</v>
      </c>
      <c r="C40" s="35" t="s">
        <v>68</v>
      </c>
      <c r="D40" s="20">
        <v>560621.80000000005</v>
      </c>
      <c r="E40" s="20">
        <v>577417.69999999995</v>
      </c>
      <c r="F40" s="20"/>
      <c r="G40" s="20">
        <v>591744.5</v>
      </c>
      <c r="H40" s="20">
        <f t="shared" si="4"/>
        <v>105.55146089574112</v>
      </c>
      <c r="I40" s="20">
        <f t="shared" si="3"/>
        <v>102.48118476451278</v>
      </c>
      <c r="J40" s="15" t="s">
        <v>157</v>
      </c>
      <c r="K40" s="15" t="s">
        <v>157</v>
      </c>
    </row>
    <row r="41" spans="2:11" x14ac:dyDescent="0.2">
      <c r="B41" s="37" t="s">
        <v>69</v>
      </c>
      <c r="C41" s="38" t="s">
        <v>70</v>
      </c>
      <c r="D41" s="22">
        <f>SUM(D42:D43)</f>
        <v>697531.6</v>
      </c>
      <c r="E41" s="22">
        <f t="shared" ref="E41:G41" si="13">SUM(E42:E43)</f>
        <v>790157.39999999991</v>
      </c>
      <c r="F41" s="22">
        <f t="shared" si="13"/>
        <v>0</v>
      </c>
      <c r="G41" s="22">
        <f t="shared" si="13"/>
        <v>784858.89999999991</v>
      </c>
      <c r="H41" s="22">
        <f>G41/D41*100</f>
        <v>112.51947582016355</v>
      </c>
      <c r="I41" s="22">
        <f t="shared" si="3"/>
        <v>99.329437400700158</v>
      </c>
      <c r="J41" s="25"/>
      <c r="K41" s="25"/>
    </row>
    <row r="42" spans="2:11" ht="31.5" x14ac:dyDescent="0.2">
      <c r="B42" s="34" t="s">
        <v>71</v>
      </c>
      <c r="C42" s="35" t="s">
        <v>166</v>
      </c>
      <c r="D42" s="20">
        <v>179749.4</v>
      </c>
      <c r="E42" s="20">
        <v>200242.7</v>
      </c>
      <c r="F42" s="20"/>
      <c r="G42" s="20">
        <v>198092.2</v>
      </c>
      <c r="H42" s="20">
        <f t="shared" si="4"/>
        <v>110.20465158715413</v>
      </c>
      <c r="I42" s="20">
        <f t="shared" si="3"/>
        <v>98.926053234400058</v>
      </c>
      <c r="J42" s="15" t="s">
        <v>157</v>
      </c>
      <c r="K42" s="15" t="s">
        <v>157</v>
      </c>
    </row>
    <row r="43" spans="2:11" ht="165.75" customHeight="1" x14ac:dyDescent="0.2">
      <c r="B43" s="34" t="s">
        <v>72</v>
      </c>
      <c r="C43" s="35" t="s">
        <v>73</v>
      </c>
      <c r="D43" s="20">
        <v>517782.2</v>
      </c>
      <c r="E43" s="20">
        <v>589914.69999999995</v>
      </c>
      <c r="F43" s="20"/>
      <c r="G43" s="20">
        <v>586766.69999999995</v>
      </c>
      <c r="H43" s="20">
        <f t="shared" si="4"/>
        <v>113.32307290594383</v>
      </c>
      <c r="I43" s="20">
        <f t="shared" si="3"/>
        <v>99.466363526794638</v>
      </c>
      <c r="J43" s="41" t="s">
        <v>196</v>
      </c>
      <c r="K43" s="15" t="s">
        <v>157</v>
      </c>
    </row>
    <row r="44" spans="2:11" x14ac:dyDescent="0.2">
      <c r="B44" s="37" t="s">
        <v>74</v>
      </c>
      <c r="C44" s="38" t="s">
        <v>75</v>
      </c>
      <c r="D44" s="22">
        <f>SUM(D45:D52)</f>
        <v>49947558.500000015</v>
      </c>
      <c r="E44" s="22">
        <f t="shared" ref="E44:G44" si="14">SUM(E45:E52)</f>
        <v>56687118.100000001</v>
      </c>
      <c r="F44" s="22">
        <f t="shared" si="14"/>
        <v>0</v>
      </c>
      <c r="G44" s="22">
        <f t="shared" si="14"/>
        <v>56818290.900000006</v>
      </c>
      <c r="H44" s="22">
        <f t="shared" si="4"/>
        <v>113.75589239261812</v>
      </c>
      <c r="I44" s="22">
        <f t="shared" si="3"/>
        <v>100.23139789849363</v>
      </c>
      <c r="J44" s="25"/>
      <c r="K44" s="25"/>
    </row>
    <row r="45" spans="2:11" ht="37.5" x14ac:dyDescent="0.2">
      <c r="B45" s="34" t="s">
        <v>76</v>
      </c>
      <c r="C45" s="35" t="s">
        <v>77</v>
      </c>
      <c r="D45" s="20">
        <v>17519701.199999999</v>
      </c>
      <c r="E45" s="20">
        <v>19511299.199999999</v>
      </c>
      <c r="F45" s="20"/>
      <c r="G45" s="20">
        <v>19246078.199999999</v>
      </c>
      <c r="H45" s="20">
        <f t="shared" si="4"/>
        <v>109.85391805654767</v>
      </c>
      <c r="I45" s="20">
        <f t="shared" si="3"/>
        <v>98.640679960461057</v>
      </c>
      <c r="J45" s="15" t="s">
        <v>175</v>
      </c>
      <c r="K45" s="15" t="s">
        <v>157</v>
      </c>
    </row>
    <row r="46" spans="2:11" ht="27" customHeight="1" x14ac:dyDescent="0.2">
      <c r="B46" s="34" t="s">
        <v>78</v>
      </c>
      <c r="C46" s="35" t="s">
        <v>79</v>
      </c>
      <c r="D46" s="20">
        <v>25176742</v>
      </c>
      <c r="E46" s="20">
        <v>29438276.600000001</v>
      </c>
      <c r="F46" s="20"/>
      <c r="G46" s="20">
        <v>29954549.800000001</v>
      </c>
      <c r="H46" s="20">
        <f t="shared" si="4"/>
        <v>118.97706939206034</v>
      </c>
      <c r="I46" s="20">
        <f t="shared" si="3"/>
        <v>101.75374804379682</v>
      </c>
      <c r="J46" s="15" t="s">
        <v>176</v>
      </c>
      <c r="K46" s="15" t="s">
        <v>157</v>
      </c>
    </row>
    <row r="47" spans="2:11" ht="85.5" customHeight="1" x14ac:dyDescent="0.2">
      <c r="B47" s="34" t="s">
        <v>80</v>
      </c>
      <c r="C47" s="35" t="s">
        <v>81</v>
      </c>
      <c r="D47" s="20">
        <v>441433.2</v>
      </c>
      <c r="E47" s="20">
        <v>434104.9</v>
      </c>
      <c r="F47" s="20"/>
      <c r="G47" s="20">
        <v>416557.4</v>
      </c>
      <c r="H47" s="20">
        <f t="shared" si="4"/>
        <v>94.364764589523404</v>
      </c>
      <c r="I47" s="20">
        <f t="shared" si="3"/>
        <v>95.957774261474597</v>
      </c>
      <c r="J47" s="16" t="s">
        <v>197</v>
      </c>
      <c r="K47" s="16" t="s">
        <v>157</v>
      </c>
    </row>
    <row r="48" spans="2:11" x14ac:dyDescent="0.2">
      <c r="B48" s="34" t="s">
        <v>82</v>
      </c>
      <c r="C48" s="35" t="s">
        <v>83</v>
      </c>
      <c r="D48" s="20">
        <v>3712792.7</v>
      </c>
      <c r="E48" s="20">
        <v>3915816.7</v>
      </c>
      <c r="F48" s="20"/>
      <c r="G48" s="20">
        <v>3898051.1</v>
      </c>
      <c r="H48" s="20">
        <f t="shared" si="4"/>
        <v>104.98973185332969</v>
      </c>
      <c r="I48" s="20">
        <f t="shared" si="3"/>
        <v>99.546311756625386</v>
      </c>
      <c r="J48" s="15" t="s">
        <v>157</v>
      </c>
      <c r="K48" s="15" t="s">
        <v>157</v>
      </c>
    </row>
    <row r="49" spans="2:11" ht="102" customHeight="1" x14ac:dyDescent="0.2">
      <c r="B49" s="34" t="s">
        <v>84</v>
      </c>
      <c r="C49" s="35" t="s">
        <v>85</v>
      </c>
      <c r="D49" s="20">
        <v>439578.1</v>
      </c>
      <c r="E49" s="20">
        <v>431189.3</v>
      </c>
      <c r="F49" s="20"/>
      <c r="G49" s="20">
        <v>424225.7</v>
      </c>
      <c r="H49" s="20">
        <f t="shared" si="4"/>
        <v>96.507469321151362</v>
      </c>
      <c r="I49" s="20">
        <f t="shared" si="3"/>
        <v>98.385024860310779</v>
      </c>
      <c r="J49" s="15" t="s">
        <v>157</v>
      </c>
      <c r="K49" s="15" t="s">
        <v>157</v>
      </c>
    </row>
    <row r="50" spans="2:11" x14ac:dyDescent="0.2">
      <c r="B50" s="34" t="s">
        <v>86</v>
      </c>
      <c r="C50" s="35" t="s">
        <v>87</v>
      </c>
      <c r="D50" s="20">
        <v>1025358.6</v>
      </c>
      <c r="E50" s="20">
        <v>1117951.6000000001</v>
      </c>
      <c r="F50" s="20"/>
      <c r="G50" s="20">
        <v>1128828.2</v>
      </c>
      <c r="H50" s="20">
        <f t="shared" si="4"/>
        <v>110.0910647260383</v>
      </c>
      <c r="I50" s="20">
        <f t="shared" si="3"/>
        <v>100.9729043726043</v>
      </c>
      <c r="J50" s="15" t="s">
        <v>157</v>
      </c>
      <c r="K50" s="15" t="s">
        <v>157</v>
      </c>
    </row>
    <row r="51" spans="2:11" ht="64.5" customHeight="1" x14ac:dyDescent="0.2">
      <c r="B51" s="34" t="s">
        <v>88</v>
      </c>
      <c r="C51" s="35" t="s">
        <v>89</v>
      </c>
      <c r="D51" s="20">
        <v>648323.19999999995</v>
      </c>
      <c r="E51" s="20">
        <v>777120.7</v>
      </c>
      <c r="F51" s="20"/>
      <c r="G51" s="20">
        <v>694316.6</v>
      </c>
      <c r="H51" s="20">
        <f t="shared" si="4"/>
        <v>107.09420856757865</v>
      </c>
      <c r="I51" s="20">
        <f t="shared" si="3"/>
        <v>89.344756869814432</v>
      </c>
      <c r="J51" s="16" t="s">
        <v>216</v>
      </c>
      <c r="K51" s="16" t="s">
        <v>217</v>
      </c>
    </row>
    <row r="52" spans="2:11" ht="158.25" customHeight="1" x14ac:dyDescent="0.2">
      <c r="B52" s="34" t="s">
        <v>90</v>
      </c>
      <c r="C52" s="35" t="s">
        <v>91</v>
      </c>
      <c r="D52" s="20">
        <v>983629.5</v>
      </c>
      <c r="E52" s="20">
        <v>1061359.1000000001</v>
      </c>
      <c r="F52" s="20"/>
      <c r="G52" s="20">
        <v>1055683.8999999999</v>
      </c>
      <c r="H52" s="20">
        <f t="shared" si="4"/>
        <v>107.32535980264926</v>
      </c>
      <c r="I52" s="20">
        <f t="shared" si="3"/>
        <v>99.465289363420908</v>
      </c>
      <c r="J52" s="16" t="s">
        <v>222</v>
      </c>
      <c r="K52" s="16" t="s">
        <v>157</v>
      </c>
    </row>
    <row r="53" spans="2:11" ht="24" customHeight="1" x14ac:dyDescent="0.2">
      <c r="B53" s="37" t="s">
        <v>92</v>
      </c>
      <c r="C53" s="38" t="s">
        <v>93</v>
      </c>
      <c r="D53" s="22">
        <f>SUM(D54:D56)</f>
        <v>4669328.3</v>
      </c>
      <c r="E53" s="22">
        <f t="shared" ref="E53:G53" si="15">SUM(E54:E56)</f>
        <v>5876011.4000000004</v>
      </c>
      <c r="F53" s="22">
        <f t="shared" si="15"/>
        <v>0</v>
      </c>
      <c r="G53" s="22">
        <f t="shared" si="15"/>
        <v>5567927.4000000004</v>
      </c>
      <c r="H53" s="22">
        <f t="shared" si="4"/>
        <v>119.24471877464688</v>
      </c>
      <c r="I53" s="22">
        <f t="shared" si="3"/>
        <v>94.756919634294789</v>
      </c>
      <c r="J53" s="25"/>
      <c r="K53" s="25"/>
    </row>
    <row r="54" spans="2:11" ht="239.25" customHeight="1" x14ac:dyDescent="0.2">
      <c r="B54" s="34" t="s">
        <v>94</v>
      </c>
      <c r="C54" s="35" t="s">
        <v>95</v>
      </c>
      <c r="D54" s="20">
        <v>4543714</v>
      </c>
      <c r="E54" s="20">
        <v>5775231.5</v>
      </c>
      <c r="F54" s="20"/>
      <c r="G54" s="20">
        <v>5475475.9000000004</v>
      </c>
      <c r="H54" s="20">
        <f t="shared" si="4"/>
        <v>120.50661419270668</v>
      </c>
      <c r="I54" s="20">
        <f t="shared" si="3"/>
        <v>94.809634903812963</v>
      </c>
      <c r="J54" s="16" t="s">
        <v>198</v>
      </c>
      <c r="K54" s="16" t="s">
        <v>223</v>
      </c>
    </row>
    <row r="55" spans="2:11" ht="70.5" customHeight="1" x14ac:dyDescent="0.2">
      <c r="B55" s="34" t="s">
        <v>96</v>
      </c>
      <c r="C55" s="35" t="s">
        <v>97</v>
      </c>
      <c r="D55" s="20">
        <v>14400</v>
      </c>
      <c r="E55" s="20">
        <v>20000</v>
      </c>
      <c r="F55" s="20"/>
      <c r="G55" s="20">
        <v>20000</v>
      </c>
      <c r="H55" s="20">
        <f t="shared" si="4"/>
        <v>138.88888888888889</v>
      </c>
      <c r="I55" s="20">
        <f t="shared" si="3"/>
        <v>100</v>
      </c>
      <c r="J55" s="17" t="s">
        <v>199</v>
      </c>
      <c r="K55" s="17" t="s">
        <v>157</v>
      </c>
    </row>
    <row r="56" spans="2:11" ht="54.75" customHeight="1" x14ac:dyDescent="0.2">
      <c r="B56" s="34" t="s">
        <v>98</v>
      </c>
      <c r="C56" s="35" t="s">
        <v>99</v>
      </c>
      <c r="D56" s="20">
        <v>111214.3</v>
      </c>
      <c r="E56" s="20">
        <v>80779.899999999994</v>
      </c>
      <c r="F56" s="20"/>
      <c r="G56" s="20">
        <v>72451.5</v>
      </c>
      <c r="H56" s="20">
        <f t="shared" si="4"/>
        <v>65.145849049987277</v>
      </c>
      <c r="I56" s="20">
        <f t="shared" si="3"/>
        <v>89.690009519694883</v>
      </c>
      <c r="J56" s="15" t="s">
        <v>201</v>
      </c>
      <c r="K56" s="15" t="s">
        <v>200</v>
      </c>
    </row>
    <row r="57" spans="2:11" x14ac:dyDescent="0.2">
      <c r="B57" s="37" t="s">
        <v>100</v>
      </c>
      <c r="C57" s="38" t="s">
        <v>101</v>
      </c>
      <c r="D57" s="22">
        <f>SUM(D58:D64)</f>
        <v>22936483.400000002</v>
      </c>
      <c r="E57" s="22">
        <f t="shared" ref="E57:G57" si="16">SUM(E58:E64)</f>
        <v>26973809.800000004</v>
      </c>
      <c r="F57" s="22">
        <f t="shared" si="16"/>
        <v>0</v>
      </c>
      <c r="G57" s="22">
        <f t="shared" si="16"/>
        <v>27002735.299999997</v>
      </c>
      <c r="H57" s="22">
        <f t="shared" si="4"/>
        <v>117.72831444597122</v>
      </c>
      <c r="I57" s="22">
        <f t="shared" si="3"/>
        <v>100.10723550071148</v>
      </c>
      <c r="J57" s="25"/>
      <c r="K57" s="25"/>
    </row>
    <row r="58" spans="2:11" ht="375" x14ac:dyDescent="0.2">
      <c r="B58" s="34" t="s">
        <v>102</v>
      </c>
      <c r="C58" s="35" t="s">
        <v>103</v>
      </c>
      <c r="D58" s="20">
        <v>5753783.7000000002</v>
      </c>
      <c r="E58" s="20">
        <v>6994212.5</v>
      </c>
      <c r="F58" s="20"/>
      <c r="G58" s="20">
        <v>7626088.2000000002</v>
      </c>
      <c r="H58" s="20">
        <f t="shared" si="4"/>
        <v>132.54040467318922</v>
      </c>
      <c r="I58" s="20">
        <f t="shared" si="3"/>
        <v>109.03426511562238</v>
      </c>
      <c r="J58" s="41" t="s">
        <v>221</v>
      </c>
      <c r="K58" s="41" t="s">
        <v>202</v>
      </c>
    </row>
    <row r="59" spans="2:11" ht="356.25" x14ac:dyDescent="0.2">
      <c r="B59" s="34" t="s">
        <v>104</v>
      </c>
      <c r="C59" s="35" t="s">
        <v>105</v>
      </c>
      <c r="D59" s="20">
        <v>7716525.9000000004</v>
      </c>
      <c r="E59" s="20">
        <v>9888871.8000000007</v>
      </c>
      <c r="F59" s="20"/>
      <c r="G59" s="20">
        <v>9380449.6999999993</v>
      </c>
      <c r="H59" s="20">
        <f t="shared" si="4"/>
        <v>121.56312078211258</v>
      </c>
      <c r="I59" s="20">
        <f t="shared" si="3"/>
        <v>94.858644036623048</v>
      </c>
      <c r="J59" s="17" t="s">
        <v>204</v>
      </c>
      <c r="K59" s="15" t="s">
        <v>203</v>
      </c>
    </row>
    <row r="60" spans="2:11" ht="31.5" x14ac:dyDescent="0.2">
      <c r="B60" s="34" t="s">
        <v>106</v>
      </c>
      <c r="C60" s="35" t="s">
        <v>107</v>
      </c>
      <c r="D60" s="27">
        <v>81062.8</v>
      </c>
      <c r="E60" s="27">
        <v>80969.8</v>
      </c>
      <c r="F60" s="27"/>
      <c r="G60" s="27">
        <v>80938.7</v>
      </c>
      <c r="H60" s="27">
        <f t="shared" si="4"/>
        <v>99.846908816374452</v>
      </c>
      <c r="I60" s="27">
        <f t="shared" si="3"/>
        <v>99.961590617736491</v>
      </c>
      <c r="J60" s="15" t="s">
        <v>157</v>
      </c>
      <c r="K60" s="15" t="s">
        <v>157</v>
      </c>
    </row>
    <row r="61" spans="2:11" ht="75" x14ac:dyDescent="0.2">
      <c r="B61" s="34" t="s">
        <v>108</v>
      </c>
      <c r="C61" s="35" t="s">
        <v>109</v>
      </c>
      <c r="D61" s="20">
        <v>506064.1</v>
      </c>
      <c r="E61" s="20">
        <v>637709.6</v>
      </c>
      <c r="F61" s="20"/>
      <c r="G61" s="20">
        <v>507555.7</v>
      </c>
      <c r="H61" s="20">
        <f t="shared" si="4"/>
        <v>100.2947452704114</v>
      </c>
      <c r="I61" s="20">
        <f t="shared" si="3"/>
        <v>79.590412313065386</v>
      </c>
      <c r="J61" s="15" t="s">
        <v>157</v>
      </c>
      <c r="K61" s="15" t="s">
        <v>205</v>
      </c>
    </row>
    <row r="62" spans="2:11" ht="56.25" x14ac:dyDescent="0.2">
      <c r="B62" s="34" t="s">
        <v>110</v>
      </c>
      <c r="C62" s="35" t="s">
        <v>111</v>
      </c>
      <c r="D62" s="20">
        <v>129134</v>
      </c>
      <c r="E62" s="20">
        <v>111077.3</v>
      </c>
      <c r="F62" s="20"/>
      <c r="G62" s="20">
        <v>108038</v>
      </c>
      <c r="H62" s="20">
        <f t="shared" si="4"/>
        <v>83.663481344959507</v>
      </c>
      <c r="I62" s="20">
        <f t="shared" si="3"/>
        <v>97.263797373540768</v>
      </c>
      <c r="J62" s="15" t="s">
        <v>206</v>
      </c>
      <c r="K62" s="15" t="s">
        <v>157</v>
      </c>
    </row>
    <row r="63" spans="2:11" ht="56.25" x14ac:dyDescent="0.2">
      <c r="B63" s="34" t="s">
        <v>112</v>
      </c>
      <c r="C63" s="35" t="s">
        <v>113</v>
      </c>
      <c r="D63" s="20">
        <v>373561.3</v>
      </c>
      <c r="E63" s="20">
        <v>392433.5</v>
      </c>
      <c r="F63" s="20"/>
      <c r="G63" s="20">
        <v>399481.2</v>
      </c>
      <c r="H63" s="20">
        <f t="shared" si="4"/>
        <v>106.93859347850005</v>
      </c>
      <c r="I63" s="20">
        <f t="shared" si="3"/>
        <v>101.79589662962005</v>
      </c>
      <c r="J63" s="15" t="s">
        <v>207</v>
      </c>
      <c r="K63" s="15" t="s">
        <v>157</v>
      </c>
    </row>
    <row r="64" spans="2:11" ht="312.75" customHeight="1" x14ac:dyDescent="0.2">
      <c r="B64" s="34" t="s">
        <v>114</v>
      </c>
      <c r="C64" s="35" t="s">
        <v>115</v>
      </c>
      <c r="D64" s="20">
        <v>8376351.5999999996</v>
      </c>
      <c r="E64" s="20">
        <v>8868535.3000000007</v>
      </c>
      <c r="F64" s="20"/>
      <c r="G64" s="20">
        <v>8900183.8000000007</v>
      </c>
      <c r="H64" s="20">
        <f t="shared" si="4"/>
        <v>106.25370358140174</v>
      </c>
      <c r="I64" s="20">
        <f t="shared" si="3"/>
        <v>100.35686276176857</v>
      </c>
      <c r="J64" s="17" t="s">
        <v>220</v>
      </c>
      <c r="K64" s="17" t="s">
        <v>157</v>
      </c>
    </row>
    <row r="65" spans="2:11" x14ac:dyDescent="0.2">
      <c r="B65" s="37" t="s">
        <v>116</v>
      </c>
      <c r="C65" s="38" t="s">
        <v>117</v>
      </c>
      <c r="D65" s="28">
        <f>SUM(D66:D70)</f>
        <v>44418352.100000001</v>
      </c>
      <c r="E65" s="28">
        <f t="shared" ref="E65:G65" si="17">SUM(E66:E70)</f>
        <v>59848944.399999999</v>
      </c>
      <c r="F65" s="28">
        <f t="shared" si="17"/>
        <v>0</v>
      </c>
      <c r="G65" s="28">
        <f t="shared" si="17"/>
        <v>59812524.600000001</v>
      </c>
      <c r="H65" s="28">
        <f t="shared" si="4"/>
        <v>134.65723461631978</v>
      </c>
      <c r="I65" s="28">
        <f t="shared" si="3"/>
        <v>99.9391471305549</v>
      </c>
      <c r="J65" s="25"/>
      <c r="K65" s="25"/>
    </row>
    <row r="66" spans="2:11" x14ac:dyDescent="0.2">
      <c r="B66" s="34" t="s">
        <v>118</v>
      </c>
      <c r="C66" s="35" t="s">
        <v>119</v>
      </c>
      <c r="D66" s="27">
        <v>597480.5</v>
      </c>
      <c r="E66" s="27">
        <v>615480.5</v>
      </c>
      <c r="F66" s="27"/>
      <c r="G66" s="27">
        <v>615464.6</v>
      </c>
      <c r="H66" s="27">
        <f t="shared" si="4"/>
        <v>103.00998944735436</v>
      </c>
      <c r="I66" s="27">
        <f t="shared" si="3"/>
        <v>99.997416652517828</v>
      </c>
      <c r="J66" s="15" t="s">
        <v>157</v>
      </c>
      <c r="K66" s="15" t="s">
        <v>157</v>
      </c>
    </row>
    <row r="67" spans="2:11" ht="243.75" x14ac:dyDescent="0.2">
      <c r="B67" s="34" t="s">
        <v>120</v>
      </c>
      <c r="C67" s="35" t="s">
        <v>121</v>
      </c>
      <c r="D67" s="20">
        <v>6842153.9000000004</v>
      </c>
      <c r="E67" s="20">
        <v>7529629.0999999996</v>
      </c>
      <c r="F67" s="20"/>
      <c r="G67" s="20">
        <v>7599350.9000000004</v>
      </c>
      <c r="H67" s="20">
        <f t="shared" si="4"/>
        <v>111.06664671778283</v>
      </c>
      <c r="I67" s="20">
        <f t="shared" si="3"/>
        <v>100.92596592838817</v>
      </c>
      <c r="J67" s="17" t="s">
        <v>177</v>
      </c>
      <c r="K67" s="17" t="s">
        <v>157</v>
      </c>
    </row>
    <row r="68" spans="2:11" ht="409.5" x14ac:dyDescent="0.2">
      <c r="B68" s="34" t="s">
        <v>122</v>
      </c>
      <c r="C68" s="35" t="s">
        <v>123</v>
      </c>
      <c r="D68" s="20">
        <v>26741631.100000001</v>
      </c>
      <c r="E68" s="20">
        <v>38800261</v>
      </c>
      <c r="F68" s="20"/>
      <c r="G68" s="20">
        <v>38741914</v>
      </c>
      <c r="H68" s="20">
        <f t="shared" si="4"/>
        <v>144.87491004241696</v>
      </c>
      <c r="I68" s="20">
        <f t="shared" si="3"/>
        <v>99.849622145582998</v>
      </c>
      <c r="J68" s="44" t="s">
        <v>215</v>
      </c>
      <c r="K68" s="17" t="s">
        <v>157</v>
      </c>
    </row>
    <row r="69" spans="2:11" ht="138.75" customHeight="1" x14ac:dyDescent="0.2">
      <c r="B69" s="34" t="s">
        <v>124</v>
      </c>
      <c r="C69" s="35" t="s">
        <v>125</v>
      </c>
      <c r="D69" s="20">
        <v>8349613.0999999996</v>
      </c>
      <c r="E69" s="20">
        <v>10546726.4</v>
      </c>
      <c r="F69" s="20"/>
      <c r="G69" s="20">
        <v>10508472.9</v>
      </c>
      <c r="H69" s="20">
        <f t="shared" si="4"/>
        <v>125.85580642053942</v>
      </c>
      <c r="I69" s="20">
        <f t="shared" si="3"/>
        <v>99.637295037823307</v>
      </c>
      <c r="J69" s="17" t="s">
        <v>208</v>
      </c>
      <c r="K69" s="17" t="s">
        <v>157</v>
      </c>
    </row>
    <row r="70" spans="2:11" ht="135.75" customHeight="1" x14ac:dyDescent="0.2">
      <c r="B70" s="34" t="s">
        <v>126</v>
      </c>
      <c r="C70" s="35" t="s">
        <v>127</v>
      </c>
      <c r="D70" s="20">
        <v>1887473.5</v>
      </c>
      <c r="E70" s="20">
        <v>2356847.4</v>
      </c>
      <c r="F70" s="20"/>
      <c r="G70" s="20">
        <v>2347322.2000000002</v>
      </c>
      <c r="H70" s="20">
        <f t="shared" si="4"/>
        <v>124.36318708580545</v>
      </c>
      <c r="I70" s="20">
        <f>G70/E70*100</f>
        <v>99.595849947688606</v>
      </c>
      <c r="J70" s="43" t="s">
        <v>219</v>
      </c>
      <c r="K70" s="17" t="s">
        <v>157</v>
      </c>
    </row>
    <row r="71" spans="2:11" x14ac:dyDescent="0.2">
      <c r="B71" s="37" t="s">
        <v>128</v>
      </c>
      <c r="C71" s="38" t="s">
        <v>167</v>
      </c>
      <c r="D71" s="22">
        <f>SUM(D72:D75)</f>
        <v>2293685.9</v>
      </c>
      <c r="E71" s="22">
        <f t="shared" ref="E71:G71" si="18">SUM(E72:E75)</f>
        <v>3900924.4999999995</v>
      </c>
      <c r="F71" s="22">
        <f t="shared" si="18"/>
        <v>0</v>
      </c>
      <c r="G71" s="22">
        <f t="shared" si="18"/>
        <v>2938051.9</v>
      </c>
      <c r="H71" s="22">
        <f t="shared" si="4"/>
        <v>128.09303575524441</v>
      </c>
      <c r="I71" s="22">
        <f t="shared" si="3"/>
        <v>75.316810156156578</v>
      </c>
      <c r="J71" s="26"/>
      <c r="K71" s="26"/>
    </row>
    <row r="72" spans="2:11" x14ac:dyDescent="0.2">
      <c r="B72" s="34" t="s">
        <v>129</v>
      </c>
      <c r="C72" s="35" t="s">
        <v>130</v>
      </c>
      <c r="D72" s="20">
        <v>25762.1</v>
      </c>
      <c r="E72" s="20">
        <v>28277.3</v>
      </c>
      <c r="F72" s="20"/>
      <c r="G72" s="20">
        <v>26238.400000000001</v>
      </c>
      <c r="H72" s="20">
        <f t="shared" si="4"/>
        <v>101.8488399625807</v>
      </c>
      <c r="I72" s="20">
        <f t="shared" si="3"/>
        <v>92.789622771622476</v>
      </c>
      <c r="J72" s="15" t="s">
        <v>157</v>
      </c>
      <c r="K72" s="15" t="s">
        <v>178</v>
      </c>
    </row>
    <row r="73" spans="2:11" ht="171.75" customHeight="1" x14ac:dyDescent="0.2">
      <c r="B73" s="34" t="s">
        <v>131</v>
      </c>
      <c r="C73" s="35" t="s">
        <v>132</v>
      </c>
      <c r="D73" s="20">
        <v>1218848.2</v>
      </c>
      <c r="E73" s="20">
        <v>2695119.6</v>
      </c>
      <c r="F73" s="20"/>
      <c r="G73" s="20">
        <v>1734738.7</v>
      </c>
      <c r="H73" s="20">
        <f t="shared" si="4"/>
        <v>142.32606652739855</v>
      </c>
      <c r="I73" s="20">
        <f t="shared" si="3"/>
        <v>64.365926469459836</v>
      </c>
      <c r="J73" s="17" t="s">
        <v>185</v>
      </c>
      <c r="K73" s="17" t="s">
        <v>186</v>
      </c>
    </row>
    <row r="74" spans="2:11" ht="37.5" x14ac:dyDescent="0.2">
      <c r="B74" s="34" t="s">
        <v>133</v>
      </c>
      <c r="C74" s="35" t="s">
        <v>134</v>
      </c>
      <c r="D74" s="20">
        <v>758003.5</v>
      </c>
      <c r="E74" s="20">
        <v>881992.7</v>
      </c>
      <c r="F74" s="20"/>
      <c r="G74" s="20">
        <v>881539.9</v>
      </c>
      <c r="H74" s="20">
        <f t="shared" si="4"/>
        <v>116.29760284748025</v>
      </c>
      <c r="I74" s="20">
        <f t="shared" si="3"/>
        <v>99.948661706610508</v>
      </c>
      <c r="J74" s="16" t="s">
        <v>179</v>
      </c>
      <c r="K74" s="16" t="s">
        <v>157</v>
      </c>
    </row>
    <row r="75" spans="2:11" ht="31.5" x14ac:dyDescent="0.2">
      <c r="B75" s="34" t="s">
        <v>135</v>
      </c>
      <c r="C75" s="35" t="s">
        <v>136</v>
      </c>
      <c r="D75" s="20">
        <v>291072.09999999998</v>
      </c>
      <c r="E75" s="20">
        <v>295534.90000000002</v>
      </c>
      <c r="F75" s="20"/>
      <c r="G75" s="20">
        <v>295534.90000000002</v>
      </c>
      <c r="H75" s="20">
        <f t="shared" si="4"/>
        <v>101.53322836506833</v>
      </c>
      <c r="I75" s="20">
        <f t="shared" ref="I75:I83" si="19">G75/E75*100</f>
        <v>100</v>
      </c>
      <c r="J75" s="15" t="s">
        <v>157</v>
      </c>
      <c r="K75" s="15" t="s">
        <v>157</v>
      </c>
    </row>
    <row r="76" spans="2:11" ht="31.5" x14ac:dyDescent="0.2">
      <c r="B76" s="37" t="s">
        <v>137</v>
      </c>
      <c r="C76" s="38" t="s">
        <v>138</v>
      </c>
      <c r="D76" s="22">
        <f>SUM(D77:D78)</f>
        <v>520084.3</v>
      </c>
      <c r="E76" s="22">
        <f t="shared" ref="E76:G76" si="20">SUM(E77:E78)</f>
        <v>548193.4</v>
      </c>
      <c r="F76" s="22">
        <f t="shared" si="20"/>
        <v>0</v>
      </c>
      <c r="G76" s="22">
        <f t="shared" si="20"/>
        <v>548193.4</v>
      </c>
      <c r="H76" s="22">
        <f t="shared" si="4"/>
        <v>105.4047199655902</v>
      </c>
      <c r="I76" s="22">
        <f t="shared" si="19"/>
        <v>100</v>
      </c>
      <c r="J76" s="25"/>
      <c r="K76" s="25"/>
    </row>
    <row r="77" spans="2:11" x14ac:dyDescent="0.2">
      <c r="B77" s="34" t="s">
        <v>139</v>
      </c>
      <c r="C77" s="35" t="s">
        <v>140</v>
      </c>
      <c r="D77" s="20">
        <v>420445</v>
      </c>
      <c r="E77" s="20">
        <v>435173.4</v>
      </c>
      <c r="F77" s="20"/>
      <c r="G77" s="20">
        <v>435173.4</v>
      </c>
      <c r="H77" s="20">
        <f t="shared" ref="H77:H83" si="21">G77/D77*100</f>
        <v>103.50305033952122</v>
      </c>
      <c r="I77" s="20">
        <f t="shared" si="19"/>
        <v>100</v>
      </c>
      <c r="J77" s="15" t="s">
        <v>157</v>
      </c>
      <c r="K77" s="15" t="s">
        <v>157</v>
      </c>
    </row>
    <row r="78" spans="2:11" ht="37.5" x14ac:dyDescent="0.2">
      <c r="B78" s="34" t="s">
        <v>141</v>
      </c>
      <c r="C78" s="35" t="s">
        <v>173</v>
      </c>
      <c r="D78" s="20">
        <v>99639.3</v>
      </c>
      <c r="E78" s="20">
        <v>113020</v>
      </c>
      <c r="F78" s="20"/>
      <c r="G78" s="20">
        <v>113020</v>
      </c>
      <c r="H78" s="20">
        <f t="shared" si="21"/>
        <v>113.42913890402681</v>
      </c>
      <c r="I78" s="20">
        <f t="shared" si="19"/>
        <v>100</v>
      </c>
      <c r="J78" s="17" t="s">
        <v>209</v>
      </c>
      <c r="K78" s="17" t="s">
        <v>157</v>
      </c>
    </row>
    <row r="79" spans="2:11" ht="47.25" x14ac:dyDescent="0.2">
      <c r="B79" s="37" t="s">
        <v>142</v>
      </c>
      <c r="C79" s="38" t="s">
        <v>155</v>
      </c>
      <c r="D79" s="22">
        <f>SUM(D80)</f>
        <v>1530849.1</v>
      </c>
      <c r="E79" s="22">
        <f t="shared" ref="E79:G79" si="22">SUM(E80)</f>
        <v>223367.9</v>
      </c>
      <c r="F79" s="22">
        <f t="shared" si="22"/>
        <v>0</v>
      </c>
      <c r="G79" s="22">
        <f t="shared" si="22"/>
        <v>222954.1</v>
      </c>
      <c r="H79" s="22">
        <f t="shared" si="21"/>
        <v>14.564080809793728</v>
      </c>
      <c r="I79" s="22">
        <f t="shared" si="19"/>
        <v>99.814745090946374</v>
      </c>
      <c r="J79" s="24"/>
      <c r="K79" s="24"/>
    </row>
    <row r="80" spans="2:11" ht="37.5" x14ac:dyDescent="0.2">
      <c r="B80" s="34" t="s">
        <v>143</v>
      </c>
      <c r="C80" s="35" t="s">
        <v>156</v>
      </c>
      <c r="D80" s="20">
        <v>1530849.1</v>
      </c>
      <c r="E80" s="20">
        <v>223367.9</v>
      </c>
      <c r="F80" s="20"/>
      <c r="G80" s="20">
        <v>222954.1</v>
      </c>
      <c r="H80" s="20">
        <f t="shared" si="21"/>
        <v>14.564080809793728</v>
      </c>
      <c r="I80" s="20">
        <f t="shared" si="19"/>
        <v>99.814745090946374</v>
      </c>
      <c r="J80" s="16" t="s">
        <v>181</v>
      </c>
      <c r="K80" s="16" t="s">
        <v>157</v>
      </c>
    </row>
    <row r="81" spans="2:11" ht="63" x14ac:dyDescent="0.2">
      <c r="B81" s="37" t="s">
        <v>144</v>
      </c>
      <c r="C81" s="38" t="s">
        <v>145</v>
      </c>
      <c r="D81" s="22">
        <f>SUM(D82:D84)</f>
        <v>8964836</v>
      </c>
      <c r="E81" s="22">
        <f t="shared" ref="E81:G81" si="23">SUM(E82:E84)</f>
        <v>9172188.9000000004</v>
      </c>
      <c r="F81" s="22">
        <f t="shared" si="23"/>
        <v>0</v>
      </c>
      <c r="G81" s="22">
        <f t="shared" si="23"/>
        <v>8818642.9000000004</v>
      </c>
      <c r="H81" s="22">
        <f t="shared" si="21"/>
        <v>98.36926074275091</v>
      </c>
      <c r="I81" s="22">
        <f t="shared" si="19"/>
        <v>96.145456620502003</v>
      </c>
      <c r="J81" s="24"/>
      <c r="K81" s="24"/>
    </row>
    <row r="82" spans="2:11" ht="73.5" customHeight="1" x14ac:dyDescent="0.2">
      <c r="B82" s="34" t="s">
        <v>146</v>
      </c>
      <c r="C82" s="35" t="s">
        <v>147</v>
      </c>
      <c r="D82" s="20">
        <v>3957209.4</v>
      </c>
      <c r="E82" s="20">
        <v>3957209.4</v>
      </c>
      <c r="F82" s="20"/>
      <c r="G82" s="20">
        <v>3957209.4</v>
      </c>
      <c r="H82" s="20">
        <f t="shared" si="21"/>
        <v>100</v>
      </c>
      <c r="I82" s="20">
        <f t="shared" si="19"/>
        <v>100</v>
      </c>
      <c r="J82" s="15" t="s">
        <v>157</v>
      </c>
      <c r="K82" s="15" t="s">
        <v>157</v>
      </c>
    </row>
    <row r="83" spans="2:11" ht="278.25" customHeight="1" x14ac:dyDescent="0.2">
      <c r="B83" s="34" t="s">
        <v>148</v>
      </c>
      <c r="C83" s="35" t="s">
        <v>149</v>
      </c>
      <c r="D83" s="20">
        <v>806675</v>
      </c>
      <c r="E83" s="20">
        <v>956675</v>
      </c>
      <c r="F83" s="20"/>
      <c r="G83" s="20">
        <v>615991.5</v>
      </c>
      <c r="H83" s="20">
        <f t="shared" si="21"/>
        <v>76.361793783122081</v>
      </c>
      <c r="I83" s="20">
        <f t="shared" si="19"/>
        <v>64.38879452269579</v>
      </c>
      <c r="J83" s="15" t="s">
        <v>218</v>
      </c>
      <c r="K83" s="15" t="s">
        <v>174</v>
      </c>
    </row>
    <row r="84" spans="2:11" ht="31.5" x14ac:dyDescent="0.2">
      <c r="B84" s="34" t="s">
        <v>150</v>
      </c>
      <c r="C84" s="35" t="s">
        <v>151</v>
      </c>
      <c r="D84" s="20">
        <v>4200951.5999999996</v>
      </c>
      <c r="E84" s="20">
        <v>4258304.5</v>
      </c>
      <c r="F84" s="20"/>
      <c r="G84" s="20">
        <v>4245442</v>
      </c>
      <c r="H84" s="20">
        <f t="shared" ref="H84" si="24">G84/D84*100</f>
        <v>101.05905528642607</v>
      </c>
      <c r="I84" s="20">
        <f t="shared" ref="I84" si="25">G84/E84*100</f>
        <v>99.697943160241351</v>
      </c>
      <c r="J84" s="15" t="s">
        <v>157</v>
      </c>
      <c r="K84" s="15" t="s">
        <v>157</v>
      </c>
    </row>
    <row r="85" spans="2:11" x14ac:dyDescent="0.3">
      <c r="D85" s="11"/>
      <c r="E85" s="11"/>
      <c r="F85" s="14"/>
    </row>
    <row r="86" spans="2:11" x14ac:dyDescent="0.3">
      <c r="D86" s="11"/>
    </row>
  </sheetData>
  <autoFilter ref="B5:K86"/>
  <mergeCells count="10">
    <mergeCell ref="B2:K2"/>
    <mergeCell ref="B16:B17"/>
    <mergeCell ref="C16:C17"/>
    <mergeCell ref="D16:D17"/>
    <mergeCell ref="E16:E17"/>
    <mergeCell ref="G16:G17"/>
    <mergeCell ref="H16:H17"/>
    <mergeCell ref="I16:I17"/>
    <mergeCell ref="J16:J17"/>
    <mergeCell ref="K16:K17"/>
  </mergeCells>
  <pageMargins left="0.78740157480314965" right="0.39370078740157483" top="0.78740157480314965" bottom="0.78740157480314965" header="0.31496062992125984" footer="0.31496062992125984"/>
  <pageSetup paperSize="9" scale="35" fitToHeight="7" orientation="landscape" r:id="rId1"/>
  <headerFooter alignWithMargins="0">
    <oddFooter>&amp;C&amp;12&amp;P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 год</vt:lpstr>
      <vt:lpstr>Лист1</vt:lpstr>
      <vt:lpstr>'2024 год'!Заголовки_для_печати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Васютина Ольга Валерьевна</cp:lastModifiedBy>
  <cp:lastPrinted>2025-03-20T15:33:20Z</cp:lastPrinted>
  <dcterms:created xsi:type="dcterms:W3CDTF">2002-03-11T10:22:12Z</dcterms:created>
  <dcterms:modified xsi:type="dcterms:W3CDTF">2025-03-20T16:09:22Z</dcterms:modified>
</cp:coreProperties>
</file>