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/>
  </bookViews>
  <sheets>
    <sheet name="2024 год" sheetId="1" r:id="rId1"/>
  </sheets>
  <definedNames>
    <definedName name="APPT" localSheetId="0">'2024 год'!#REF!</definedName>
    <definedName name="FIO" localSheetId="0">'2024 год'!#REF!</definedName>
    <definedName name="LAST_CELL" localSheetId="0">'2024 год'!#REF!</definedName>
    <definedName name="SIGN" localSheetId="0">'2024 год'!$A$10:$C$11</definedName>
    <definedName name="_xlnm.Print_Area" localSheetId="0">'2024 год'!$A$1:$H$26</definedName>
  </definedNames>
  <calcPr calcId="145621"/>
</workbook>
</file>

<file path=xl/calcChain.xml><?xml version="1.0" encoding="utf-8"?>
<calcChain xmlns="http://schemas.openxmlformats.org/spreadsheetml/2006/main">
  <c r="F10" i="1" l="1"/>
  <c r="E10" i="1"/>
  <c r="F13" i="1"/>
  <c r="G13" i="1" s="1"/>
  <c r="E13" i="1"/>
  <c r="F11" i="1"/>
  <c r="E11" i="1"/>
  <c r="F9" i="1"/>
  <c r="E9" i="1"/>
  <c r="G9" i="1" s="1"/>
  <c r="F8" i="1"/>
  <c r="E8" i="1"/>
  <c r="F7" i="1"/>
  <c r="G7" i="1" s="1"/>
  <c r="E7" i="1"/>
  <c r="E6" i="1" l="1"/>
  <c r="G8" i="1"/>
  <c r="G10" i="1"/>
  <c r="G11" i="1"/>
  <c r="D13" i="1" l="1"/>
  <c r="D12" i="1"/>
  <c r="D11" i="1"/>
  <c r="D10" i="1"/>
  <c r="D9" i="1"/>
  <c r="D8" i="1"/>
  <c r="D7" i="1"/>
  <c r="C6" i="1" l="1"/>
  <c r="B6" i="1"/>
  <c r="F6" i="1"/>
  <c r="G6" i="1" s="1"/>
  <c r="D6" i="1" l="1"/>
  <c r="H6" i="1" l="1"/>
</calcChain>
</file>

<file path=xl/sharedStrings.xml><?xml version="1.0" encoding="utf-8"?>
<sst xmlns="http://schemas.openxmlformats.org/spreadsheetml/2006/main" count="33" uniqueCount="30">
  <si>
    <t>тыс. руб.</t>
  </si>
  <si>
    <t>Итого</t>
  </si>
  <si>
    <t>Комитет общего и профессионального образования Ленинградской области</t>
  </si>
  <si>
    <t>комитет по строительству Ленинградской области</t>
  </si>
  <si>
    <t>Главные распорядители бюджетных средств</t>
  </si>
  <si>
    <t>% исполнения</t>
  </si>
  <si>
    <t>Комитет по дорожному хозяйству Ленинградской области</t>
  </si>
  <si>
    <t>х</t>
  </si>
  <si>
    <t>Комитет по топливно-энергетическому комплексу Ленинградской области</t>
  </si>
  <si>
    <t>Факт                        по состоянию                 на 01.01.2024 г.</t>
  </si>
  <si>
    <t>2023 год</t>
  </si>
  <si>
    <t xml:space="preserve">План                          </t>
  </si>
  <si>
    <t xml:space="preserve">План                       </t>
  </si>
  <si>
    <t>Приложение 6.3</t>
  </si>
  <si>
    <t>Комитет Ленинградской области по транспорту</t>
  </si>
  <si>
    <t>Комитет по жилищно-коммунальному хозяйству Ленинградской области</t>
  </si>
  <si>
    <t>Комитет по культуре Ленинградской области</t>
  </si>
  <si>
    <t>Информация
 о мероприятиях по обеспечению жизнедеятельности и безопасности населения и восстановлению объектов инфраструктуры на территории  г. Енакиево (ДНР) за 2024 год в сравнении с 2023 годом</t>
  </si>
  <si>
    <t>2024 год</t>
  </si>
  <si>
    <t>Темп роста
2024 года
к 2023 году</t>
  </si>
  <si>
    <t>127,2*</t>
  </si>
  <si>
    <t>64,1*</t>
  </si>
  <si>
    <t>3,4*</t>
  </si>
  <si>
    <t>52,0*</t>
  </si>
  <si>
    <t>17,8*</t>
  </si>
  <si>
    <t>8,4*</t>
  </si>
  <si>
    <t>Постановлением Правительства Ленинградской области от 27.12.2023 № 973 «Об отдельных мероприятиях в рамках реализации специального инфраструктурного проекта в 2024-2025 годах" утвержден План мероприятий, определены главные распорядители бюджетных средств и ответственные исполнители указанных мероприятий в 2024 году в рамках специального инфраструктурного проекта. (приложение1)</t>
  </si>
  <si>
    <t>*  Изменение в 2024 году в связи :</t>
  </si>
  <si>
    <t xml:space="preserve">- Изменения бюджетных ассигнований на оплату государственных контрактов в соответствии с решениями Оперативного штаба и Правительства Ленинградской области </t>
  </si>
  <si>
    <t xml:space="preserve">- Увеличением бюджетных ассигнований за счет остатков 2023 года на оплату государственных контрактов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</si>
</sst>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Border="1" applyAlignment="1" applyProtection="1">
      <alignment horizontal="right" wrapText="1"/>
    </xf>
    <xf numFmtId="0" fontId="2" fillId="0" borderId="0" xfId="0" applyFont="1"/>
    <xf numFmtId="0" fontId="2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top"/>
    </xf>
    <xf numFmtId="164" fontId="2" fillId="0" borderId="1" xfId="0" applyNumberFormat="1" applyFont="1" applyBorder="1" applyAlignment="1" applyProtection="1">
      <alignment horizontal="right" vertical="top"/>
    </xf>
    <xf numFmtId="49" fontId="1" fillId="0" borderId="1" xfId="0" applyNumberFormat="1" applyFont="1" applyBorder="1" applyAlignment="1" applyProtection="1">
      <alignment horizontal="left" vertical="top" wrapText="1"/>
    </xf>
    <xf numFmtId="164" fontId="1" fillId="0" borderId="1" xfId="0" applyNumberFormat="1" applyFont="1" applyBorder="1" applyAlignment="1" applyProtection="1">
      <alignment horizontal="right" vertical="top"/>
    </xf>
    <xf numFmtId="164" fontId="1" fillId="0" borderId="1" xfId="0" applyNumberFormat="1" applyFont="1" applyBorder="1" applyAlignment="1" applyProtection="1">
      <alignment horizontal="right" vertical="top" wrapText="1"/>
    </xf>
    <xf numFmtId="49" fontId="1" fillId="0" borderId="0" xfId="0" applyNumberFormat="1" applyFont="1" applyBorder="1" applyAlignment="1" applyProtection="1">
      <alignment horizontal="left" vertical="top" wrapText="1"/>
    </xf>
    <xf numFmtId="164" fontId="1" fillId="0" borderId="0" xfId="0" applyNumberFormat="1" applyFont="1" applyBorder="1" applyAlignment="1" applyProtection="1">
      <alignment horizontal="right" vertical="top" wrapText="1"/>
    </xf>
    <xf numFmtId="164" fontId="1" fillId="0" borderId="0" xfId="0" applyNumberFormat="1" applyFont="1" applyBorder="1" applyAlignment="1" applyProtection="1">
      <alignment horizontal="right" vertical="top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left" vertical="top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18"/>
  <sheetViews>
    <sheetView showGridLines="0" tabSelected="1" topLeftCell="A7" zoomScaleNormal="100" workbookViewId="0">
      <selection activeCell="A18" sqref="A18:H18"/>
    </sheetView>
  </sheetViews>
  <sheetFormatPr defaultColWidth="9.140625" defaultRowHeight="12.75" customHeight="1" x14ac:dyDescent="0.3"/>
  <cols>
    <col min="1" max="1" width="44.42578125" style="3" customWidth="1"/>
    <col min="2" max="2" width="16.42578125" style="3" bestFit="1" customWidth="1"/>
    <col min="3" max="3" width="17" style="3" customWidth="1"/>
    <col min="4" max="4" width="14.28515625" style="3" customWidth="1"/>
    <col min="5" max="5" width="16.42578125" style="3" bestFit="1" customWidth="1"/>
    <col min="6" max="6" width="17.28515625" style="3" customWidth="1"/>
    <col min="7" max="7" width="14.28515625" style="3" customWidth="1"/>
    <col min="8" max="8" width="18" style="3" customWidth="1"/>
    <col min="9" max="16384" width="9.140625" style="3"/>
  </cols>
  <sheetData>
    <row r="1" spans="1:8" ht="20.25" customHeight="1" x14ac:dyDescent="0.3">
      <c r="A1" s="19"/>
      <c r="B1" s="19"/>
      <c r="C1" s="19"/>
      <c r="G1" s="22" t="s">
        <v>13</v>
      </c>
      <c r="H1" s="22"/>
    </row>
    <row r="2" spans="1:8" ht="90.75" customHeight="1" x14ac:dyDescent="0.3">
      <c r="A2" s="18" t="s">
        <v>17</v>
      </c>
      <c r="B2" s="18"/>
      <c r="C2" s="18"/>
      <c r="D2" s="18"/>
      <c r="E2" s="18"/>
      <c r="F2" s="18"/>
      <c r="G2" s="18"/>
      <c r="H2" s="18"/>
    </row>
    <row r="3" spans="1:8" ht="14.25" customHeight="1" x14ac:dyDescent="0.3">
      <c r="A3" s="4"/>
      <c r="B3" s="4"/>
      <c r="C3" s="4"/>
      <c r="D3" s="4"/>
      <c r="E3" s="4"/>
      <c r="F3" s="4"/>
      <c r="G3" s="4"/>
      <c r="H3" s="2" t="s">
        <v>0</v>
      </c>
    </row>
    <row r="4" spans="1:8" ht="23.25" customHeight="1" x14ac:dyDescent="0.3">
      <c r="A4" s="20" t="s">
        <v>4</v>
      </c>
      <c r="B4" s="21" t="s">
        <v>10</v>
      </c>
      <c r="C4" s="21"/>
      <c r="D4" s="21"/>
      <c r="E4" s="21" t="s">
        <v>18</v>
      </c>
      <c r="F4" s="21"/>
      <c r="G4" s="21"/>
      <c r="H4" s="20" t="s">
        <v>19</v>
      </c>
    </row>
    <row r="5" spans="1:8" ht="54.75" customHeight="1" x14ac:dyDescent="0.3">
      <c r="A5" s="20"/>
      <c r="B5" s="6" t="s">
        <v>11</v>
      </c>
      <c r="C5" s="5" t="s">
        <v>9</v>
      </c>
      <c r="D5" s="5" t="s">
        <v>5</v>
      </c>
      <c r="E5" s="5" t="s">
        <v>12</v>
      </c>
      <c r="F5" s="5" t="s">
        <v>9</v>
      </c>
      <c r="G5" s="5" t="s">
        <v>5</v>
      </c>
      <c r="H5" s="20"/>
    </row>
    <row r="6" spans="1:8" ht="19.5" customHeight="1" x14ac:dyDescent="0.3">
      <c r="A6" s="7" t="s">
        <v>1</v>
      </c>
      <c r="B6" s="8">
        <f>SUM(B7:B13)</f>
        <v>2381067.9900000002</v>
      </c>
      <c r="C6" s="8">
        <f>SUM(C7:C13)</f>
        <v>2240456.4</v>
      </c>
      <c r="D6" s="8">
        <f>C6/B6*100</f>
        <v>94.094599961423171</v>
      </c>
      <c r="E6" s="8">
        <f>SUM(E7:E13)</f>
        <v>1147333.8817199999</v>
      </c>
      <c r="F6" s="8">
        <f>SUM(F7:F13)</f>
        <v>830390.59759999986</v>
      </c>
      <c r="G6" s="8">
        <f t="shared" ref="G6:G11" si="0">F6/E6*100</f>
        <v>72.37567118258012</v>
      </c>
      <c r="H6" s="8">
        <f t="shared" ref="H6" si="1">F6/C6*100</f>
        <v>37.06345714203588</v>
      </c>
    </row>
    <row r="7" spans="1:8" ht="45" customHeight="1" x14ac:dyDescent="0.3">
      <c r="A7" s="9" t="s">
        <v>6</v>
      </c>
      <c r="B7" s="11">
        <v>718261</v>
      </c>
      <c r="C7" s="11">
        <v>717500.4</v>
      </c>
      <c r="D7" s="11">
        <f t="shared" ref="D7:D8" si="2">C7/B7*100</f>
        <v>99.89410534610677</v>
      </c>
      <c r="E7" s="11">
        <f>462125.47091+760.65001</f>
        <v>462886.12091999996</v>
      </c>
      <c r="F7" s="11">
        <f>458875.84027+760.65001</f>
        <v>459636.49027999997</v>
      </c>
      <c r="G7" s="11">
        <f t="shared" si="0"/>
        <v>99.29796325853512</v>
      </c>
      <c r="H7" s="10" t="s">
        <v>21</v>
      </c>
    </row>
    <row r="8" spans="1:8" ht="54" customHeight="1" x14ac:dyDescent="0.3">
      <c r="A8" s="9" t="s">
        <v>2</v>
      </c>
      <c r="B8" s="11">
        <v>60556.6</v>
      </c>
      <c r="C8" s="11">
        <v>60436.1</v>
      </c>
      <c r="D8" s="11">
        <f t="shared" si="2"/>
        <v>99.80101260638807</v>
      </c>
      <c r="E8" s="11">
        <f>78881.224</f>
        <v>78881.224000000002</v>
      </c>
      <c r="F8" s="11">
        <f>76870.4662</f>
        <v>76870.466199999995</v>
      </c>
      <c r="G8" s="11">
        <f t="shared" si="0"/>
        <v>97.450904412943686</v>
      </c>
      <c r="H8" s="11" t="s">
        <v>20</v>
      </c>
    </row>
    <row r="9" spans="1:8" ht="39" customHeight="1" x14ac:dyDescent="0.3">
      <c r="A9" s="9" t="s">
        <v>8</v>
      </c>
      <c r="B9" s="11">
        <v>71343</v>
      </c>
      <c r="C9" s="11">
        <v>68072.600000000006</v>
      </c>
      <c r="D9" s="11">
        <f t="shared" ref="D9:D11" si="3">C9/B9*100</f>
        <v>95.415948306070689</v>
      </c>
      <c r="E9" s="11">
        <f>2318.94</f>
        <v>2318.94</v>
      </c>
      <c r="F9" s="11">
        <f>2318.94</f>
        <v>2318.94</v>
      </c>
      <c r="G9" s="11">
        <f t="shared" si="0"/>
        <v>100</v>
      </c>
      <c r="H9" s="11" t="s">
        <v>22</v>
      </c>
    </row>
    <row r="10" spans="1:8" ht="39" customHeight="1" x14ac:dyDescent="0.3">
      <c r="A10" s="9" t="s">
        <v>3</v>
      </c>
      <c r="B10" s="11">
        <v>439064.4</v>
      </c>
      <c r="C10" s="11">
        <v>340737.1</v>
      </c>
      <c r="D10" s="11">
        <f t="shared" si="3"/>
        <v>77.605267017776882</v>
      </c>
      <c r="E10" s="11">
        <f>409592.47039+71731.89402</f>
        <v>481324.36440999998</v>
      </c>
      <c r="F10" s="11">
        <f>117999.87606+59129.54324</f>
        <v>177129.41930000001</v>
      </c>
      <c r="G10" s="11">
        <f t="shared" si="0"/>
        <v>36.800426572447151</v>
      </c>
      <c r="H10" s="11" t="s">
        <v>23</v>
      </c>
    </row>
    <row r="11" spans="1:8" ht="39" customHeight="1" x14ac:dyDescent="0.3">
      <c r="A11" s="9" t="s">
        <v>14</v>
      </c>
      <c r="B11" s="11">
        <v>277228.99</v>
      </c>
      <c r="C11" s="11">
        <v>274077</v>
      </c>
      <c r="D11" s="11">
        <f t="shared" si="3"/>
        <v>98.863037375708799</v>
      </c>
      <c r="E11" s="11">
        <f>49398.85085</f>
        <v>49398.850850000003</v>
      </c>
      <c r="F11" s="11">
        <f>48874.96592</f>
        <v>48874.965920000002</v>
      </c>
      <c r="G11" s="11">
        <f t="shared" si="0"/>
        <v>98.939479520301433</v>
      </c>
      <c r="H11" s="11" t="s">
        <v>24</v>
      </c>
    </row>
    <row r="12" spans="1:8" ht="39" customHeight="1" x14ac:dyDescent="0.3">
      <c r="A12" s="9" t="s">
        <v>16</v>
      </c>
      <c r="B12" s="11">
        <v>2639</v>
      </c>
      <c r="C12" s="11">
        <v>2639</v>
      </c>
      <c r="D12" s="11">
        <f t="shared" ref="D12:D13" si="4">C12/B12*100</f>
        <v>100</v>
      </c>
      <c r="E12" s="11"/>
      <c r="F12" s="11"/>
      <c r="G12" s="11" t="s">
        <v>7</v>
      </c>
      <c r="H12" s="11" t="s">
        <v>7</v>
      </c>
    </row>
    <row r="13" spans="1:8" ht="39" customHeight="1" x14ac:dyDescent="0.3">
      <c r="A13" s="9" t="s">
        <v>15</v>
      </c>
      <c r="B13" s="11">
        <v>811975</v>
      </c>
      <c r="C13" s="11">
        <v>776994.2</v>
      </c>
      <c r="D13" s="11">
        <f t="shared" si="4"/>
        <v>95.691887065488473</v>
      </c>
      <c r="E13" s="11">
        <f>71898.97023+625.41131</f>
        <v>72524.381540000002</v>
      </c>
      <c r="F13" s="11">
        <f>64934.90459+625.41131</f>
        <v>65560.315900000001</v>
      </c>
      <c r="G13" s="11">
        <f>F13/E13*100</f>
        <v>90.397621472774574</v>
      </c>
      <c r="H13" s="11" t="s">
        <v>25</v>
      </c>
    </row>
    <row r="14" spans="1:8" ht="9.75" customHeight="1" x14ac:dyDescent="0.3">
      <c r="A14" s="12"/>
      <c r="B14" s="13"/>
      <c r="C14" s="13"/>
      <c r="D14" s="14"/>
      <c r="E14" s="13"/>
      <c r="F14" s="13"/>
      <c r="G14" s="13"/>
      <c r="H14" s="13"/>
    </row>
    <row r="15" spans="1:8" ht="94.15" customHeight="1" x14ac:dyDescent="0.3">
      <c r="A15" s="16" t="s">
        <v>26</v>
      </c>
      <c r="B15" s="17"/>
      <c r="C15" s="17"/>
      <c r="D15" s="17"/>
      <c r="E15" s="17"/>
      <c r="F15" s="17"/>
      <c r="G15" s="17"/>
      <c r="H15" s="17"/>
    </row>
    <row r="16" spans="1:8" s="1" customFormat="1" ht="37.15" customHeight="1" x14ac:dyDescent="0.3">
      <c r="A16" s="15" t="s">
        <v>27</v>
      </c>
      <c r="B16" s="15"/>
      <c r="C16" s="15"/>
      <c r="D16" s="15"/>
      <c r="E16" s="15"/>
      <c r="F16" s="15"/>
      <c r="G16" s="15"/>
      <c r="H16" s="15"/>
    </row>
    <row r="17" spans="1:8" ht="21" customHeight="1" x14ac:dyDescent="0.3">
      <c r="A17" s="23" t="s">
        <v>29</v>
      </c>
      <c r="B17" s="23"/>
      <c r="C17" s="23"/>
      <c r="D17" s="23"/>
      <c r="E17" s="23"/>
      <c r="F17" s="23"/>
      <c r="G17" s="23"/>
      <c r="H17" s="23"/>
    </row>
    <row r="18" spans="1:8" ht="39.6" customHeight="1" x14ac:dyDescent="0.3">
      <c r="A18" s="23" t="s">
        <v>28</v>
      </c>
      <c r="B18" s="23"/>
      <c r="C18" s="23"/>
      <c r="D18" s="23"/>
      <c r="E18" s="23"/>
      <c r="F18" s="23"/>
      <c r="G18" s="23"/>
      <c r="H18" s="23"/>
    </row>
  </sheetData>
  <mergeCells count="10">
    <mergeCell ref="A17:H17"/>
    <mergeCell ref="A18:H18"/>
    <mergeCell ref="A15:H15"/>
    <mergeCell ref="A2:H2"/>
    <mergeCell ref="A1:C1"/>
    <mergeCell ref="A4:A5"/>
    <mergeCell ref="B4:D4"/>
    <mergeCell ref="E4:G4"/>
    <mergeCell ref="H4:H5"/>
    <mergeCell ref="G1:H1"/>
  </mergeCells>
  <pageMargins left="0.78740157480314965" right="0.39370078740157483" top="0.78740157480314965" bottom="0.78740157480314965" header="0.51181102362204722" footer="0.51181102362204722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 год</vt:lpstr>
      <vt:lpstr>'2024 год'!SIGN</vt:lpstr>
      <vt:lpstr>'2024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Мирожниченко Елена Александровна</dc:creator>
  <dc:description>POI HSSF rep:2.52.0.158</dc:description>
  <cp:lastModifiedBy>Васютина Ольга Валерьевна</cp:lastModifiedBy>
  <cp:lastPrinted>2025-03-20T13:37:38Z</cp:lastPrinted>
  <dcterms:created xsi:type="dcterms:W3CDTF">2022-03-02T19:30:28Z</dcterms:created>
  <dcterms:modified xsi:type="dcterms:W3CDTF">2025-03-20T13:38:46Z</dcterms:modified>
</cp:coreProperties>
</file>