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1070"/>
  </bookViews>
  <sheets>
    <sheet name="2019-2023,2024" sheetId="1" r:id="rId1"/>
  </sheets>
  <calcPr calcId="145621"/>
</workbook>
</file>

<file path=xl/calcChain.xml><?xml version="1.0" encoding="utf-8"?>
<calcChain xmlns="http://schemas.openxmlformats.org/spreadsheetml/2006/main">
  <c r="X23" i="1" l="1"/>
  <c r="U23" i="1"/>
  <c r="X22" i="1"/>
  <c r="U22" i="1"/>
  <c r="R22" i="1"/>
  <c r="O22" i="1"/>
  <c r="X21" i="1"/>
  <c r="U21" i="1"/>
  <c r="R21" i="1"/>
  <c r="O21" i="1"/>
  <c r="L21" i="1"/>
  <c r="I21" i="1"/>
  <c r="F21" i="1"/>
  <c r="X20" i="1"/>
  <c r="U20" i="1"/>
  <c r="R20" i="1"/>
  <c r="O20" i="1"/>
  <c r="L20" i="1"/>
  <c r="I20" i="1"/>
  <c r="F20" i="1"/>
  <c r="X19" i="1"/>
  <c r="U19" i="1"/>
  <c r="R19" i="1"/>
  <c r="O19" i="1"/>
  <c r="L19" i="1"/>
  <c r="I19" i="1"/>
  <c r="F19" i="1"/>
  <c r="X18" i="1"/>
  <c r="U18" i="1"/>
  <c r="R18" i="1"/>
  <c r="O18" i="1"/>
  <c r="L18" i="1"/>
  <c r="I18" i="1"/>
  <c r="F18" i="1"/>
  <c r="X17" i="1"/>
  <c r="U17" i="1"/>
  <c r="R17" i="1"/>
  <c r="O17" i="1"/>
  <c r="L17" i="1"/>
  <c r="I17" i="1"/>
  <c r="F17" i="1"/>
  <c r="X16" i="1"/>
  <c r="U16" i="1"/>
  <c r="R16" i="1"/>
  <c r="O16" i="1"/>
  <c r="L16" i="1"/>
  <c r="I16" i="1"/>
  <c r="F16" i="1"/>
  <c r="X15" i="1"/>
  <c r="U15" i="1"/>
  <c r="R15" i="1"/>
  <c r="O15" i="1"/>
  <c r="O9" i="1" s="1"/>
  <c r="O7" i="1" s="1"/>
  <c r="L15" i="1"/>
  <c r="F15" i="1"/>
  <c r="X14" i="1"/>
  <c r="U14" i="1"/>
  <c r="R14" i="1"/>
  <c r="O14" i="1"/>
  <c r="L14" i="1"/>
  <c r="I14" i="1"/>
  <c r="F14" i="1"/>
  <c r="X13" i="1"/>
  <c r="U13" i="1"/>
  <c r="R13" i="1"/>
  <c r="O13" i="1"/>
  <c r="L13" i="1"/>
  <c r="I13" i="1"/>
  <c r="F13" i="1"/>
  <c r="X12" i="1"/>
  <c r="U12" i="1"/>
  <c r="R12" i="1"/>
  <c r="O12" i="1"/>
  <c r="L12" i="1"/>
  <c r="I12" i="1"/>
  <c r="I9" i="1" s="1"/>
  <c r="I7" i="1" s="1"/>
  <c r="F12" i="1"/>
  <c r="X11" i="1"/>
  <c r="U11" i="1"/>
  <c r="R11" i="1"/>
  <c r="R9" i="1" s="1"/>
  <c r="R7" i="1" s="1"/>
  <c r="O11" i="1"/>
  <c r="L11" i="1"/>
  <c r="I11" i="1"/>
  <c r="F11" i="1"/>
  <c r="X10" i="1"/>
  <c r="X9" i="1" s="1"/>
  <c r="X7" i="1" s="1"/>
  <c r="U10" i="1"/>
  <c r="U9" i="1" s="1"/>
  <c r="U7" i="1" s="1"/>
  <c r="R10" i="1"/>
  <c r="O10" i="1"/>
  <c r="L10" i="1"/>
  <c r="L9" i="1" s="1"/>
  <c r="L7" i="1" s="1"/>
  <c r="I10" i="1"/>
  <c r="F10" i="1"/>
  <c r="F9" i="1" s="1"/>
  <c r="F7" i="1" s="1"/>
  <c r="W9" i="1"/>
  <c r="W7" i="1" s="1"/>
  <c r="V9" i="1"/>
  <c r="T9" i="1"/>
  <c r="S9" i="1"/>
  <c r="Q9" i="1"/>
  <c r="Q7" i="1" s="1"/>
  <c r="P9" i="1"/>
  <c r="P7" i="1" s="1"/>
  <c r="P26" i="1" s="1"/>
  <c r="N9" i="1"/>
  <c r="N7" i="1" s="1"/>
  <c r="M9" i="1"/>
  <c r="K9" i="1"/>
  <c r="J9" i="1"/>
  <c r="H9" i="1"/>
  <c r="H7" i="1" s="1"/>
  <c r="G9" i="1"/>
  <c r="E9" i="1"/>
  <c r="E7" i="1" s="1"/>
  <c r="D9" i="1"/>
  <c r="V8" i="1"/>
  <c r="V7" i="1" s="1"/>
  <c r="V26" i="1" s="1"/>
  <c r="S8" i="1"/>
  <c r="S7" i="1" s="1"/>
  <c r="S26" i="1" s="1"/>
  <c r="P8" i="1"/>
  <c r="M8" i="1"/>
  <c r="M7" i="1" s="1"/>
  <c r="M26" i="1" s="1"/>
  <c r="J8" i="1"/>
  <c r="J7" i="1" s="1"/>
  <c r="J26" i="1" s="1"/>
  <c r="G8" i="1"/>
  <c r="G7" i="1" s="1"/>
  <c r="G26" i="1" s="1"/>
  <c r="D8" i="1"/>
  <c r="T7" i="1"/>
  <c r="K7" i="1"/>
  <c r="D7" i="1" l="1"/>
  <c r="D26" i="1" s="1"/>
</calcChain>
</file>

<file path=xl/sharedStrings.xml><?xml version="1.0" encoding="utf-8"?>
<sst xmlns="http://schemas.openxmlformats.org/spreadsheetml/2006/main" count="91" uniqueCount="52">
  <si>
    <t xml:space="preserve">Информация о реализации в Ленинградской области Указа Президента Российской Федерации
от 07.05.2018 № 204 "О национальных целях и стратегических задачах развития
Российской Федерации на период до 2024 года" 
</t>
  </si>
  <si>
    <t>тыс. руб.</t>
  </si>
  <si>
    <t>№ п/п</t>
  </si>
  <si>
    <t>Национальный проект</t>
  </si>
  <si>
    <t>Буква проекта</t>
  </si>
  <si>
    <t>2019 год (факт)</t>
  </si>
  <si>
    <t>2020 год (факт)</t>
  </si>
  <si>
    <t>2021 год (факт)</t>
  </si>
  <si>
    <t>2022 год (факт)</t>
  </si>
  <si>
    <t>2023 год  (факт)</t>
  </si>
  <si>
    <t>2024 год  (факт)</t>
  </si>
  <si>
    <t>2025 год  (проект)</t>
  </si>
  <si>
    <t>Итого</t>
  </si>
  <si>
    <t>федеральный бюджет</t>
  </si>
  <si>
    <t>областной бюджет, корпорация</t>
  </si>
  <si>
    <t>областной бюджет, корпорация ЖКХ</t>
  </si>
  <si>
    <t>областной бюджет, ППК "ФРТ"</t>
  </si>
  <si>
    <t>Всего</t>
  </si>
  <si>
    <t>Зарезервированные средства</t>
  </si>
  <si>
    <t>Демография</t>
  </si>
  <si>
    <t>P</t>
  </si>
  <si>
    <t>Здравоохранение</t>
  </si>
  <si>
    <t>N</t>
  </si>
  <si>
    <t>Образование</t>
  </si>
  <si>
    <t>E</t>
  </si>
  <si>
    <t>Жилье и городская среда</t>
  </si>
  <si>
    <t>F</t>
  </si>
  <si>
    <t xml:space="preserve">Экология </t>
  </si>
  <si>
    <t>G</t>
  </si>
  <si>
    <t xml:space="preserve">Безопасные качественные дороги
</t>
  </si>
  <si>
    <t>R</t>
  </si>
  <si>
    <t>Производительность труда</t>
  </si>
  <si>
    <t>L</t>
  </si>
  <si>
    <t xml:space="preserve">Наука и университеты
</t>
  </si>
  <si>
    <t>S</t>
  </si>
  <si>
    <t>Цифровая экономика</t>
  </si>
  <si>
    <t>D</t>
  </si>
  <si>
    <t>Культура</t>
  </si>
  <si>
    <t>A</t>
  </si>
  <si>
    <t xml:space="preserve">Малое и среднее предпринимательство и поддержка индивидуальной предпринимательской инициативы </t>
  </si>
  <si>
    <t>I</t>
  </si>
  <si>
    <t>Международная кооперация и экспорт</t>
  </si>
  <si>
    <t>T</t>
  </si>
  <si>
    <t>Туризм и индустрия гостеприимства</t>
  </si>
  <si>
    <t>J</t>
  </si>
  <si>
    <t>-</t>
  </si>
  <si>
    <t>Беспилотные авиационные системы</t>
  </si>
  <si>
    <t>Y</t>
  </si>
  <si>
    <t>всего расходов</t>
  </si>
  <si>
    <t>% в общем объеме расходов</t>
  </si>
  <si>
    <t>Приложение 6.1</t>
  </si>
  <si>
    <t>Итого по
национальным проектам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</si>
</sst>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2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/>
    </xf>
    <xf numFmtId="0" fontId="1" fillId="0" borderId="0" xfId="0" applyFont="1" applyAlignment="1">
      <alignment horizontal="center" vertical="center"/>
    </xf>
    <xf numFmtId="164" fontId="5" fillId="0" borderId="0" xfId="0" applyNumberFormat="1" applyFont="1" applyAlignment="1">
      <alignment vertical="top"/>
    </xf>
    <xf numFmtId="164" fontId="5" fillId="0" borderId="0" xfId="0" applyNumberFormat="1" applyFont="1" applyAlignment="1">
      <alignment horizontal="center" vertical="top"/>
    </xf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top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top"/>
    </xf>
    <xf numFmtId="164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164" fontId="2" fillId="0" borderId="0" xfId="0" applyNumberFormat="1" applyFont="1" applyAlignment="1">
      <alignment horizontal="center" vertical="top"/>
    </xf>
    <xf numFmtId="165" fontId="1" fillId="0" borderId="0" xfId="0" applyNumberFormat="1" applyFont="1" applyAlignment="1">
      <alignment horizontal="center" vertical="top"/>
    </xf>
    <xf numFmtId="4" fontId="1" fillId="0" borderId="0" xfId="0" applyNumberFormat="1" applyFont="1" applyAlignment="1">
      <alignment horizontal="center" vertical="top"/>
    </xf>
    <xf numFmtId="4" fontId="2" fillId="0" borderId="0" xfId="0" applyNumberFormat="1" applyFont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right" vertical="top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0"/>
  <sheetViews>
    <sheetView tabSelected="1" topLeftCell="D1" zoomScaleNormal="100" zoomScaleSheetLayoutView="120" workbookViewId="0">
      <selection activeCell="T1" sqref="T1:U1"/>
    </sheetView>
  </sheetViews>
  <sheetFormatPr defaultColWidth="9.140625" defaultRowHeight="15.75" x14ac:dyDescent="0.25"/>
  <cols>
    <col min="1" max="1" width="4.5703125" style="1" customWidth="1"/>
    <col min="2" max="2" width="29.140625" style="1" customWidth="1"/>
    <col min="3" max="3" width="5.85546875" style="2" customWidth="1"/>
    <col min="4" max="4" width="15.140625" style="2" customWidth="1"/>
    <col min="5" max="5" width="15" style="2" customWidth="1"/>
    <col min="6" max="6" width="14.28515625" style="2" customWidth="1"/>
    <col min="7" max="21" width="14.28515625" style="3" customWidth="1"/>
    <col min="22" max="24" width="14.28515625" style="3" hidden="1" customWidth="1"/>
    <col min="25" max="25" width="9.140625" style="3" customWidth="1"/>
    <col min="26" max="16384" width="9.140625" style="5"/>
  </cols>
  <sheetData>
    <row r="1" spans="1:25" x14ac:dyDescent="0.25">
      <c r="T1" s="44" t="s">
        <v>50</v>
      </c>
      <c r="U1" s="44"/>
    </row>
    <row r="2" spans="1:25" s="1" customFormat="1" ht="72" customHeight="1" x14ac:dyDescent="0.2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6"/>
      <c r="W2" s="6"/>
      <c r="X2" s="6"/>
      <c r="Y2" s="2"/>
    </row>
    <row r="3" spans="1:25" s="1" customFormat="1" ht="15.75" customHeigh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7"/>
      <c r="T3" s="7"/>
      <c r="U3" s="7"/>
      <c r="V3" s="7"/>
      <c r="W3" s="7"/>
      <c r="X3" s="7"/>
      <c r="Y3" s="2"/>
    </row>
    <row r="4" spans="1:25" ht="15.75" customHeight="1" x14ac:dyDescent="0.25">
      <c r="A4" s="8"/>
      <c r="U4" s="4" t="s">
        <v>1</v>
      </c>
    </row>
    <row r="5" spans="1:25" s="1" customFormat="1" ht="15.75" customHeight="1" x14ac:dyDescent="0.25">
      <c r="A5" s="50" t="s">
        <v>2</v>
      </c>
      <c r="B5" s="50" t="s">
        <v>3</v>
      </c>
      <c r="C5" s="51" t="s">
        <v>4</v>
      </c>
      <c r="D5" s="45" t="s">
        <v>5</v>
      </c>
      <c r="E5" s="46"/>
      <c r="F5" s="47"/>
      <c r="G5" s="45" t="s">
        <v>6</v>
      </c>
      <c r="H5" s="46"/>
      <c r="I5" s="47"/>
      <c r="J5" s="45" t="s">
        <v>7</v>
      </c>
      <c r="K5" s="46"/>
      <c r="L5" s="47"/>
      <c r="M5" s="45" t="s">
        <v>8</v>
      </c>
      <c r="N5" s="46"/>
      <c r="O5" s="47"/>
      <c r="P5" s="45" t="s">
        <v>9</v>
      </c>
      <c r="Q5" s="46"/>
      <c r="R5" s="47"/>
      <c r="S5" s="45" t="s">
        <v>10</v>
      </c>
      <c r="T5" s="46"/>
      <c r="U5" s="47"/>
      <c r="V5" s="45" t="s">
        <v>11</v>
      </c>
      <c r="W5" s="46"/>
      <c r="X5" s="47"/>
      <c r="Y5" s="2"/>
    </row>
    <row r="6" spans="1:25" s="1" customFormat="1" ht="58.5" customHeight="1" x14ac:dyDescent="0.25">
      <c r="A6" s="50"/>
      <c r="B6" s="50"/>
      <c r="C6" s="52"/>
      <c r="D6" s="43" t="s">
        <v>12</v>
      </c>
      <c r="E6" s="43" t="s">
        <v>13</v>
      </c>
      <c r="F6" s="43" t="s">
        <v>14</v>
      </c>
      <c r="G6" s="43" t="s">
        <v>12</v>
      </c>
      <c r="H6" s="43" t="s">
        <v>13</v>
      </c>
      <c r="I6" s="43" t="s">
        <v>15</v>
      </c>
      <c r="J6" s="43" t="s">
        <v>12</v>
      </c>
      <c r="K6" s="43" t="s">
        <v>13</v>
      </c>
      <c r="L6" s="43" t="s">
        <v>15</v>
      </c>
      <c r="M6" s="43" t="s">
        <v>12</v>
      </c>
      <c r="N6" s="43" t="s">
        <v>13</v>
      </c>
      <c r="O6" s="43" t="s">
        <v>15</v>
      </c>
      <c r="P6" s="43" t="s">
        <v>12</v>
      </c>
      <c r="Q6" s="43" t="s">
        <v>13</v>
      </c>
      <c r="R6" s="43" t="s">
        <v>16</v>
      </c>
      <c r="S6" s="43" t="s">
        <v>12</v>
      </c>
      <c r="T6" s="43" t="s">
        <v>13</v>
      </c>
      <c r="U6" s="43" t="s">
        <v>16</v>
      </c>
      <c r="V6" s="9" t="s">
        <v>12</v>
      </c>
      <c r="W6" s="9" t="s">
        <v>13</v>
      </c>
      <c r="X6" s="9" t="s">
        <v>15</v>
      </c>
      <c r="Y6" s="2"/>
    </row>
    <row r="7" spans="1:25" s="15" customFormat="1" ht="15.75" hidden="1" customHeight="1" x14ac:dyDescent="0.25">
      <c r="A7" s="10"/>
      <c r="B7" s="11" t="s">
        <v>17</v>
      </c>
      <c r="C7" s="10"/>
      <c r="D7" s="12">
        <f>D8+D9</f>
        <v>9963294</v>
      </c>
      <c r="E7" s="12">
        <f t="shared" ref="E7:F7" si="0">E8+E9</f>
        <v>4362041.5999999996</v>
      </c>
      <c r="F7" s="12">
        <f t="shared" si="0"/>
        <v>5601252.4000000004</v>
      </c>
      <c r="G7" s="13">
        <f>G8+G9</f>
        <v>14547126</v>
      </c>
      <c r="H7" s="13">
        <f t="shared" ref="H7:I7" si="1">H8+H9</f>
        <v>5541606.7000000002</v>
      </c>
      <c r="I7" s="13">
        <f t="shared" si="1"/>
        <v>6935786.9000000004</v>
      </c>
      <c r="J7" s="13">
        <f>J8+J9</f>
        <v>15945119.000000002</v>
      </c>
      <c r="K7" s="13">
        <f t="shared" ref="K7:X7" si="2">K8+K9</f>
        <v>6028992.9000000004</v>
      </c>
      <c r="L7" s="13">
        <f t="shared" si="2"/>
        <v>9916126.1000000015</v>
      </c>
      <c r="M7" s="13">
        <f t="shared" si="2"/>
        <v>22590007.599999994</v>
      </c>
      <c r="N7" s="13">
        <f t="shared" si="2"/>
        <v>9918072.3999999985</v>
      </c>
      <c r="O7" s="13">
        <f t="shared" si="2"/>
        <v>12671935.199999999</v>
      </c>
      <c r="P7" s="13">
        <f t="shared" si="2"/>
        <v>19320831.699999999</v>
      </c>
      <c r="Q7" s="13">
        <f t="shared" si="2"/>
        <v>7567411.8999999985</v>
      </c>
      <c r="R7" s="13">
        <f t="shared" si="2"/>
        <v>11753419.799999999</v>
      </c>
      <c r="S7" s="13">
        <f t="shared" si="2"/>
        <v>19858675.5</v>
      </c>
      <c r="T7" s="13">
        <f t="shared" si="2"/>
        <v>5301978.4000000013</v>
      </c>
      <c r="U7" s="13">
        <f t="shared" si="2"/>
        <v>14556697.100000001</v>
      </c>
      <c r="V7" s="13">
        <f t="shared" si="2"/>
        <v>3279218.7</v>
      </c>
      <c r="W7" s="13">
        <f t="shared" si="2"/>
        <v>0</v>
      </c>
      <c r="X7" s="13">
        <f t="shared" si="2"/>
        <v>3279218.7</v>
      </c>
      <c r="Y7" s="14"/>
    </row>
    <row r="8" spans="1:25" s="1" customFormat="1" ht="15.75" hidden="1" customHeight="1" x14ac:dyDescent="0.25">
      <c r="A8" s="16"/>
      <c r="B8" s="17" t="s">
        <v>18</v>
      </c>
      <c r="C8" s="16"/>
      <c r="D8" s="18">
        <f>F8</f>
        <v>0</v>
      </c>
      <c r="E8" s="18"/>
      <c r="F8" s="18">
        <v>0</v>
      </c>
      <c r="G8" s="19">
        <f>I8</f>
        <v>0</v>
      </c>
      <c r="H8" s="19"/>
      <c r="I8" s="19">
        <v>0</v>
      </c>
      <c r="J8" s="19">
        <f>L8</f>
        <v>0</v>
      </c>
      <c r="K8" s="19"/>
      <c r="L8" s="19">
        <v>0</v>
      </c>
      <c r="M8" s="19">
        <f>O8</f>
        <v>0</v>
      </c>
      <c r="N8" s="19"/>
      <c r="O8" s="19">
        <v>0</v>
      </c>
      <c r="P8" s="20">
        <f>R8</f>
        <v>0</v>
      </c>
      <c r="Q8" s="19"/>
      <c r="R8" s="19">
        <v>0</v>
      </c>
      <c r="S8" s="19">
        <f>U8</f>
        <v>0</v>
      </c>
      <c r="T8" s="19"/>
      <c r="U8" s="19">
        <v>0</v>
      </c>
      <c r="V8" s="19">
        <f>X8</f>
        <v>0</v>
      </c>
      <c r="W8" s="19"/>
      <c r="X8" s="19">
        <v>0</v>
      </c>
      <c r="Y8" s="2"/>
    </row>
    <row r="9" spans="1:25" s="1" customFormat="1" ht="36" customHeight="1" x14ac:dyDescent="0.25">
      <c r="A9" s="21"/>
      <c r="B9" s="22" t="s">
        <v>51</v>
      </c>
      <c r="C9" s="10"/>
      <c r="D9" s="23">
        <f>SUM(D10:D23)</f>
        <v>9963294</v>
      </c>
      <c r="E9" s="24">
        <f t="shared" ref="E9:F9" si="3">SUM(E10:E23)</f>
        <v>4362041.5999999996</v>
      </c>
      <c r="F9" s="24">
        <f t="shared" si="3"/>
        <v>5601252.4000000004</v>
      </c>
      <c r="G9" s="23">
        <f>SUM(G10:G23)</f>
        <v>14547126</v>
      </c>
      <c r="H9" s="24">
        <f t="shared" ref="H9:I9" si="4">SUM(H10:H23)</f>
        <v>5541606.7000000002</v>
      </c>
      <c r="I9" s="24">
        <f t="shared" si="4"/>
        <v>6935786.9000000004</v>
      </c>
      <c r="J9" s="23">
        <f>SUM(J10:J23)</f>
        <v>15945119.000000002</v>
      </c>
      <c r="K9" s="24">
        <f t="shared" ref="K9:X9" si="5">SUM(K10:K23)</f>
        <v>6028992.9000000004</v>
      </c>
      <c r="L9" s="24">
        <f t="shared" si="5"/>
        <v>9916126.1000000015</v>
      </c>
      <c r="M9" s="23">
        <f>SUM(M10:M23)</f>
        <v>22590007.599999994</v>
      </c>
      <c r="N9" s="24">
        <f>SUM(N10:N23)</f>
        <v>9918072.3999999985</v>
      </c>
      <c r="O9" s="24">
        <f t="shared" si="5"/>
        <v>12671935.199999999</v>
      </c>
      <c r="P9" s="23">
        <f>SUM(P10:P23)</f>
        <v>19320831.699999999</v>
      </c>
      <c r="Q9" s="24">
        <f t="shared" si="5"/>
        <v>7567411.8999999985</v>
      </c>
      <c r="R9" s="24">
        <f t="shared" si="5"/>
        <v>11753419.799999999</v>
      </c>
      <c r="S9" s="23">
        <f t="shared" si="5"/>
        <v>19858675.5</v>
      </c>
      <c r="T9" s="24">
        <f>SUM(T10:T23)</f>
        <v>5301978.4000000013</v>
      </c>
      <c r="U9" s="24">
        <f t="shared" si="5"/>
        <v>14556697.100000001</v>
      </c>
      <c r="V9" s="23">
        <f t="shared" si="5"/>
        <v>3279218.7</v>
      </c>
      <c r="W9" s="24">
        <f t="shared" si="5"/>
        <v>0</v>
      </c>
      <c r="X9" s="24">
        <f t="shared" si="5"/>
        <v>3279218.7</v>
      </c>
      <c r="Y9" s="2"/>
    </row>
    <row r="10" spans="1:25" s="1" customFormat="1" ht="24.75" customHeight="1" x14ac:dyDescent="0.25">
      <c r="A10" s="25">
        <v>1</v>
      </c>
      <c r="B10" s="26" t="s">
        <v>19</v>
      </c>
      <c r="C10" s="16" t="s">
        <v>20</v>
      </c>
      <c r="D10" s="27">
        <v>2376328.3000000003</v>
      </c>
      <c r="E10" s="28">
        <v>1092616.3999999997</v>
      </c>
      <c r="F10" s="28">
        <f>D10-E10</f>
        <v>1283711.9000000006</v>
      </c>
      <c r="G10" s="27">
        <v>3817522.4</v>
      </c>
      <c r="H10" s="28">
        <v>1910712.1</v>
      </c>
      <c r="I10" s="28">
        <f t="shared" ref="I10:I21" si="6">G10-H10</f>
        <v>1906810.2999999998</v>
      </c>
      <c r="J10" s="27">
        <v>3827505</v>
      </c>
      <c r="K10" s="28">
        <v>2054240.8</v>
      </c>
      <c r="L10" s="28">
        <f t="shared" ref="L10:L21" si="7">J10-K10</f>
        <v>1773264.2</v>
      </c>
      <c r="M10" s="28">
        <v>4839965.4000000004</v>
      </c>
      <c r="N10" s="28">
        <v>2453682</v>
      </c>
      <c r="O10" s="28">
        <f>M10-N10</f>
        <v>2386283.4000000004</v>
      </c>
      <c r="P10" s="20">
        <v>2105094.7999999998</v>
      </c>
      <c r="Q10" s="20">
        <v>664561.69999999995</v>
      </c>
      <c r="R10" s="28">
        <f>P10-Q10</f>
        <v>1440533.0999999999</v>
      </c>
      <c r="S10" s="20">
        <v>1924933.1</v>
      </c>
      <c r="T10" s="20">
        <v>422528.8</v>
      </c>
      <c r="U10" s="28">
        <f>S10-T10</f>
        <v>1502404.3</v>
      </c>
      <c r="V10" s="28">
        <v>2075840.3</v>
      </c>
      <c r="W10" s="28">
        <v>0</v>
      </c>
      <c r="X10" s="28">
        <f>V10-W10</f>
        <v>2075840.3</v>
      </c>
      <c r="Y10" s="2"/>
    </row>
    <row r="11" spans="1:25" s="1" customFormat="1" ht="24.75" customHeight="1" x14ac:dyDescent="0.25">
      <c r="A11" s="25">
        <v>2</v>
      </c>
      <c r="B11" s="26" t="s">
        <v>21</v>
      </c>
      <c r="C11" s="16" t="s">
        <v>22</v>
      </c>
      <c r="D11" s="27">
        <v>1205488.2000000002</v>
      </c>
      <c r="E11" s="28">
        <v>721322.5</v>
      </c>
      <c r="F11" s="28">
        <f t="shared" ref="F11:F19" si="8">D11-E11</f>
        <v>484165.70000000019</v>
      </c>
      <c r="G11" s="27">
        <v>1413216.1</v>
      </c>
      <c r="H11" s="28">
        <v>845594.9</v>
      </c>
      <c r="I11" s="28">
        <f t="shared" si="6"/>
        <v>567621.20000000007</v>
      </c>
      <c r="J11" s="27">
        <v>686614.3</v>
      </c>
      <c r="K11" s="28">
        <v>390737.8</v>
      </c>
      <c r="L11" s="28">
        <f t="shared" si="7"/>
        <v>295876.50000000006</v>
      </c>
      <c r="M11" s="28">
        <v>1863189.8</v>
      </c>
      <c r="N11" s="28">
        <v>1203517</v>
      </c>
      <c r="O11" s="28">
        <f t="shared" ref="O11:O22" si="9">M11-N11</f>
        <v>659672.80000000005</v>
      </c>
      <c r="P11" s="20">
        <v>1883673.2</v>
      </c>
      <c r="Q11" s="20">
        <v>947168.6</v>
      </c>
      <c r="R11" s="28">
        <f t="shared" ref="R11:R22" si="10">P11-Q11</f>
        <v>936504.6</v>
      </c>
      <c r="S11" s="20">
        <v>2446039.6</v>
      </c>
      <c r="T11" s="20">
        <v>954529.7</v>
      </c>
      <c r="U11" s="28">
        <f t="shared" ref="U11:U21" si="11">S11-T11</f>
        <v>1491509.9000000001</v>
      </c>
      <c r="V11" s="28">
        <v>593618.9</v>
      </c>
      <c r="W11" s="28">
        <v>0</v>
      </c>
      <c r="X11" s="28">
        <f t="shared" ref="X11:X23" si="12">V11-W11</f>
        <v>593618.9</v>
      </c>
      <c r="Y11" s="2"/>
    </row>
    <row r="12" spans="1:25" s="1" customFormat="1" ht="24.75" customHeight="1" x14ac:dyDescent="0.25">
      <c r="A12" s="25">
        <v>3</v>
      </c>
      <c r="B12" s="26" t="s">
        <v>23</v>
      </c>
      <c r="C12" s="16" t="s">
        <v>24</v>
      </c>
      <c r="D12" s="27">
        <v>413077.5</v>
      </c>
      <c r="E12" s="28">
        <v>228982.49999999997</v>
      </c>
      <c r="F12" s="28">
        <f t="shared" si="8"/>
        <v>184095.00000000003</v>
      </c>
      <c r="G12" s="27">
        <v>265234.7</v>
      </c>
      <c r="H12" s="28">
        <v>161367.29999999999</v>
      </c>
      <c r="I12" s="28">
        <f t="shared" si="6"/>
        <v>103867.40000000002</v>
      </c>
      <c r="J12" s="27">
        <v>358945.3</v>
      </c>
      <c r="K12" s="28">
        <v>223322.6</v>
      </c>
      <c r="L12" s="28">
        <f t="shared" si="7"/>
        <v>135622.69999999998</v>
      </c>
      <c r="M12" s="28">
        <v>247076.8</v>
      </c>
      <c r="N12" s="28">
        <v>129723.5</v>
      </c>
      <c r="O12" s="28">
        <f t="shared" si="9"/>
        <v>117353.29999999999</v>
      </c>
      <c r="P12" s="20">
        <v>1481553.7</v>
      </c>
      <c r="Q12" s="20">
        <v>726517.5</v>
      </c>
      <c r="R12" s="28">
        <f t="shared" si="10"/>
        <v>755036.2</v>
      </c>
      <c r="S12" s="20">
        <v>1915258.9</v>
      </c>
      <c r="T12" s="20">
        <v>839234.4</v>
      </c>
      <c r="U12" s="28">
        <f t="shared" si="11"/>
        <v>1076024.5</v>
      </c>
      <c r="V12" s="28">
        <v>393222.5</v>
      </c>
      <c r="W12" s="28">
        <v>0</v>
      </c>
      <c r="X12" s="28">
        <f t="shared" si="12"/>
        <v>393222.5</v>
      </c>
      <c r="Y12" s="2"/>
    </row>
    <row r="13" spans="1:25" s="1" customFormat="1" ht="24.75" customHeight="1" x14ac:dyDescent="0.25">
      <c r="A13" s="25">
        <v>4</v>
      </c>
      <c r="B13" s="26" t="s">
        <v>25</v>
      </c>
      <c r="C13" s="16" t="s">
        <v>26</v>
      </c>
      <c r="D13" s="27">
        <v>3309748.9000000004</v>
      </c>
      <c r="E13" s="28">
        <v>1463410</v>
      </c>
      <c r="F13" s="28">
        <f t="shared" si="8"/>
        <v>1846338.9000000004</v>
      </c>
      <c r="G13" s="27">
        <v>5138492.4000000004</v>
      </c>
      <c r="H13" s="28">
        <v>1914760.1</v>
      </c>
      <c r="I13" s="28">
        <f t="shared" si="6"/>
        <v>3223732.3000000003</v>
      </c>
      <c r="J13" s="27">
        <v>6824339.2000000002</v>
      </c>
      <c r="K13" s="28">
        <v>2399118</v>
      </c>
      <c r="L13" s="28">
        <f t="shared" si="7"/>
        <v>4425221.2</v>
      </c>
      <c r="M13" s="28">
        <v>8471858.0999999996</v>
      </c>
      <c r="N13" s="28">
        <v>2546199.9</v>
      </c>
      <c r="O13" s="28">
        <f t="shared" si="9"/>
        <v>5925658.1999999993</v>
      </c>
      <c r="P13" s="20">
        <v>6447122.7999999998</v>
      </c>
      <c r="Q13" s="20">
        <v>1841173.5</v>
      </c>
      <c r="R13" s="28">
        <f t="shared" si="10"/>
        <v>4605949.3</v>
      </c>
      <c r="S13" s="20">
        <v>9402751.8000000007</v>
      </c>
      <c r="T13" s="20">
        <v>783998.3</v>
      </c>
      <c r="U13" s="28">
        <f t="shared" si="11"/>
        <v>8618753.5</v>
      </c>
      <c r="V13" s="28">
        <v>212700</v>
      </c>
      <c r="W13" s="28">
        <v>0</v>
      </c>
      <c r="X13" s="28">
        <f t="shared" si="12"/>
        <v>212700</v>
      </c>
      <c r="Y13" s="2"/>
    </row>
    <row r="14" spans="1:25" s="1" customFormat="1" ht="15.75" customHeight="1" x14ac:dyDescent="0.25">
      <c r="A14" s="25">
        <v>5</v>
      </c>
      <c r="B14" s="26" t="s">
        <v>27</v>
      </c>
      <c r="C14" s="16" t="s">
        <v>28</v>
      </c>
      <c r="D14" s="27">
        <v>209403.30000000002</v>
      </c>
      <c r="E14" s="28">
        <v>209403.30000000002</v>
      </c>
      <c r="F14" s="28">
        <f t="shared" si="8"/>
        <v>0</v>
      </c>
      <c r="G14" s="27">
        <v>888557</v>
      </c>
      <c r="H14" s="28">
        <v>373811.7</v>
      </c>
      <c r="I14" s="28">
        <f t="shared" si="6"/>
        <v>514745.3</v>
      </c>
      <c r="J14" s="27">
        <v>205187.8</v>
      </c>
      <c r="K14" s="28">
        <v>167531.1</v>
      </c>
      <c r="L14" s="28">
        <f t="shared" si="7"/>
        <v>37656.699999999983</v>
      </c>
      <c r="M14" s="28">
        <v>117686.8</v>
      </c>
      <c r="N14" s="28">
        <v>86031.1</v>
      </c>
      <c r="O14" s="28">
        <f t="shared" si="9"/>
        <v>31655.699999999997</v>
      </c>
      <c r="P14" s="20">
        <v>67790.8</v>
      </c>
      <c r="Q14" s="20">
        <v>44074.400000000001</v>
      </c>
      <c r="R14" s="28">
        <f t="shared" si="10"/>
        <v>23716.400000000001</v>
      </c>
      <c r="S14" s="20">
        <v>129073.2</v>
      </c>
      <c r="T14" s="20">
        <v>59584.7</v>
      </c>
      <c r="U14" s="28">
        <f t="shared" si="11"/>
        <v>69488.5</v>
      </c>
      <c r="V14" s="28">
        <v>0</v>
      </c>
      <c r="W14" s="28">
        <v>0</v>
      </c>
      <c r="X14" s="28">
        <f t="shared" si="12"/>
        <v>0</v>
      </c>
      <c r="Y14" s="2"/>
    </row>
    <row r="15" spans="1:25" s="1" customFormat="1" ht="30.75" customHeight="1" x14ac:dyDescent="0.25">
      <c r="A15" s="25">
        <v>6</v>
      </c>
      <c r="B15" s="26" t="s">
        <v>29</v>
      </c>
      <c r="C15" s="16" t="s">
        <v>30</v>
      </c>
      <c r="D15" s="27">
        <v>1854729.2999999998</v>
      </c>
      <c r="E15" s="28">
        <v>296317.40000000002</v>
      </c>
      <c r="F15" s="28">
        <f t="shared" si="8"/>
        <v>1558411.9</v>
      </c>
      <c r="G15" s="27">
        <v>2443544.1</v>
      </c>
      <c r="H15" s="28">
        <v>0</v>
      </c>
      <c r="I15" s="28">
        <v>373811.7</v>
      </c>
      <c r="J15" s="27">
        <v>3462904.5</v>
      </c>
      <c r="K15" s="28">
        <v>500000</v>
      </c>
      <c r="L15" s="28">
        <f>J15-K15</f>
        <v>2962904.5</v>
      </c>
      <c r="M15" s="28">
        <v>6542981.5</v>
      </c>
      <c r="N15" s="28">
        <v>3219180</v>
      </c>
      <c r="O15" s="28">
        <f t="shared" si="9"/>
        <v>3323801.5</v>
      </c>
      <c r="P15" s="20">
        <v>5750943.7999999998</v>
      </c>
      <c r="Q15" s="20">
        <v>2454609.4</v>
      </c>
      <c r="R15" s="28">
        <f t="shared" si="10"/>
        <v>3296334.4</v>
      </c>
      <c r="S15" s="20">
        <v>3284631.7</v>
      </c>
      <c r="T15" s="20">
        <v>1847940.4</v>
      </c>
      <c r="U15" s="28">
        <f t="shared" si="11"/>
        <v>1436691.3000000003</v>
      </c>
      <c r="V15" s="28">
        <v>0</v>
      </c>
      <c r="W15" s="28">
        <v>0</v>
      </c>
      <c r="X15" s="28">
        <f t="shared" si="12"/>
        <v>0</v>
      </c>
      <c r="Y15" s="2"/>
    </row>
    <row r="16" spans="1:25" s="1" customFormat="1" ht="23.25" customHeight="1" x14ac:dyDescent="0.25">
      <c r="A16" s="25">
        <v>7</v>
      </c>
      <c r="B16" s="26" t="s">
        <v>31</v>
      </c>
      <c r="C16" s="16" t="s">
        <v>32</v>
      </c>
      <c r="D16" s="27">
        <v>0</v>
      </c>
      <c r="E16" s="28">
        <v>0</v>
      </c>
      <c r="F16" s="28">
        <f t="shared" si="8"/>
        <v>0</v>
      </c>
      <c r="G16" s="27">
        <v>56138.1</v>
      </c>
      <c r="H16" s="28">
        <v>39687.9</v>
      </c>
      <c r="I16" s="28">
        <f t="shared" si="6"/>
        <v>16450.199999999997</v>
      </c>
      <c r="J16" s="27">
        <v>60342.9</v>
      </c>
      <c r="K16" s="28">
        <v>21716.2</v>
      </c>
      <c r="L16" s="28">
        <f t="shared" si="7"/>
        <v>38626.699999999997</v>
      </c>
      <c r="M16" s="28">
        <v>24188.7</v>
      </c>
      <c r="N16" s="28">
        <v>20029.2</v>
      </c>
      <c r="O16" s="28">
        <f t="shared" si="9"/>
        <v>4159.5</v>
      </c>
      <c r="P16" s="20">
        <v>26056.7</v>
      </c>
      <c r="Q16" s="20">
        <v>18429.3</v>
      </c>
      <c r="R16" s="28">
        <f t="shared" si="10"/>
        <v>7627.4000000000015</v>
      </c>
      <c r="S16" s="20">
        <v>23507.1</v>
      </c>
      <c r="T16" s="20">
        <v>15749.8</v>
      </c>
      <c r="U16" s="28">
        <f t="shared" si="11"/>
        <v>7757.2999999999993</v>
      </c>
      <c r="V16" s="28">
        <v>0</v>
      </c>
      <c r="W16" s="28">
        <v>0</v>
      </c>
      <c r="X16" s="28">
        <f t="shared" si="12"/>
        <v>0</v>
      </c>
      <c r="Y16" s="2"/>
    </row>
    <row r="17" spans="1:25" s="1" customFormat="1" ht="23.25" customHeight="1" x14ac:dyDescent="0.25">
      <c r="A17" s="25">
        <v>8</v>
      </c>
      <c r="B17" s="26" t="s">
        <v>33</v>
      </c>
      <c r="C17" s="16" t="s">
        <v>34</v>
      </c>
      <c r="D17" s="27">
        <v>0</v>
      </c>
      <c r="E17" s="28">
        <v>0</v>
      </c>
      <c r="F17" s="28">
        <f t="shared" si="8"/>
        <v>0</v>
      </c>
      <c r="G17" s="27">
        <v>0</v>
      </c>
      <c r="H17" s="28">
        <v>0</v>
      </c>
      <c r="I17" s="28">
        <f t="shared" si="6"/>
        <v>0</v>
      </c>
      <c r="J17" s="27">
        <v>0</v>
      </c>
      <c r="K17" s="28">
        <v>0</v>
      </c>
      <c r="L17" s="28">
        <f t="shared" si="7"/>
        <v>0</v>
      </c>
      <c r="M17" s="28">
        <v>0</v>
      </c>
      <c r="N17" s="28">
        <v>0</v>
      </c>
      <c r="O17" s="28">
        <f t="shared" si="9"/>
        <v>0</v>
      </c>
      <c r="P17" s="20">
        <v>0</v>
      </c>
      <c r="Q17" s="20">
        <v>0</v>
      </c>
      <c r="R17" s="20">
        <f t="shared" si="10"/>
        <v>0</v>
      </c>
      <c r="S17" s="20">
        <v>0</v>
      </c>
      <c r="T17" s="20">
        <v>0</v>
      </c>
      <c r="U17" s="28">
        <f t="shared" si="11"/>
        <v>0</v>
      </c>
      <c r="V17" s="28">
        <v>0</v>
      </c>
      <c r="W17" s="28">
        <v>0</v>
      </c>
      <c r="X17" s="28">
        <f t="shared" si="12"/>
        <v>0</v>
      </c>
      <c r="Y17" s="2"/>
    </row>
    <row r="18" spans="1:25" s="1" customFormat="1" ht="23.25" customHeight="1" x14ac:dyDescent="0.25">
      <c r="A18" s="25">
        <v>9</v>
      </c>
      <c r="B18" s="26" t="s">
        <v>35</v>
      </c>
      <c r="C18" s="16" t="s">
        <v>36</v>
      </c>
      <c r="D18" s="27">
        <v>0</v>
      </c>
      <c r="E18" s="28">
        <v>0</v>
      </c>
      <c r="F18" s="28">
        <f t="shared" si="8"/>
        <v>0</v>
      </c>
      <c r="G18" s="27">
        <v>13956.1</v>
      </c>
      <c r="H18" s="28">
        <v>9350.6</v>
      </c>
      <c r="I18" s="28">
        <f t="shared" si="6"/>
        <v>4605.5</v>
      </c>
      <c r="J18" s="27">
        <v>32384.2</v>
      </c>
      <c r="K18" s="28">
        <v>21697.4</v>
      </c>
      <c r="L18" s="28">
        <f t="shared" si="7"/>
        <v>10686.8</v>
      </c>
      <c r="M18" s="28">
        <v>0</v>
      </c>
      <c r="N18" s="28">
        <v>0</v>
      </c>
      <c r="O18" s="28">
        <f t="shared" si="9"/>
        <v>0</v>
      </c>
      <c r="P18" s="20">
        <v>0</v>
      </c>
      <c r="Q18" s="20">
        <v>0</v>
      </c>
      <c r="R18" s="28">
        <f t="shared" si="10"/>
        <v>0</v>
      </c>
      <c r="S18" s="20">
        <v>0</v>
      </c>
      <c r="T18" s="20">
        <v>0</v>
      </c>
      <c r="U18" s="28">
        <f t="shared" si="11"/>
        <v>0</v>
      </c>
      <c r="V18" s="28">
        <v>0</v>
      </c>
      <c r="W18" s="28">
        <v>0</v>
      </c>
      <c r="X18" s="28">
        <f t="shared" si="12"/>
        <v>0</v>
      </c>
      <c r="Y18" s="2"/>
    </row>
    <row r="19" spans="1:25" s="1" customFormat="1" ht="23.25" customHeight="1" x14ac:dyDescent="0.25">
      <c r="A19" s="25">
        <v>10</v>
      </c>
      <c r="B19" s="26" t="s">
        <v>37</v>
      </c>
      <c r="C19" s="16" t="s">
        <v>38</v>
      </c>
      <c r="D19" s="27">
        <v>142203.5</v>
      </c>
      <c r="E19" s="28">
        <v>56988.5</v>
      </c>
      <c r="F19" s="28">
        <f t="shared" si="8"/>
        <v>85215</v>
      </c>
      <c r="G19" s="27">
        <v>71113.7</v>
      </c>
      <c r="H19" s="28">
        <v>15000</v>
      </c>
      <c r="I19" s="28">
        <f t="shared" si="6"/>
        <v>56113.7</v>
      </c>
      <c r="J19" s="27">
        <v>217810.3</v>
      </c>
      <c r="K19" s="28">
        <v>95864.5</v>
      </c>
      <c r="L19" s="28">
        <f t="shared" si="7"/>
        <v>121945.79999999999</v>
      </c>
      <c r="M19" s="28">
        <v>208677</v>
      </c>
      <c r="N19" s="28">
        <v>93600</v>
      </c>
      <c r="O19" s="28">
        <f t="shared" si="9"/>
        <v>115077</v>
      </c>
      <c r="P19" s="20">
        <v>615833.19999999995</v>
      </c>
      <c r="Q19" s="20">
        <v>261012.6</v>
      </c>
      <c r="R19" s="28">
        <f t="shared" si="10"/>
        <v>354820.6</v>
      </c>
      <c r="S19" s="20">
        <v>162212</v>
      </c>
      <c r="T19" s="20">
        <v>66658.899999999994</v>
      </c>
      <c r="U19" s="28">
        <f t="shared" si="11"/>
        <v>95553.1</v>
      </c>
      <c r="V19" s="28">
        <v>3837</v>
      </c>
      <c r="W19" s="28">
        <v>0</v>
      </c>
      <c r="X19" s="28">
        <f t="shared" si="12"/>
        <v>3837</v>
      </c>
      <c r="Y19" s="2"/>
    </row>
    <row r="20" spans="1:25" s="1" customFormat="1" ht="80.25" customHeight="1" x14ac:dyDescent="0.25">
      <c r="A20" s="25">
        <v>11</v>
      </c>
      <c r="B20" s="26" t="s">
        <v>39</v>
      </c>
      <c r="C20" s="16" t="s">
        <v>40</v>
      </c>
      <c r="D20" s="27">
        <v>437315</v>
      </c>
      <c r="E20" s="28">
        <v>293001</v>
      </c>
      <c r="F20" s="28">
        <f>D20-E20</f>
        <v>144314</v>
      </c>
      <c r="G20" s="27">
        <v>409351.4</v>
      </c>
      <c r="H20" s="28">
        <v>271322.09999999998</v>
      </c>
      <c r="I20" s="28">
        <f t="shared" si="6"/>
        <v>138029.30000000005</v>
      </c>
      <c r="J20" s="27">
        <v>229151.6</v>
      </c>
      <c r="K20" s="28">
        <v>152736.9</v>
      </c>
      <c r="L20" s="28">
        <f t="shared" si="7"/>
        <v>76414.700000000012</v>
      </c>
      <c r="M20" s="28">
        <v>210767.9</v>
      </c>
      <c r="N20" s="28">
        <v>138568.6</v>
      </c>
      <c r="O20" s="28">
        <f t="shared" si="9"/>
        <v>72199.299999999988</v>
      </c>
      <c r="P20" s="20">
        <v>498923.9</v>
      </c>
      <c r="Q20" s="20">
        <v>323451.7</v>
      </c>
      <c r="R20" s="28">
        <f t="shared" si="10"/>
        <v>175472.2</v>
      </c>
      <c r="S20" s="20">
        <v>248482.7</v>
      </c>
      <c r="T20" s="20">
        <v>125682.4</v>
      </c>
      <c r="U20" s="28">
        <f t="shared" si="11"/>
        <v>122800.30000000002</v>
      </c>
      <c r="V20" s="28">
        <v>0</v>
      </c>
      <c r="W20" s="28">
        <v>0</v>
      </c>
      <c r="X20" s="28">
        <f t="shared" si="12"/>
        <v>0</v>
      </c>
      <c r="Y20" s="2"/>
    </row>
    <row r="21" spans="1:25" s="1" customFormat="1" ht="31.5" x14ac:dyDescent="0.25">
      <c r="A21" s="25">
        <v>12</v>
      </c>
      <c r="B21" s="26" t="s">
        <v>41</v>
      </c>
      <c r="C21" s="16" t="s">
        <v>42</v>
      </c>
      <c r="D21" s="27">
        <v>15000</v>
      </c>
      <c r="E21" s="28">
        <v>0</v>
      </c>
      <c r="F21" s="28">
        <f t="shared" ref="F21" si="13">D21-E21</f>
        <v>15000</v>
      </c>
      <c r="G21" s="27">
        <v>30000</v>
      </c>
      <c r="H21" s="28">
        <v>0</v>
      </c>
      <c r="I21" s="28">
        <f t="shared" si="6"/>
        <v>30000</v>
      </c>
      <c r="J21" s="27">
        <v>39933.9</v>
      </c>
      <c r="K21" s="28">
        <v>2027.6</v>
      </c>
      <c r="L21" s="28">
        <f t="shared" si="7"/>
        <v>37906.300000000003</v>
      </c>
      <c r="M21" s="28">
        <v>34192.9</v>
      </c>
      <c r="N21" s="28">
        <v>7828.6</v>
      </c>
      <c r="O21" s="28">
        <f t="shared" si="9"/>
        <v>26364.300000000003</v>
      </c>
      <c r="P21" s="20">
        <v>14777</v>
      </c>
      <c r="Q21" s="20">
        <v>788.6</v>
      </c>
      <c r="R21" s="28">
        <f t="shared" si="10"/>
        <v>13988.4</v>
      </c>
      <c r="S21" s="20">
        <v>18300</v>
      </c>
      <c r="T21" s="20">
        <v>0</v>
      </c>
      <c r="U21" s="28">
        <f t="shared" si="11"/>
        <v>18300</v>
      </c>
      <c r="V21" s="28">
        <v>0</v>
      </c>
      <c r="W21" s="28">
        <v>0</v>
      </c>
      <c r="X21" s="28">
        <f t="shared" si="12"/>
        <v>0</v>
      </c>
      <c r="Y21" s="2"/>
    </row>
    <row r="22" spans="1:25" s="1" customFormat="1" ht="35.25" customHeight="1" x14ac:dyDescent="0.25">
      <c r="A22" s="25">
        <v>13</v>
      </c>
      <c r="B22" s="26" t="s">
        <v>43</v>
      </c>
      <c r="C22" s="16" t="s">
        <v>44</v>
      </c>
      <c r="D22" s="27" t="s">
        <v>45</v>
      </c>
      <c r="E22" s="28" t="s">
        <v>45</v>
      </c>
      <c r="F22" s="28" t="s">
        <v>45</v>
      </c>
      <c r="G22" s="27" t="s">
        <v>45</v>
      </c>
      <c r="H22" s="28" t="s">
        <v>45</v>
      </c>
      <c r="I22" s="28" t="s">
        <v>45</v>
      </c>
      <c r="J22" s="27" t="s">
        <v>45</v>
      </c>
      <c r="K22" s="28" t="s">
        <v>45</v>
      </c>
      <c r="L22" s="28" t="s">
        <v>45</v>
      </c>
      <c r="M22" s="28">
        <v>29422.7</v>
      </c>
      <c r="N22" s="28">
        <v>19712.5</v>
      </c>
      <c r="O22" s="28">
        <f t="shared" si="9"/>
        <v>9710.2000000000007</v>
      </c>
      <c r="P22" s="20">
        <v>429061.8</v>
      </c>
      <c r="Q22" s="20">
        <v>285624.59999999998</v>
      </c>
      <c r="R22" s="28">
        <f t="shared" si="10"/>
        <v>143437.20000000001</v>
      </c>
      <c r="S22" s="20">
        <v>276487.5</v>
      </c>
      <c r="T22" s="20">
        <v>159073.1</v>
      </c>
      <c r="U22" s="28">
        <f>S22-T22</f>
        <v>117414.39999999999</v>
      </c>
      <c r="V22" s="28">
        <v>0</v>
      </c>
      <c r="W22" s="28">
        <v>0</v>
      </c>
      <c r="X22" s="28">
        <f t="shared" si="12"/>
        <v>0</v>
      </c>
      <c r="Y22" s="2"/>
    </row>
    <row r="23" spans="1:25" s="1" customFormat="1" ht="31.5" x14ac:dyDescent="0.25">
      <c r="A23" s="25">
        <v>14</v>
      </c>
      <c r="B23" s="26" t="s">
        <v>46</v>
      </c>
      <c r="C23" s="16" t="s">
        <v>47</v>
      </c>
      <c r="D23" s="27" t="s">
        <v>45</v>
      </c>
      <c r="E23" s="28" t="s">
        <v>45</v>
      </c>
      <c r="F23" s="28" t="s">
        <v>45</v>
      </c>
      <c r="G23" s="27" t="s">
        <v>45</v>
      </c>
      <c r="H23" s="28" t="s">
        <v>45</v>
      </c>
      <c r="I23" s="28" t="s">
        <v>45</v>
      </c>
      <c r="J23" s="27" t="s">
        <v>45</v>
      </c>
      <c r="K23" s="28" t="s">
        <v>45</v>
      </c>
      <c r="L23" s="28" t="s">
        <v>45</v>
      </c>
      <c r="M23" s="27" t="s">
        <v>45</v>
      </c>
      <c r="N23" s="28" t="s">
        <v>45</v>
      </c>
      <c r="O23" s="28" t="s">
        <v>45</v>
      </c>
      <c r="P23" s="27" t="s">
        <v>45</v>
      </c>
      <c r="Q23" s="28" t="s">
        <v>45</v>
      </c>
      <c r="R23" s="28" t="s">
        <v>45</v>
      </c>
      <c r="S23" s="20">
        <v>26997.9</v>
      </c>
      <c r="T23" s="20">
        <v>26997.9</v>
      </c>
      <c r="U23" s="28">
        <f>S23-T23</f>
        <v>0</v>
      </c>
      <c r="V23" s="28">
        <v>0</v>
      </c>
      <c r="W23" s="28">
        <v>0</v>
      </c>
      <c r="X23" s="28">
        <f t="shared" si="12"/>
        <v>0</v>
      </c>
      <c r="Y23" s="2"/>
    </row>
    <row r="24" spans="1:25" x14ac:dyDescent="0.25">
      <c r="D24" s="29"/>
      <c r="E24" s="29"/>
      <c r="F24" s="29"/>
    </row>
    <row r="25" spans="1:25" s="30" customFormat="1" x14ac:dyDescent="0.25">
      <c r="B25" s="30" t="s">
        <v>48</v>
      </c>
      <c r="C25" s="31"/>
      <c r="D25" s="32">
        <v>141011685.20000002</v>
      </c>
      <c r="E25" s="32"/>
      <c r="F25" s="32"/>
      <c r="G25" s="31">
        <v>170268115.69999999</v>
      </c>
      <c r="H25" s="31"/>
      <c r="I25" s="31"/>
      <c r="J25" s="31">
        <v>174404543.90000001</v>
      </c>
      <c r="K25" s="31"/>
      <c r="L25" s="31"/>
      <c r="M25" s="31">
        <v>196774255.20000002</v>
      </c>
      <c r="N25" s="31"/>
      <c r="O25" s="31"/>
      <c r="P25" s="31">
        <v>215318586.39999998</v>
      </c>
      <c r="Q25" s="31"/>
      <c r="R25" s="31"/>
      <c r="S25" s="31">
        <v>256089613.50000003</v>
      </c>
      <c r="T25" s="33"/>
      <c r="U25" s="33"/>
      <c r="V25" s="31">
        <v>161152674.80000001</v>
      </c>
    </row>
    <row r="26" spans="1:25" s="30" customFormat="1" x14ac:dyDescent="0.25">
      <c r="B26" s="30" t="s">
        <v>49</v>
      </c>
      <c r="C26" s="31"/>
      <c r="D26" s="34">
        <f>D7/D25*100</f>
        <v>7.0655804062399783</v>
      </c>
      <c r="E26" s="35"/>
      <c r="F26" s="35"/>
      <c r="G26" s="31">
        <f>G7/G25*100</f>
        <v>8.5436583004365758</v>
      </c>
      <c r="H26" s="33"/>
      <c r="I26" s="31"/>
      <c r="J26" s="31">
        <f>J7/J25*100</f>
        <v>9.1426052575457017</v>
      </c>
      <c r="K26" s="31"/>
      <c r="L26" s="31"/>
      <c r="M26" s="31">
        <f>M7/M25*100</f>
        <v>11.480164199854125</v>
      </c>
      <c r="N26" s="31"/>
      <c r="O26" s="31"/>
      <c r="P26" s="31">
        <f>P7/P25*100</f>
        <v>8.9731369795022964</v>
      </c>
      <c r="Q26" s="31"/>
      <c r="R26" s="31"/>
      <c r="S26" s="31">
        <f>S7/S25*100</f>
        <v>7.754580605042773</v>
      </c>
      <c r="T26" s="33"/>
      <c r="U26" s="33"/>
      <c r="V26" s="31">
        <f>V7/V25*100</f>
        <v>2.0348521698877815</v>
      </c>
    </row>
    <row r="27" spans="1:25" s="1" customFormat="1" x14ac:dyDescent="0.25">
      <c r="C27" s="2"/>
      <c r="D27" s="36"/>
      <c r="E27" s="37"/>
      <c r="F27" s="37"/>
      <c r="G27" s="3"/>
      <c r="H27" s="38"/>
      <c r="I27" s="2"/>
      <c r="J27" s="2"/>
      <c r="K27" s="2"/>
      <c r="L27" s="36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2"/>
    </row>
    <row r="28" spans="1:25" s="1" customFormat="1" x14ac:dyDescent="0.25">
      <c r="C28" s="2"/>
      <c r="D28" s="2"/>
      <c r="E28" s="2"/>
      <c r="F28" s="2"/>
      <c r="G28" s="2"/>
      <c r="H28" s="2"/>
      <c r="I28" s="40"/>
      <c r="J28" s="41"/>
      <c r="K28" s="2"/>
      <c r="L28" s="36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2"/>
    </row>
    <row r="30" spans="1:25" x14ac:dyDescent="0.25">
      <c r="J30" s="42"/>
    </row>
  </sheetData>
  <mergeCells count="13">
    <mergeCell ref="T1:U1"/>
    <mergeCell ref="S5:U5"/>
    <mergeCell ref="V5:X5"/>
    <mergeCell ref="A2:U2"/>
    <mergeCell ref="A3:R3"/>
    <mergeCell ref="A5:A6"/>
    <mergeCell ref="B5:B6"/>
    <mergeCell ref="C5:C6"/>
    <mergeCell ref="D5:F5"/>
    <mergeCell ref="G5:I5"/>
    <mergeCell ref="J5:L5"/>
    <mergeCell ref="M5:O5"/>
    <mergeCell ref="P5:R5"/>
  </mergeCells>
  <pageMargins left="0.39370078740157483" right="0.39370078740157483" top="0.78740157480314965" bottom="0.78740157480314965" header="0.31496062992125984" footer="0.31496062992125984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2019-2023,2024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Рыженкова Елена Николаевна</dc:creator>
  <cp:lastModifiedBy>Васютина Ольга Валерьевна</cp:lastModifiedBy>
  <cp:lastPrinted>2025-03-11T11:17:18Z</cp:lastPrinted>
  <dcterms:created xsi:type="dcterms:W3CDTF">2025-03-11T10:49:09Z</dcterms:created>
  <dcterms:modified xsi:type="dcterms:W3CDTF">2025-03-11T11:17:52Z</dcterms:modified>
</cp:coreProperties>
</file>