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930" yWindow="615" windowWidth="15450" windowHeight="9960"/>
  </bookViews>
  <sheets>
    <sheet name="2024 год" sheetId="3" r:id="rId1"/>
  </sheets>
  <definedNames>
    <definedName name="_xlnm._FilterDatabase" localSheetId="0" hidden="1">'2024 год'!$A$7:$M$150</definedName>
    <definedName name="APPT" localSheetId="0">'2024 год'!#REF!</definedName>
    <definedName name="FIO" localSheetId="0">'2024 год'!#REF!</definedName>
    <definedName name="SIGN" localSheetId="0">'2024 год'!$B$80:$E$81</definedName>
    <definedName name="_xlnm.Print_Titles" localSheetId="0">'2024 год'!$6:$6</definedName>
    <definedName name="_xlnm.Print_Area" localSheetId="0">'2024 год'!$A:$J</definedName>
  </definedNames>
  <calcPr calcId="145621"/>
</workbook>
</file>

<file path=xl/calcChain.xml><?xml version="1.0" encoding="utf-8"?>
<calcChain xmlns="http://schemas.openxmlformats.org/spreadsheetml/2006/main">
  <c r="H150" i="3" l="1"/>
  <c r="I58" i="3" l="1"/>
  <c r="G58" i="3"/>
  <c r="G71" i="3"/>
  <c r="G10" i="3"/>
  <c r="G28" i="3"/>
  <c r="G65" i="3"/>
  <c r="G64" i="3"/>
  <c r="I64" i="3"/>
  <c r="I65" i="3"/>
  <c r="I55" i="3"/>
  <c r="I32" i="3"/>
  <c r="I28" i="3"/>
  <c r="I29" i="3"/>
  <c r="I8" i="3"/>
  <c r="E55" i="3"/>
  <c r="G55" i="3"/>
  <c r="G32" i="3"/>
  <c r="E65" i="3"/>
  <c r="E64" i="3"/>
  <c r="F72" i="3"/>
  <c r="E70" i="3"/>
  <c r="G70" i="3"/>
  <c r="E69" i="3"/>
  <c r="G69" i="3"/>
  <c r="E68" i="3"/>
  <c r="G68" i="3"/>
  <c r="I70" i="3"/>
  <c r="I69" i="3"/>
  <c r="I68" i="3"/>
  <c r="E58" i="3"/>
  <c r="E32" i="3" l="1"/>
  <c r="E28" i="3"/>
  <c r="E8" i="3"/>
  <c r="D72" i="3"/>
  <c r="D7" i="3"/>
  <c r="I66" i="3"/>
  <c r="I67" i="3"/>
  <c r="I71" i="3"/>
  <c r="G66" i="3"/>
  <c r="G67" i="3"/>
  <c r="E66" i="3"/>
  <c r="E67" i="3"/>
  <c r="E71" i="3"/>
  <c r="I63" i="3"/>
  <c r="G63" i="3"/>
  <c r="E63" i="3"/>
  <c r="D150" i="3" l="1"/>
  <c r="C7" i="3"/>
  <c r="G8" i="3" l="1"/>
  <c r="E78" i="3"/>
  <c r="C72" i="3"/>
  <c r="H7" i="3"/>
  <c r="M150" i="3" l="1"/>
  <c r="I73" i="3"/>
  <c r="G87" i="3" l="1"/>
  <c r="G88" i="3"/>
  <c r="G89" i="3"/>
  <c r="G90" i="3"/>
  <c r="G91" i="3"/>
  <c r="G92" i="3"/>
  <c r="G93" i="3"/>
  <c r="G94" i="3"/>
  <c r="G95" i="3"/>
  <c r="G96" i="3"/>
  <c r="G97" i="3"/>
  <c r="G98" i="3"/>
  <c r="G99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86" i="3"/>
  <c r="G85" i="3"/>
  <c r="G84" i="3"/>
  <c r="G83" i="3"/>
  <c r="G75" i="3"/>
  <c r="G76" i="3"/>
  <c r="G77" i="3"/>
  <c r="G78" i="3"/>
  <c r="G79" i="3"/>
  <c r="G80" i="3"/>
  <c r="G81" i="3"/>
  <c r="G82" i="3"/>
  <c r="G74" i="3"/>
  <c r="G73" i="3"/>
  <c r="G59" i="3"/>
  <c r="G60" i="3"/>
  <c r="G61" i="3"/>
  <c r="G62" i="3"/>
  <c r="G57" i="3"/>
  <c r="G56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9" i="3"/>
  <c r="G30" i="3"/>
  <c r="G31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9" i="3"/>
  <c r="I145" i="3" l="1"/>
  <c r="I148" i="3"/>
  <c r="E148" i="3"/>
  <c r="H72" i="3"/>
  <c r="I72" i="3" s="1"/>
  <c r="E72" i="3"/>
  <c r="F7" i="3"/>
  <c r="I7" i="3"/>
  <c r="G7" i="3" l="1"/>
  <c r="F150" i="3"/>
  <c r="G72" i="3"/>
  <c r="E7" i="3"/>
  <c r="C150" i="3"/>
  <c r="I61" i="3"/>
  <c r="I150" i="3" l="1"/>
  <c r="I120" i="3" l="1"/>
  <c r="E120" i="3"/>
  <c r="I59" i="3" l="1"/>
  <c r="E59" i="3"/>
  <c r="J59" i="3" l="1"/>
  <c r="E29" i="3"/>
  <c r="E61" i="3" l="1"/>
  <c r="I122" i="3" l="1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6" i="3"/>
  <c r="I147" i="3"/>
  <c r="I149" i="3"/>
  <c r="I52" i="3"/>
  <c r="I53" i="3"/>
  <c r="I54" i="3"/>
  <c r="I56" i="3"/>
  <c r="I57" i="3"/>
  <c r="I60" i="3"/>
  <c r="I62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1" i="3"/>
  <c r="I18" i="3"/>
  <c r="I19" i="3"/>
  <c r="I20" i="3"/>
  <c r="I21" i="3"/>
  <c r="I22" i="3"/>
  <c r="I23" i="3"/>
  <c r="I24" i="3"/>
  <c r="I25" i="3"/>
  <c r="I26" i="3"/>
  <c r="I27" i="3"/>
  <c r="I30" i="3"/>
  <c r="I31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12" i="3"/>
  <c r="I13" i="3"/>
  <c r="I14" i="3"/>
  <c r="I15" i="3"/>
  <c r="I16" i="3"/>
  <c r="I17" i="3"/>
  <c r="I9" i="3"/>
  <c r="I10" i="3"/>
  <c r="I11" i="3"/>
  <c r="E30" i="3" l="1"/>
  <c r="J30" i="3" s="1"/>
  <c r="E47" i="3"/>
  <c r="E48" i="3"/>
  <c r="E49" i="3"/>
  <c r="E50" i="3"/>
  <c r="E51" i="3"/>
  <c r="E52" i="3"/>
  <c r="E53" i="3"/>
  <c r="E54" i="3"/>
  <c r="E56" i="3"/>
  <c r="J56" i="3" l="1"/>
  <c r="J47" i="3"/>
  <c r="J54" i="3"/>
  <c r="J50" i="3"/>
  <c r="J49" i="3"/>
  <c r="J53" i="3"/>
  <c r="J51" i="3"/>
  <c r="J52" i="3"/>
  <c r="J48" i="3"/>
  <c r="E149" i="3" l="1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7" i="3"/>
  <c r="E76" i="3"/>
  <c r="E75" i="3"/>
  <c r="E74" i="3"/>
  <c r="E73" i="3"/>
  <c r="E62" i="3"/>
  <c r="E60" i="3"/>
  <c r="E5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1" i="3"/>
  <c r="E27" i="3"/>
  <c r="E26" i="3"/>
  <c r="E25" i="3"/>
  <c r="E24" i="3"/>
  <c r="E23" i="3"/>
  <c r="E22" i="3"/>
  <c r="E21" i="3"/>
  <c r="E20" i="3"/>
  <c r="E19" i="3"/>
  <c r="E18" i="3"/>
  <c r="E17" i="3"/>
  <c r="E16" i="3"/>
  <c r="E13" i="3"/>
  <c r="E12" i="3"/>
  <c r="E11" i="3"/>
  <c r="E10" i="3"/>
  <c r="E9" i="3"/>
  <c r="J57" i="3" l="1"/>
  <c r="J27" i="3" l="1"/>
  <c r="G150" i="3"/>
  <c r="E150" i="3" l="1"/>
  <c r="J113" i="3"/>
  <c r="J109" i="3"/>
  <c r="J105" i="3" l="1"/>
  <c r="J71" i="3"/>
  <c r="J62" i="3" l="1"/>
  <c r="J60" i="3"/>
  <c r="J144" i="3"/>
  <c r="J143" i="3"/>
  <c r="J141" i="3"/>
  <c r="J140" i="3"/>
  <c r="J139" i="3"/>
  <c r="J137" i="3"/>
  <c r="J136" i="3"/>
  <c r="J135" i="3"/>
  <c r="J134" i="3"/>
  <c r="J133" i="3"/>
  <c r="J131" i="3"/>
  <c r="J130" i="3"/>
  <c r="J129" i="3"/>
  <c r="J128" i="3"/>
  <c r="J127" i="3"/>
  <c r="J126" i="3"/>
  <c r="J125" i="3"/>
  <c r="J123" i="3"/>
  <c r="J122" i="3"/>
  <c r="J121" i="3"/>
  <c r="J118" i="3"/>
  <c r="J117" i="3"/>
  <c r="J116" i="3"/>
  <c r="J115" i="3"/>
  <c r="J114" i="3"/>
  <c r="J112" i="3"/>
  <c r="J110" i="3"/>
  <c r="J108" i="3"/>
  <c r="J46" i="3"/>
  <c r="J41" i="3"/>
  <c r="J40" i="3"/>
  <c r="J39" i="3"/>
  <c r="J37" i="3"/>
  <c r="J36" i="3"/>
  <c r="J35" i="3"/>
  <c r="J34" i="3"/>
  <c r="J33" i="3"/>
  <c r="J12" i="3"/>
  <c r="J145" i="3" l="1"/>
  <c r="J147" i="3"/>
  <c r="J20" i="3"/>
  <c r="J23" i="3"/>
  <c r="J74" i="3"/>
  <c r="J75" i="3"/>
  <c r="J76" i="3"/>
  <c r="J77" i="3"/>
  <c r="J78" i="3"/>
  <c r="J79" i="3"/>
  <c r="J80" i="3"/>
  <c r="J81" i="3"/>
  <c r="J82" i="3"/>
  <c r="J84" i="3"/>
  <c r="J86" i="3"/>
  <c r="J87" i="3"/>
  <c r="J88" i="3"/>
  <c r="J90" i="3"/>
  <c r="J91" i="3"/>
  <c r="J92" i="3"/>
  <c r="J93" i="3"/>
  <c r="J94" i="3"/>
  <c r="J95" i="3"/>
  <c r="J96" i="3"/>
  <c r="J97" i="3"/>
  <c r="J98" i="3"/>
  <c r="J99" i="3"/>
  <c r="J102" i="3"/>
  <c r="J103" i="3"/>
  <c r="J104" i="3"/>
  <c r="J106" i="3"/>
  <c r="J18" i="3"/>
  <c r="J149" i="3"/>
  <c r="J11" i="3"/>
  <c r="J16" i="3"/>
  <c r="J19" i="3"/>
  <c r="J22" i="3"/>
  <c r="J24" i="3"/>
  <c r="J43" i="3"/>
  <c r="J44" i="3"/>
  <c r="J42" i="3"/>
  <c r="J31" i="3"/>
  <c r="J73" i="3"/>
  <c r="J142" i="3"/>
  <c r="J45" i="3"/>
  <c r="J17" i="3" l="1"/>
  <c r="J89" i="3"/>
  <c r="J85" i="3"/>
  <c r="J132" i="3"/>
  <c r="J107" i="3"/>
  <c r="J21" i="3"/>
  <c r="J83" i="3"/>
  <c r="J13" i="3"/>
  <c r="J101" i="3"/>
  <c r="J38" i="3"/>
  <c r="J119" i="3"/>
  <c r="J138" i="3"/>
  <c r="J111" i="3"/>
  <c r="J10" i="3"/>
  <c r="J124" i="3"/>
  <c r="J25" i="3"/>
  <c r="J9" i="3"/>
  <c r="J72" i="3" l="1"/>
  <c r="J146" i="3"/>
  <c r="J8" i="3"/>
  <c r="J150" i="3" l="1"/>
  <c r="J7" i="3"/>
</calcChain>
</file>

<file path=xl/sharedStrings.xml><?xml version="1.0" encoding="utf-8"?>
<sst xmlns="http://schemas.openxmlformats.org/spreadsheetml/2006/main" count="305" uniqueCount="302">
  <si>
    <t>тыс. руб.</t>
  </si>
  <si>
    <t>0100</t>
  </si>
  <si>
    <t>ОБЩЕГОСУДАРСТВЕННЫЕ ВОПРОСЫ</t>
  </si>
  <si>
    <t>0102</t>
  </si>
  <si>
    <t>0103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</si>
  <si>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</si>
  <si>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</si>
  <si>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</si>
  <si>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</si>
  <si>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</si>
  <si>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0107</t>
  </si>
  <si>
    <t>0111</t>
  </si>
  <si>
    <t>Резервные фонды</t>
  </si>
  <si>
    <t>0112</t>
  </si>
  <si>
    <t>0113</t>
  </si>
  <si>
    <t>Другие общегосударственные вопросы</t>
  </si>
  <si>
    <t>0200</t>
  </si>
  <si>
    <t>НАЦИОНАЛЬНАЯ ОБОРОНА</t>
  </si>
  <si>
    <t>0203</t>
  </si>
  <si>
    <t>0300</t>
  </si>
  <si>
    <t>0309</t>
  </si>
  <si>
    <t>0310</t>
  </si>
  <si>
    <t>0314</t>
  </si>
  <si>
    <t>0400</t>
  </si>
  <si>
    <t>НАЦИОНАЛЬНАЯ ЭКОНОМИКА</t>
  </si>
  <si>
    <t>0401</t>
  </si>
  <si>
    <t>Общеэкономические вопросы</t>
  </si>
  <si>
    <t>0404</t>
  </si>
  <si>
    <t>Воспроизводство минерально-сырьевой базы</t>
  </si>
  <si>
    <t>0405</t>
  </si>
  <si>
    <t>0406</t>
  </si>
  <si>
    <t>Водное хозяйство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</si>
  <si>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</si>
  <si>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</si>
  <si>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</si>
  <si>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</si>
  <si>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</si>
  <si>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</si>
  <si>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0410</t>
  </si>
  <si>
    <t>Связь и информатика</t>
  </si>
  <si>
    <t>0411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</si>
  <si>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</si>
  <si>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</si>
  <si>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</si>
  <si>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</si>
  <si>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</si>
  <si>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</si>
  <si>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</si>
  <si>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</si>
  <si>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</si>
  <si>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</si>
  <si>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</si>
  <si>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</si>
  <si>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</si>
  <si>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</si>
  <si>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</si>
  <si>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</si>
  <si>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</si>
  <si>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</si>
  <si>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</si>
  <si>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</si>
  <si>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</si>
  <si>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</si>
  <si>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0704</t>
  </si>
  <si>
    <t>Среднее профессиональное образование</t>
  </si>
  <si>
    <t>0705</t>
  </si>
  <si>
    <t>Профессиональная подготовка, переподготовка и повышение квалификации</t>
  </si>
  <si>
    <t>0706</t>
  </si>
  <si>
    <t>0707</t>
  </si>
  <si>
    <t>0709</t>
  </si>
  <si>
    <t>Другие вопросы в области образования</t>
  </si>
  <si>
    <t>0800</t>
  </si>
  <si>
    <t>0801</t>
  </si>
  <si>
    <t>Культура</t>
  </si>
  <si>
    <t>0804</t>
  </si>
  <si>
    <t>Другие вопросы в области культуры, кинематографии</t>
  </si>
  <si>
    <t>0900</t>
  </si>
  <si>
    <t>ЗДРАВООХРАНЕНИЕ</t>
  </si>
  <si>
    <t>0901</t>
  </si>
  <si>
    <t>Стационарная медицинская помощь</t>
  </si>
  <si>
    <t>0902</t>
  </si>
  <si>
    <t>Амбулаторная помощь</t>
  </si>
  <si>
    <t>0903</t>
  </si>
  <si>
    <t>0904</t>
  </si>
  <si>
    <t>Скорая медицинская помощь</t>
  </si>
  <si>
    <t>Санаторно-оздоровительная помощь</t>
  </si>
  <si>
    <t>0906</t>
  </si>
  <si>
    <t>0909</t>
  </si>
  <si>
    <t>Другие вопросы в области здравоохранения</t>
  </si>
  <si>
    <t>1000</t>
  </si>
  <si>
    <t>СОЦИАЛЬНАЯ ПОЛИТИКА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</si>
  <si>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</si>
  <si>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</si>
  <si>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</si>
  <si>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</si>
  <si>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</si>
  <si>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</si>
  <si>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</si>
  <si>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</si>
  <si>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Другие вопросы в области социальной политики</t>
  </si>
  <si>
    <t>1100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</si>
  <si>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</si>
  <si>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</si>
  <si>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</si>
  <si>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</si>
  <si>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</si>
  <si>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</si>
  <si>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1200</t>
  </si>
  <si>
    <t>СРЕДСТВА МАССОВОЙ ИНФОРМАЦИИ</t>
  </si>
  <si>
    <t>1201</t>
  </si>
  <si>
    <t>Телевидение и радиовещание</t>
  </si>
  <si>
    <t>1202</t>
  </si>
  <si>
    <t>1300</t>
  </si>
  <si>
    <t>1301</t>
  </si>
  <si>
    <t>1400</t>
  </si>
  <si>
    <t>1401</t>
  </si>
  <si>
    <t>1402</t>
  </si>
  <si>
    <t>Иные дотации</t>
  </si>
  <si>
    <t>1403</t>
  </si>
  <si>
    <t>Прочие межбюджетные трансферты общего характера</t>
  </si>
  <si>
    <t>1</t>
  </si>
  <si>
    <t>2</t>
  </si>
  <si>
    <t>НАЛОГОВЫЕ И НЕНАЛОГОВЫЕ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</si>
  <si>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</si>
  <si>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</si>
  <si>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</si>
  <si>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</si>
  <si>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</si>
  <si>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</si>
  <si>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</si>
  <si>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</si>
  <si>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</si>
  <si>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Налог на добычу полезных ископаемых</t>
  </si>
  <si>
    <t>ГОСУДАРСТВЕННАЯ ПОШЛИНА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</si>
  <si>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</si>
  <si>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</si>
  <si>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</si>
  <si>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</si>
  <si>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>Плата за использование лесов</t>
  </si>
  <si>
    <t>Доходы от оказания платных услуг (работ)</t>
  </si>
  <si>
    <t>Доходы от компенсации затрат государства</t>
  </si>
  <si>
    <t>ШТРАФЫ, САНКЦИИ, ВОЗМЕЩЕНИЕ УЩЕРБА</t>
  </si>
  <si>
    <t>БЕЗВОЗМЕЗДНЫЕ ПОСТУПЛЕНИЯ</t>
  </si>
  <si>
    <t>Наименование кода дохода/раздела(подраздела) расходов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</si>
  <si>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</si>
  <si>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</si>
  <si>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Иные межбюджетные трансферты</t>
  </si>
  <si>
    <t>Проценты, полученные от предоставления бюджетных кредитов внутри страны</t>
  </si>
  <si>
    <t>0703</t>
  </si>
  <si>
    <t>Высшее образование</t>
  </si>
  <si>
    <t>Молодежная политика</t>
  </si>
  <si>
    <t>Код дохода/раздела
(подраздела) расходов по бюджетной классификации</t>
  </si>
  <si>
    <t>Итого 
изменений</t>
  </si>
  <si>
    <t>Всего доходов</t>
  </si>
  <si>
    <t>ПРОЧИЕ НЕНАЛОГОВЫЕ ДОХОДЫ</t>
  </si>
  <si>
    <t>справочно (скрыть)</t>
  </si>
  <si>
    <t>ДЕФИЦИТ (-); ПРОФИЦИТ (+)</t>
  </si>
  <si>
    <t>МЕЖБЮДЖЕТНЫЕ ТРАНСФЕРТЫ ОБЩЕГО ХАРАКТЕРА БЮДЖЕТАМ БЮДЖЕТНОЙ СИСТЕМЫ РОССИЙСКОЙ ФЕДЕРАЦИИ</t>
  </si>
  <si>
    <t>Всего расходов</t>
  </si>
  <si>
    <t>Платежи, взимаемые государственными и муниципальными органами (организациями) за выполнение определенных функций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</si>
  <si>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</si>
  <si>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</t>
  </si>
  <si>
    <t>Платежи в целях возмещения причиненного ущерба (убытков)</t>
  </si>
  <si>
    <t>Платежи, уплачиваемые в целях возмещения вреда</t>
  </si>
  <si>
    <t>Прочие неналоговые доходы</t>
  </si>
  <si>
    <t>Субвенции бюджетам бюджетной системы Российской Федерации</t>
  </si>
  <si>
    <t>Безвозмездные поступления от государственных (муниципальных) организаций в бюджеты субъектов Российской Федерации</t>
  </si>
  <si>
    <t>НАЛОГИ НА СОВОКУПНЫЙ ДОХОД</t>
  </si>
  <si>
    <t>Налог на профессиональный доход</t>
  </si>
  <si>
    <t>Кинематография</t>
  </si>
  <si>
    <t>0802</t>
  </si>
  <si>
    <t>Прикладные научные исследования в области общегосударственных вопросов</t>
  </si>
  <si>
    <t>Гражданская оборона</t>
  </si>
  <si>
    <t>Прикладные научные исследования в области национальной экономики</t>
  </si>
  <si>
    <t>Дополнительное образование детей</t>
  </si>
  <si>
    <t>КУЛЬТУРА, КИНЕМАТОГРАФИЯ</t>
  </si>
  <si>
    <t>ФИЗИЧЕСКАЯ КУЛЬТУРА И СПОРТ</t>
  </si>
  <si>
    <t>Другие вопросы в области физической культуры и спорта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</si>
  <si>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</si>
  <si>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</si>
  <si>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0905</t>
  </si>
  <si>
    <t>1105</t>
  </si>
  <si>
    <t>7=6-3</t>
  </si>
  <si>
    <t>НАЛОГИ, СБОРЫ И РЕГУЛЯРНЫЕ ПЛАТЕЖИ ЗА ПОЛЬЗОВАНИЕ ПРИРОДНЫМИ РЕСУРСАМИ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</si>
  <si>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</si>
  <si>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</si>
  <si>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Государственная пошлина за государственную регистрацию, а также за совершение прочих юридически значимых действий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</si>
  <si>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</si>
  <si>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</si>
  <si>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</si>
  <si>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</si>
  <si>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</si>
  <si>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</si>
  <si>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</si>
  <si>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Сборы, вносимые заказчиками документации, подлежащей государственной экологической экспертизе, рассчитанные в соответствии со сметой расходов на проведение государственной экологической экспертизы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</si>
  <si>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</si>
  <si>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БЕЗВОЗМЕЗДНЫЕ ПОСТУПЛЕНИЯ ОТ ГОСУДАРСТВЕННЫХ (МУНИЦИПАЛЬНЫХ) ОРГАНИЗАЦИЙ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</si>
  <si>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</si>
  <si>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</si>
  <si>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</si>
  <si>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</si>
  <si>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</si>
  <si>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Охрана объектов растительного и животного мира и среды их обитания</t>
  </si>
  <si>
    <t>Заготовка, переработка, хранение и обеспечение безопасности донорской крови и ее компонентов</t>
  </si>
  <si>
    <t>Дотации на выравнивание бюджетной обеспеченности субъектов Российской Федерации и муниципальных образований</t>
  </si>
  <si>
    <t>0605</t>
  </si>
  <si>
    <t>1006</t>
  </si>
  <si>
    <t/>
  </si>
  <si>
    <t>План по закону о бюджете от 19.12.2023 №145-оз</t>
  </si>
  <si>
    <t>от 10.04.2024
№36-оз</t>
  </si>
  <si>
    <t>Изменения, внесенные законом                        от 10.04.2024 
№36-оз</t>
  </si>
  <si>
    <t>План по закону о бюджете в ред. от 02.11.2024   №135-оз</t>
  </si>
  <si>
    <t>Изменения, внесенные законом                                от 02.11.2024   №135-оз</t>
  </si>
  <si>
    <t>План по закону о бюджете в ред.  от 02.11.2024   №135-оз</t>
  </si>
  <si>
    <t>Сведения о внесенных изменениях в закон о бюджете на 2024 год и плановый период 2025 и 2026 годов 
в части доходов и расходов</t>
  </si>
  <si>
    <t>0402</t>
  </si>
  <si>
    <t>Топливно-энергетический комплекс</t>
  </si>
  <si>
    <t>Функционирование высшего должностного лица субъекта Российской Федерации и муниципального образования</t>
  </si>
  <si>
    <t>Функционирование законодательных (представительных) органов государственной власти и представительных органов муниципальных образований</t>
  </si>
  <si>
    <t>Мобилизационная и вневойсковая подготовка</t>
  </si>
  <si>
    <t>Сельское хозяйство и рыболовство</t>
  </si>
  <si>
    <t>Медицинская помощь в дневных стационарах всех типов</t>
  </si>
  <si>
    <t>Периодическая печать и издательства</t>
  </si>
  <si>
    <t>1 00 00 00 0 00 0 000 000</t>
  </si>
  <si>
    <t>1 01 00 00 0 00 0 000 000</t>
  </si>
  <si>
    <t>1 01 01 00 0 00 0 000 110</t>
  </si>
  <si>
    <t>1 01 02 00 0 01 0 000 110</t>
  </si>
  <si>
    <t>1 03 00 00 0 00 0 000 000</t>
  </si>
  <si>
    <t>1 03 02 00 0 01 0 000 110</t>
  </si>
  <si>
    <t>1 05 00 00 0 00 0 000 000</t>
  </si>
  <si>
    <t>1 05 06 00 0 01 0 000 110</t>
  </si>
  <si>
    <t>1 06 00 00 0 00 0 000 000</t>
  </si>
  <si>
    <t>1 06 02 00 0 02 0 000 110</t>
  </si>
  <si>
    <t>1 06 04 00 0 02 0 000 110</t>
  </si>
  <si>
    <t>1 06 05 00 0 02 0 000 110</t>
  </si>
  <si>
    <t>1 07 00 00 0 00 0 000 000</t>
  </si>
  <si>
    <t>1 07 01 00 0 01 0 000 110</t>
  </si>
  <si>
    <t>1 07 04 00 0 01 0 000 110</t>
  </si>
  <si>
    <t>1 08 00 00 0 00 0 000 000</t>
  </si>
  <si>
    <t>1 08 06 00 0 01 0 000 110</t>
  </si>
  <si>
    <t>1 08 07 00 0 01 0 000 110</t>
  </si>
  <si>
    <t>1 11 00 00 0 00 0 000 000</t>
  </si>
  <si>
    <t>1 11 01 00 0 00 0 000 120</t>
  </si>
  <si>
    <t>1 11 03 00 0 00 0 000 120</t>
  </si>
  <si>
    <t>1 11 05 00 0 00 0 000 120</t>
  </si>
  <si>
    <t>1 11 05 30 0 00 0 000 120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</si>
  <si>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</si>
  <si>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1 11 07 00 0 00 0 000 120</t>
  </si>
  <si>
    <t>1 12 00 00 0 00 0 000 000</t>
  </si>
  <si>
    <t>1 12 01 00 0 01 0 000 120</t>
  </si>
  <si>
    <t>1 12 02 00 0 00 0 000 120</t>
  </si>
  <si>
    <t>1 12 04 00 0 00 0 000 120</t>
  </si>
  <si>
    <t>1 13 00 00 0 00 0 000 000</t>
  </si>
  <si>
    <t>1 13 01 00 0 00 0 000 130</t>
  </si>
  <si>
    <t>1 13 02 00 0 00 0 000 130</t>
  </si>
  <si>
    <t>1 14 00 00 0 00 0 000 000</t>
  </si>
  <si>
    <t>1 14 02 00 0 00 0 000 000</t>
  </si>
  <si>
    <t>1 14 06 00 0 00 0 000 430</t>
  </si>
  <si>
    <t>1 15 00 00 0 00 0 000 000</t>
  </si>
  <si>
    <t>АДМИНИСТРАТИВНЫЕ ПЛАТЕЖИ И СБОРЫ</t>
  </si>
  <si>
    <t>1 15 02 00 0 00 0 000 140</t>
  </si>
  <si>
    <t>1 15 07 00 0 01 0 000 140</t>
  </si>
  <si>
    <t>1 16 00 00 0 00 0 000 000</t>
  </si>
  <si>
    <t>1 16 01 00 0 01 0 000 140</t>
  </si>
  <si>
    <t>1 16 02 00 0 02 0 000 140</t>
  </si>
  <si>
    <t>1 16 07 00 0 00 0 000 140</t>
  </si>
  <si>
    <t>1 16 10 00 0 00 0 000 140</t>
  </si>
  <si>
    <t>1 16 11 00 0 01 0 000 140</t>
  </si>
  <si>
    <t>1 16 17 00 0 01 0 000 140</t>
  </si>
  <si>
    <t>Суммы пеней, установленных Налоговым кодексом Российской Федерации, распределяемые в соответствии с подпунктом 1 пункта 11 статьи 46 Бюджетного кодекса Российской Федерации</t>
  </si>
  <si>
    <t>1 17 00 00 0 00 0 000 000</t>
  </si>
  <si>
    <t>1 17 05 00 0 00 0 000 180</t>
  </si>
  <si>
    <t>2 00 00 00 0 00 0 000 000</t>
  </si>
  <si>
    <t>2 02 00 00 0 00 0 000 000</t>
  </si>
  <si>
    <t>2 02 20 00 0 00 0 000 150</t>
  </si>
  <si>
    <t>2 02 30 00 0 00 0 000 150</t>
  </si>
  <si>
    <t>2 02 40 00 0 00 0 000 150</t>
  </si>
  <si>
    <t>2 03 00 00 0 00 0 000 000</t>
  </si>
  <si>
    <t>2 03 02 00 0 02 0 000 150</t>
  </si>
  <si>
    <t>2 07 00 00 0 00 0 000 000</t>
  </si>
  <si>
    <t>ПРОЧИЕ БЕЗВОЗМЕЗДНЫЕ ПОСТУПЛЕНИЯ</t>
  </si>
  <si>
    <t>2 07 02 00 0 02 0 000 150</t>
  </si>
  <si>
    <t>Прочие безвозмездные поступления в бюджеты субъектов Российской Федерации</t>
  </si>
  <si>
    <t>1 11 02 00 0 00 0 000 120</t>
  </si>
  <si>
    <t>Доходы от размещения средств бюджетов</t>
  </si>
  <si>
    <t>1 11 05 40 0 00 0 000 120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</si>
  <si>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</si>
  <si>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2 02 10 00 0 00 0 000 150</t>
  </si>
  <si>
    <t>Дотации бюджетам бюджетной системы Российской Федерации</t>
  </si>
  <si>
    <t>2 18 00 00 0 00 0 000 000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</si>
  <si>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</si>
  <si>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2 18 00 00 0 00 0 000 150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</si>
  <si>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</si>
  <si>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2 19 00 00 0 00 0 000 000</t>
  </si>
  <si>
    <t>ВОЗВРАТ ОСТАТКОВ СУБСИДИЙ, СУБВЕНЦИЙ И ИНЫХ МЕЖБЮДЖЕТНЫХ ТРАНСФЕРТОВ, ИМЕЮЩИХ ЦЕЛЕВОЕ НАЗНАЧЕНИЕ, ПРОШЛЫХ ЛЕТ</t>
  </si>
  <si>
    <t>2 19 00 00 0 02 0 000 150</t>
  </si>
  <si>
    <t>Возврат остатков субсидий, субвенций и иных межбюджетных трансфертов, имеющих целевое назначение, прошлых лет из бюджетов субъектов Российской Федерации</t>
  </si>
  <si>
    <t>2 04 00 00 0 00 0 000 000</t>
  </si>
  <si>
    <t>БЕЗВОЗМЕЗДНЫЕ ПОСТУПЛЕНИЯ ОТ НЕГОСУДАРСТВЕННЫХ ОРГАНИЗАЦИЙ</t>
  </si>
  <si>
    <t>2 04 02 00 0 02 0 000 150</t>
  </si>
  <si>
    <t>Безвозмездные поступления от негосударственных организаций в бюджеты субъектов Российской Федерации</t>
  </si>
  <si>
    <t>Приложение 3.1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</si>
</sst>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##\ ###\ ###\ ###\ ##0.00"/>
  </numFmts>
  <fonts count="13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1" fillId="0" borderId="0"/>
  </cellStyleXfs>
  <cellXfs count="60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164" fontId="5" fillId="3" borderId="1" xfId="0" applyNumberFormat="1" applyFont="1" applyFill="1" applyBorder="1" applyAlignment="1">
      <alignment horizontal="right" vertical="top"/>
    </xf>
    <xf numFmtId="164" fontId="5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horizontal="right" vertical="top"/>
    </xf>
    <xf numFmtId="164" fontId="4" fillId="2" borderId="1" xfId="0" applyNumberFormat="1" applyFont="1" applyFill="1" applyBorder="1" applyAlignment="1">
      <alignment vertical="top"/>
    </xf>
    <xf numFmtId="164" fontId="4" fillId="2" borderId="1" xfId="0" applyNumberFormat="1" applyFont="1" applyFill="1" applyBorder="1" applyAlignment="1">
      <alignment horizontal="right" vertical="top" wrapText="1"/>
    </xf>
    <xf numFmtId="164" fontId="5" fillId="2" borderId="1" xfId="0" applyNumberFormat="1" applyFont="1" applyFill="1" applyBorder="1" applyAlignment="1">
      <alignment horizontal="right" vertical="top" wrapText="1"/>
    </xf>
    <xf numFmtId="164" fontId="5" fillId="3" borderId="1" xfId="0" applyNumberFormat="1" applyFont="1" applyFill="1" applyBorder="1" applyAlignment="1">
      <alignment horizontal="right"/>
    </xf>
    <xf numFmtId="0" fontId="7" fillId="0" borderId="0" xfId="0" applyFont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64" fontId="4" fillId="0" borderId="0" xfId="0" applyNumberFormat="1" applyFont="1"/>
    <xf numFmtId="165" fontId="8" fillId="3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vertical="top" wrapText="1"/>
    </xf>
    <xf numFmtId="164" fontId="9" fillId="3" borderId="1" xfId="0" applyNumberFormat="1" applyFont="1" applyFill="1" applyBorder="1" applyAlignment="1">
      <alignment horizontal="right" vertical="top"/>
    </xf>
    <xf numFmtId="49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5" fillId="0" borderId="0" xfId="0" applyNumberFormat="1" applyFont="1"/>
    <xf numFmtId="0" fontId="10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9" fillId="2" borderId="1" xfId="0" applyNumberFormat="1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3" borderId="1" xfId="0" applyFont="1" applyFill="1" applyBorder="1"/>
    <xf numFmtId="164" fontId="9" fillId="2" borderId="1" xfId="0" applyNumberFormat="1" applyFont="1" applyFill="1" applyBorder="1" applyAlignment="1">
      <alignment horizontal="right" vertical="top"/>
    </xf>
    <xf numFmtId="164" fontId="10" fillId="2" borderId="1" xfId="0" applyNumberFormat="1" applyFont="1" applyFill="1" applyBorder="1" applyAlignment="1">
      <alignment horizontal="right" vertical="top"/>
    </xf>
    <xf numFmtId="164" fontId="10" fillId="2" borderId="1" xfId="0" applyNumberFormat="1" applyFont="1" applyFill="1" applyBorder="1" applyAlignment="1">
      <alignment horizontal="righ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165" fontId="9" fillId="2" borderId="1" xfId="0" applyNumberFormat="1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165" fontId="10" fillId="2" borderId="1" xfId="0" applyNumberFormat="1" applyFont="1" applyFill="1" applyBorder="1" applyAlignment="1">
      <alignment vertical="top"/>
    </xf>
    <xf numFmtId="0" fontId="10" fillId="2" borderId="1" xfId="0" applyFont="1" applyFill="1" applyBorder="1" applyAlignment="1">
      <alignment vertical="top" wrapText="1"/>
    </xf>
    <xf numFmtId="0" fontId="10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/>
    </xf>
    <xf numFmtId="0" fontId="10" fillId="0" borderId="1" xfId="0" applyFont="1" applyFill="1" applyBorder="1" applyAlignment="1">
      <alignment vertical="top" wrapText="1"/>
    </xf>
    <xf numFmtId="164" fontId="10" fillId="0" borderId="1" xfId="0" applyNumberFormat="1" applyFont="1" applyFill="1" applyBorder="1" applyAlignment="1">
      <alignment horizontal="right" vertical="top"/>
    </xf>
    <xf numFmtId="165" fontId="10" fillId="0" borderId="1" xfId="0" applyNumberFormat="1" applyFont="1" applyFill="1" applyBorder="1" applyAlignment="1">
      <alignment vertical="top"/>
    </xf>
    <xf numFmtId="164" fontId="10" fillId="0" borderId="1" xfId="0" applyNumberFormat="1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top" wrapText="1"/>
    </xf>
    <xf numFmtId="164" fontId="9" fillId="3" borderId="1" xfId="0" applyNumberFormat="1" applyFont="1" applyFill="1" applyBorder="1" applyAlignment="1">
      <alignment horizontal="right"/>
    </xf>
    <xf numFmtId="0" fontId="12" fillId="0" borderId="0" xfId="0" applyFont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M151"/>
  <sheetViews>
    <sheetView showGridLines="0" tabSelected="1" zoomScale="140" zoomScaleNormal="140" workbookViewId="0">
      <selection activeCell="K4" sqref="K4"/>
    </sheetView>
  </sheetViews>
  <sheetFormatPr defaultColWidth="9.140625" defaultRowHeight="12.75" x14ac:dyDescent="0.2"/>
  <cols>
    <col min="1" max="1" width="23.28515625" style="1" bestFit="1" customWidth="1"/>
    <col min="2" max="2" width="53.5703125" style="1" bestFit="1" customWidth="1"/>
    <col min="3" max="3" width="14" style="1" customWidth="1"/>
    <col min="4" max="4" width="14.85546875" style="1" hidden="1" customWidth="1"/>
    <col min="5" max="5" width="13" style="1" customWidth="1"/>
    <col min="6" max="6" width="14.7109375" style="1" hidden="1" customWidth="1"/>
    <col min="7" max="8" width="13.28515625" style="1" customWidth="1"/>
    <col min="9" max="9" width="12.140625" style="1" customWidth="1"/>
    <col min="10" max="10" width="16.140625" style="1" hidden="1" customWidth="1"/>
    <col min="11" max="11" width="11.28515625" style="1" bestFit="1" customWidth="1"/>
    <col min="12" max="16384" width="9.140625" style="1"/>
  </cols>
  <sheetData>
    <row r="1" spans="1:11" ht="15.75" x14ac:dyDescent="0.2">
      <c r="I1" s="50" t="s">
        <v>301</v>
      </c>
      <c r="J1" s="11"/>
    </row>
    <row r="2" spans="1:11" ht="39.75" customHeight="1" x14ac:dyDescent="0.2">
      <c r="A2" s="57" t="s">
        <v>214</v>
      </c>
      <c r="B2" s="57"/>
      <c r="C2" s="57"/>
      <c r="D2" s="57"/>
      <c r="E2" s="57"/>
      <c r="F2" s="57"/>
      <c r="G2" s="57"/>
      <c r="H2" s="57"/>
      <c r="I2" s="57"/>
    </row>
    <row r="3" spans="1:11" x14ac:dyDescent="0.2">
      <c r="B3" s="2"/>
      <c r="C3" s="2"/>
      <c r="D3" s="2"/>
      <c r="E3" s="2"/>
      <c r="I3" s="25" t="s">
        <v>0</v>
      </c>
      <c r="J3" s="12"/>
    </row>
    <row r="4" spans="1:11" s="13" customFormat="1" ht="12.75" customHeight="1" x14ac:dyDescent="0.2">
      <c r="A4" s="53" t="s">
        <v>151</v>
      </c>
      <c r="B4" s="55" t="s">
        <v>143</v>
      </c>
      <c r="C4" s="55" t="s">
        <v>208</v>
      </c>
      <c r="D4" s="58" t="s">
        <v>209</v>
      </c>
      <c r="E4" s="58" t="s">
        <v>210</v>
      </c>
      <c r="F4" s="58" t="s">
        <v>211</v>
      </c>
      <c r="G4" s="58" t="s">
        <v>212</v>
      </c>
      <c r="H4" s="58" t="s">
        <v>213</v>
      </c>
      <c r="I4" s="58" t="s">
        <v>152</v>
      </c>
      <c r="J4" s="51" t="s">
        <v>152</v>
      </c>
    </row>
    <row r="5" spans="1:11" s="13" customFormat="1" ht="75" customHeight="1" x14ac:dyDescent="0.2">
      <c r="A5" s="54"/>
      <c r="B5" s="56"/>
      <c r="C5" s="56"/>
      <c r="D5" s="59"/>
      <c r="E5" s="59"/>
      <c r="F5" s="59"/>
      <c r="G5" s="59"/>
      <c r="H5" s="59"/>
      <c r="I5" s="59"/>
      <c r="J5" s="52"/>
    </row>
    <row r="6" spans="1:11" s="13" customFormat="1" ht="15.75" customHeight="1" x14ac:dyDescent="0.2">
      <c r="A6" s="21" t="s">
        <v>120</v>
      </c>
      <c r="B6" s="21" t="s">
        <v>121</v>
      </c>
      <c r="C6" s="22">
        <v>3</v>
      </c>
      <c r="D6" s="23" t="s">
        <v>155</v>
      </c>
      <c r="E6" s="22">
        <v>4</v>
      </c>
      <c r="F6" s="23" t="s">
        <v>155</v>
      </c>
      <c r="G6" s="22">
        <v>5</v>
      </c>
      <c r="H6" s="22">
        <v>6</v>
      </c>
      <c r="I6" s="22" t="s">
        <v>182</v>
      </c>
      <c r="J6" s="3" t="s">
        <v>155</v>
      </c>
    </row>
    <row r="7" spans="1:11" s="13" customFormat="1" x14ac:dyDescent="0.2">
      <c r="A7" s="18"/>
      <c r="B7" s="19" t="s">
        <v>153</v>
      </c>
      <c r="C7" s="20">
        <f>C8+C56</f>
        <v>215723786.59999999</v>
      </c>
      <c r="D7" s="20">
        <f>D8+D56</f>
        <v>215998662.59999999</v>
      </c>
      <c r="E7" s="20">
        <f>D7-C7</f>
        <v>274876</v>
      </c>
      <c r="F7" s="20">
        <f>F8+F56</f>
        <v>261498758</v>
      </c>
      <c r="G7" s="20">
        <f>F7-D7</f>
        <v>45500095.400000006</v>
      </c>
      <c r="H7" s="20">
        <f>H8+H56</f>
        <v>261498758</v>
      </c>
      <c r="I7" s="20">
        <f>H7-C7</f>
        <v>45774971.400000006</v>
      </c>
      <c r="J7" s="4" t="e">
        <f>E7+#REF!+G7</f>
        <v>#REF!</v>
      </c>
    </row>
    <row r="8" spans="1:11" s="14" customFormat="1" x14ac:dyDescent="0.2">
      <c r="A8" s="37" t="s">
        <v>223</v>
      </c>
      <c r="B8" s="38" t="s">
        <v>122</v>
      </c>
      <c r="C8" s="33">
        <v>200008535.59999999</v>
      </c>
      <c r="D8" s="33">
        <v>200008535.59999999</v>
      </c>
      <c r="E8" s="33">
        <f>D8-C8</f>
        <v>0</v>
      </c>
      <c r="F8" s="33">
        <v>241836862.69999999</v>
      </c>
      <c r="G8" s="33">
        <f>F8-D8</f>
        <v>41828327.099999994</v>
      </c>
      <c r="H8" s="33">
        <v>241836862.69999999</v>
      </c>
      <c r="I8" s="33">
        <f>H8-C8</f>
        <v>41828327.099999994</v>
      </c>
      <c r="J8" s="5" t="e">
        <f>E8+#REF!+G8</f>
        <v>#REF!</v>
      </c>
    </row>
    <row r="9" spans="1:11" s="14" customFormat="1" x14ac:dyDescent="0.2">
      <c r="A9" s="39" t="s">
        <v>224</v>
      </c>
      <c r="B9" s="40" t="s">
        <v>123</v>
      </c>
      <c r="C9" s="34">
        <v>146223703</v>
      </c>
      <c r="D9" s="34">
        <v>146223703</v>
      </c>
      <c r="E9" s="34">
        <f t="shared" ref="E9:E92" si="0">D9-C9</f>
        <v>0</v>
      </c>
      <c r="F9" s="34">
        <v>174802247.09999999</v>
      </c>
      <c r="G9" s="34">
        <f t="shared" ref="G9:G40" si="1">F9-D9</f>
        <v>28578544.099999994</v>
      </c>
      <c r="H9" s="34">
        <v>174802247.09999999</v>
      </c>
      <c r="I9" s="34">
        <f t="shared" ref="I9:I29" si="2">H9-C9</f>
        <v>28578544.099999994</v>
      </c>
      <c r="J9" s="5" t="e">
        <f>E9+#REF!+G9</f>
        <v>#REF!</v>
      </c>
      <c r="K9" s="15"/>
    </row>
    <row r="10" spans="1:11" s="13" customFormat="1" x14ac:dyDescent="0.2">
      <c r="A10" s="39" t="s">
        <v>225</v>
      </c>
      <c r="B10" s="40" t="s">
        <v>124</v>
      </c>
      <c r="C10" s="34">
        <v>98508895.200000003</v>
      </c>
      <c r="D10" s="34">
        <v>98508895.200000003</v>
      </c>
      <c r="E10" s="34">
        <f t="shared" si="0"/>
        <v>0</v>
      </c>
      <c r="F10" s="34">
        <v>116786585</v>
      </c>
      <c r="G10" s="34">
        <f>F10-D10</f>
        <v>18277689.799999997</v>
      </c>
      <c r="H10" s="34">
        <v>116786585</v>
      </c>
      <c r="I10" s="34">
        <f t="shared" si="2"/>
        <v>18277689.799999997</v>
      </c>
      <c r="J10" s="6" t="e">
        <f>E10+#REF!+G10</f>
        <v>#REF!</v>
      </c>
    </row>
    <row r="11" spans="1:11" s="13" customFormat="1" x14ac:dyDescent="0.2">
      <c r="A11" s="39" t="s">
        <v>226</v>
      </c>
      <c r="B11" s="40" t="s">
        <v>125</v>
      </c>
      <c r="C11" s="34">
        <v>47714807.799999997</v>
      </c>
      <c r="D11" s="34">
        <v>47714807.799999997</v>
      </c>
      <c r="E11" s="34">
        <f t="shared" si="0"/>
        <v>0</v>
      </c>
      <c r="F11" s="34">
        <v>58015662.100000001</v>
      </c>
      <c r="G11" s="34">
        <f t="shared" si="1"/>
        <v>10300854.300000004</v>
      </c>
      <c r="H11" s="34">
        <v>58015662.100000001</v>
      </c>
      <c r="I11" s="34">
        <f t="shared" si="2"/>
        <v>10300854.300000004</v>
      </c>
      <c r="J11" s="6" t="e">
        <f>E11+#REF!+G11</f>
        <v>#REF!</v>
      </c>
    </row>
    <row r="12" spans="1:11" s="14" customFormat="1" ht="25.5" x14ac:dyDescent="0.2">
      <c r="A12" s="39" t="s">
        <v>227</v>
      </c>
      <c r="B12" s="40" t="s">
        <v>126</v>
      </c>
      <c r="C12" s="34">
        <v>13968010.1</v>
      </c>
      <c r="D12" s="34">
        <v>13968010.1</v>
      </c>
      <c r="E12" s="34">
        <f t="shared" si="0"/>
        <v>0</v>
      </c>
      <c r="F12" s="34">
        <v>14774401.300000001</v>
      </c>
      <c r="G12" s="34">
        <f t="shared" si="1"/>
        <v>806391.20000000112</v>
      </c>
      <c r="H12" s="34">
        <v>14774401.300000001</v>
      </c>
      <c r="I12" s="34">
        <f t="shared" si="2"/>
        <v>806391.20000000112</v>
      </c>
      <c r="J12" s="5" t="e">
        <f>E12+#REF!+G12</f>
        <v>#REF!</v>
      </c>
    </row>
    <row r="13" spans="1:11" s="13" customFormat="1" ht="25.5" x14ac:dyDescent="0.2">
      <c r="A13" s="39" t="s">
        <v>228</v>
      </c>
      <c r="B13" s="40" t="s">
        <v>127</v>
      </c>
      <c r="C13" s="34">
        <v>13968010.1</v>
      </c>
      <c r="D13" s="34">
        <v>13968010.1</v>
      </c>
      <c r="E13" s="34">
        <f t="shared" si="0"/>
        <v>0</v>
      </c>
      <c r="F13" s="34">
        <v>14774401.300000001</v>
      </c>
      <c r="G13" s="34">
        <f t="shared" si="1"/>
        <v>806391.20000000112</v>
      </c>
      <c r="H13" s="34">
        <v>14774401.300000001</v>
      </c>
      <c r="I13" s="34">
        <f t="shared" si="2"/>
        <v>806391.20000000112</v>
      </c>
      <c r="J13" s="6" t="e">
        <f>E13+#REF!+G13</f>
        <v>#REF!</v>
      </c>
    </row>
    <row r="14" spans="1:11" s="13" customFormat="1" x14ac:dyDescent="0.2">
      <c r="A14" s="39" t="s">
        <v>229</v>
      </c>
      <c r="B14" s="40" t="s">
        <v>167</v>
      </c>
      <c r="C14" s="34">
        <v>280491</v>
      </c>
      <c r="D14" s="34">
        <v>280491</v>
      </c>
      <c r="E14" s="34">
        <v>0</v>
      </c>
      <c r="F14" s="34">
        <v>498301</v>
      </c>
      <c r="G14" s="34">
        <f t="shared" si="1"/>
        <v>217810</v>
      </c>
      <c r="H14" s="34">
        <v>498301</v>
      </c>
      <c r="I14" s="34">
        <f t="shared" si="2"/>
        <v>217810</v>
      </c>
      <c r="J14" s="6"/>
    </row>
    <row r="15" spans="1:11" s="13" customFormat="1" x14ac:dyDescent="0.2">
      <c r="A15" s="39" t="s">
        <v>230</v>
      </c>
      <c r="B15" s="40" t="s">
        <v>168</v>
      </c>
      <c r="C15" s="34">
        <v>280491</v>
      </c>
      <c r="D15" s="34">
        <v>280491</v>
      </c>
      <c r="E15" s="34">
        <v>0</v>
      </c>
      <c r="F15" s="34">
        <v>498301</v>
      </c>
      <c r="G15" s="34">
        <f t="shared" si="1"/>
        <v>217810</v>
      </c>
      <c r="H15" s="34">
        <v>498301</v>
      </c>
      <c r="I15" s="34">
        <f t="shared" si="2"/>
        <v>217810</v>
      </c>
      <c r="J15" s="6"/>
    </row>
    <row r="16" spans="1:11" s="14" customFormat="1" x14ac:dyDescent="0.2">
      <c r="A16" s="39" t="s">
        <v>231</v>
      </c>
      <c r="B16" s="40" t="s">
        <v>128</v>
      </c>
      <c r="C16" s="34">
        <v>36127532</v>
      </c>
      <c r="D16" s="34">
        <v>36127532</v>
      </c>
      <c r="E16" s="34">
        <f t="shared" si="0"/>
        <v>0</v>
      </c>
      <c r="F16" s="34">
        <v>36132490</v>
      </c>
      <c r="G16" s="34">
        <f t="shared" si="1"/>
        <v>4958</v>
      </c>
      <c r="H16" s="34">
        <v>36132490</v>
      </c>
      <c r="I16" s="34">
        <f t="shared" si="2"/>
        <v>4958</v>
      </c>
      <c r="J16" s="5" t="e">
        <f>E16+#REF!+G16</f>
        <v>#REF!</v>
      </c>
    </row>
    <row r="17" spans="1:10" s="13" customFormat="1" x14ac:dyDescent="0.2">
      <c r="A17" s="39" t="s">
        <v>232</v>
      </c>
      <c r="B17" s="40" t="s">
        <v>129</v>
      </c>
      <c r="C17" s="34">
        <v>32835415</v>
      </c>
      <c r="D17" s="34">
        <v>32835415</v>
      </c>
      <c r="E17" s="34">
        <f t="shared" si="0"/>
        <v>0</v>
      </c>
      <c r="F17" s="34">
        <v>32588597</v>
      </c>
      <c r="G17" s="34">
        <f t="shared" si="1"/>
        <v>-246818</v>
      </c>
      <c r="H17" s="34">
        <v>32588597</v>
      </c>
      <c r="I17" s="34">
        <f t="shared" si="2"/>
        <v>-246818</v>
      </c>
      <c r="J17" s="6" t="e">
        <f>E17+#REF!+G17</f>
        <v>#REF!</v>
      </c>
    </row>
    <row r="18" spans="1:10" s="13" customFormat="1" x14ac:dyDescent="0.2">
      <c r="A18" s="39" t="s">
        <v>233</v>
      </c>
      <c r="B18" s="40" t="s">
        <v>130</v>
      </c>
      <c r="C18" s="34">
        <v>3259097</v>
      </c>
      <c r="D18" s="34">
        <v>3259097</v>
      </c>
      <c r="E18" s="34">
        <f t="shared" si="0"/>
        <v>0</v>
      </c>
      <c r="F18" s="34">
        <v>3510873</v>
      </c>
      <c r="G18" s="34">
        <f t="shared" si="1"/>
        <v>251776</v>
      </c>
      <c r="H18" s="34">
        <v>3510873</v>
      </c>
      <c r="I18" s="34">
        <f t="shared" si="2"/>
        <v>251776</v>
      </c>
      <c r="J18" s="6" t="e">
        <f>E18+#REF!+G18</f>
        <v>#REF!</v>
      </c>
    </row>
    <row r="19" spans="1:10" s="13" customFormat="1" x14ac:dyDescent="0.2">
      <c r="A19" s="39" t="s">
        <v>234</v>
      </c>
      <c r="B19" s="40" t="s">
        <v>131</v>
      </c>
      <c r="C19" s="34">
        <v>33020</v>
      </c>
      <c r="D19" s="34">
        <v>33020</v>
      </c>
      <c r="E19" s="34">
        <f t="shared" si="0"/>
        <v>0</v>
      </c>
      <c r="F19" s="34">
        <v>33020</v>
      </c>
      <c r="G19" s="34">
        <f t="shared" si="1"/>
        <v>0</v>
      </c>
      <c r="H19" s="34">
        <v>33020</v>
      </c>
      <c r="I19" s="34">
        <f t="shared" si="2"/>
        <v>0</v>
      </c>
      <c r="J19" s="6" t="e">
        <f>E19+#REF!+G19</f>
        <v>#REF!</v>
      </c>
    </row>
    <row r="20" spans="1:10" s="14" customFormat="1" ht="25.5" x14ac:dyDescent="0.2">
      <c r="A20" s="39" t="s">
        <v>235</v>
      </c>
      <c r="B20" s="40" t="s">
        <v>183</v>
      </c>
      <c r="C20" s="34">
        <v>580365</v>
      </c>
      <c r="D20" s="34">
        <v>580365</v>
      </c>
      <c r="E20" s="34">
        <f t="shared" si="0"/>
        <v>0</v>
      </c>
      <c r="F20" s="34">
        <v>1031196</v>
      </c>
      <c r="G20" s="34">
        <f t="shared" si="1"/>
        <v>450831</v>
      </c>
      <c r="H20" s="34">
        <v>1031196</v>
      </c>
      <c r="I20" s="34">
        <f t="shared" si="2"/>
        <v>450831</v>
      </c>
      <c r="J20" s="5" t="e">
        <f>E20+#REF!+G20</f>
        <v>#REF!</v>
      </c>
    </row>
    <row r="21" spans="1:10" s="13" customFormat="1" x14ac:dyDescent="0.2">
      <c r="A21" s="39" t="s">
        <v>236</v>
      </c>
      <c r="B21" s="40" t="s">
        <v>132</v>
      </c>
      <c r="C21" s="34">
        <v>580065</v>
      </c>
      <c r="D21" s="34">
        <v>580065</v>
      </c>
      <c r="E21" s="34">
        <f t="shared" si="0"/>
        <v>0</v>
      </c>
      <c r="F21" s="34">
        <v>1029557</v>
      </c>
      <c r="G21" s="34">
        <f t="shared" si="1"/>
        <v>449492</v>
      </c>
      <c r="H21" s="34">
        <v>1029557</v>
      </c>
      <c r="I21" s="34">
        <f t="shared" si="2"/>
        <v>449492</v>
      </c>
      <c r="J21" s="6" t="e">
        <f>E21+#REF!+G21</f>
        <v>#REF!</v>
      </c>
    </row>
    <row r="22" spans="1:10" s="13" customFormat="1" ht="25.5" x14ac:dyDescent="0.2">
      <c r="A22" s="39" t="s">
        <v>237</v>
      </c>
      <c r="B22" s="40" t="s">
        <v>184</v>
      </c>
      <c r="C22" s="34">
        <v>300</v>
      </c>
      <c r="D22" s="34">
        <v>300</v>
      </c>
      <c r="E22" s="34">
        <f t="shared" si="0"/>
        <v>0</v>
      </c>
      <c r="F22" s="34">
        <v>1639</v>
      </c>
      <c r="G22" s="34">
        <f t="shared" si="1"/>
        <v>1339</v>
      </c>
      <c r="H22" s="34">
        <v>1639</v>
      </c>
      <c r="I22" s="34">
        <f t="shared" si="2"/>
        <v>1339</v>
      </c>
      <c r="J22" s="6" t="e">
        <f>E22+#REF!+G22</f>
        <v>#REF!</v>
      </c>
    </row>
    <row r="23" spans="1:10" s="14" customFormat="1" x14ac:dyDescent="0.2">
      <c r="A23" s="39" t="s">
        <v>238</v>
      </c>
      <c r="B23" s="40" t="s">
        <v>133</v>
      </c>
      <c r="C23" s="34">
        <v>305906.3</v>
      </c>
      <c r="D23" s="34">
        <v>305906.3</v>
      </c>
      <c r="E23" s="34">
        <f t="shared" si="0"/>
        <v>0</v>
      </c>
      <c r="F23" s="34">
        <v>368353</v>
      </c>
      <c r="G23" s="34">
        <f t="shared" si="1"/>
        <v>62446.700000000012</v>
      </c>
      <c r="H23" s="34">
        <v>368353</v>
      </c>
      <c r="I23" s="34">
        <f t="shared" si="2"/>
        <v>62446.700000000012</v>
      </c>
      <c r="J23" s="5" t="e">
        <f>E23+#REF!+G23</f>
        <v>#REF!</v>
      </c>
    </row>
    <row r="24" spans="1:10" s="13" customFormat="1" ht="63.75" x14ac:dyDescent="0.2">
      <c r="A24" s="39" t="s">
        <v>239</v>
      </c>
      <c r="B24" s="40" t="s">
        <v>185</v>
      </c>
      <c r="C24" s="34">
        <v>16637.400000000001</v>
      </c>
      <c r="D24" s="34">
        <v>16637.400000000001</v>
      </c>
      <c r="E24" s="34">
        <f t="shared" si="0"/>
        <v>0</v>
      </c>
      <c r="F24" s="34">
        <v>28151.5</v>
      </c>
      <c r="G24" s="34">
        <f t="shared" si="1"/>
        <v>11514.099999999999</v>
      </c>
      <c r="H24" s="34">
        <v>28151.5</v>
      </c>
      <c r="I24" s="34">
        <f t="shared" si="2"/>
        <v>11514.099999999999</v>
      </c>
      <c r="J24" s="5" t="e">
        <f>E24+#REF!+G24</f>
        <v>#REF!</v>
      </c>
    </row>
    <row r="25" spans="1:10" s="13" customFormat="1" ht="25.5" x14ac:dyDescent="0.2">
      <c r="A25" s="39" t="s">
        <v>240</v>
      </c>
      <c r="B25" s="40" t="s">
        <v>186</v>
      </c>
      <c r="C25" s="34">
        <v>289268.90000000002</v>
      </c>
      <c r="D25" s="34">
        <v>289268.90000000002</v>
      </c>
      <c r="E25" s="34">
        <f t="shared" si="0"/>
        <v>0</v>
      </c>
      <c r="F25" s="34">
        <v>340201.5</v>
      </c>
      <c r="G25" s="34">
        <f t="shared" si="1"/>
        <v>50932.599999999977</v>
      </c>
      <c r="H25" s="34">
        <v>340201.5</v>
      </c>
      <c r="I25" s="34">
        <f t="shared" si="2"/>
        <v>50932.599999999977</v>
      </c>
      <c r="J25" s="6" t="e">
        <f>E25+#REF!+G25</f>
        <v>#REF!</v>
      </c>
    </row>
    <row r="26" spans="1:10" s="13" customFormat="1" ht="38.25" x14ac:dyDescent="0.2">
      <c r="A26" s="39" t="s">
        <v>241</v>
      </c>
      <c r="B26" s="40" t="s">
        <v>187</v>
      </c>
      <c r="C26" s="34">
        <v>81727.399999999994</v>
      </c>
      <c r="D26" s="34">
        <v>81727.399999999994</v>
      </c>
      <c r="E26" s="34">
        <f t="shared" si="0"/>
        <v>0</v>
      </c>
      <c r="F26" s="34">
        <v>10878102.5</v>
      </c>
      <c r="G26" s="34">
        <f t="shared" si="1"/>
        <v>10796375.1</v>
      </c>
      <c r="H26" s="34">
        <v>10878102.5</v>
      </c>
      <c r="I26" s="34">
        <f t="shared" si="2"/>
        <v>10796375.1</v>
      </c>
      <c r="J26" s="6"/>
    </row>
    <row r="27" spans="1:10" s="13" customFormat="1" ht="63.75" x14ac:dyDescent="0.2">
      <c r="A27" s="39" t="s">
        <v>242</v>
      </c>
      <c r="B27" s="40" t="s">
        <v>188</v>
      </c>
      <c r="C27" s="34">
        <v>20749.400000000001</v>
      </c>
      <c r="D27" s="34">
        <v>20749.400000000001</v>
      </c>
      <c r="E27" s="34">
        <f t="shared" si="0"/>
        <v>0</v>
      </c>
      <c r="F27" s="34">
        <v>66473.600000000006</v>
      </c>
      <c r="G27" s="34">
        <f t="shared" si="1"/>
        <v>45724.200000000004</v>
      </c>
      <c r="H27" s="34">
        <v>66473.600000000006</v>
      </c>
      <c r="I27" s="34">
        <f t="shared" si="2"/>
        <v>45724.200000000004</v>
      </c>
      <c r="J27" s="6" t="e">
        <f>E27+#REF!+G27</f>
        <v>#REF!</v>
      </c>
    </row>
    <row r="28" spans="1:10" s="13" customFormat="1" x14ac:dyDescent="0.2">
      <c r="A28" s="39" t="s">
        <v>283</v>
      </c>
      <c r="B28" s="40" t="s">
        <v>284</v>
      </c>
      <c r="C28" s="34">
        <v>0</v>
      </c>
      <c r="D28" s="34">
        <v>0</v>
      </c>
      <c r="E28" s="34">
        <f t="shared" si="0"/>
        <v>0</v>
      </c>
      <c r="F28" s="34">
        <v>10723201.1</v>
      </c>
      <c r="G28" s="34">
        <f t="shared" si="1"/>
        <v>10723201.1</v>
      </c>
      <c r="H28" s="34">
        <v>10723201.1</v>
      </c>
      <c r="I28" s="34">
        <f t="shared" si="2"/>
        <v>10723201.1</v>
      </c>
      <c r="J28" s="6"/>
    </row>
    <row r="29" spans="1:10" s="13" customFormat="1" ht="25.5" x14ac:dyDescent="0.2">
      <c r="A29" s="39" t="s">
        <v>243</v>
      </c>
      <c r="B29" s="40" t="s">
        <v>147</v>
      </c>
      <c r="C29" s="34">
        <v>131</v>
      </c>
      <c r="D29" s="34">
        <v>131</v>
      </c>
      <c r="E29" s="34">
        <f t="shared" si="0"/>
        <v>0</v>
      </c>
      <c r="F29" s="34">
        <v>17.5</v>
      </c>
      <c r="G29" s="34">
        <f t="shared" si="1"/>
        <v>-113.5</v>
      </c>
      <c r="H29" s="34">
        <v>17.5</v>
      </c>
      <c r="I29" s="34">
        <f t="shared" si="2"/>
        <v>-113.5</v>
      </c>
      <c r="J29" s="6"/>
    </row>
    <row r="30" spans="1:10" s="13" customFormat="1" ht="76.5" x14ac:dyDescent="0.2">
      <c r="A30" s="39" t="s">
        <v>244</v>
      </c>
      <c r="B30" s="40" t="s">
        <v>189</v>
      </c>
      <c r="C30" s="34">
        <v>56800</v>
      </c>
      <c r="D30" s="34">
        <v>56800</v>
      </c>
      <c r="E30" s="34">
        <f t="shared" si="0"/>
        <v>0</v>
      </c>
      <c r="F30" s="34">
        <v>59618</v>
      </c>
      <c r="G30" s="34">
        <f t="shared" si="1"/>
        <v>2818</v>
      </c>
      <c r="H30" s="34">
        <v>59618</v>
      </c>
      <c r="I30" s="34">
        <f t="shared" ref="I30:I62" si="3">H30-C30</f>
        <v>2818</v>
      </c>
      <c r="J30" s="6" t="e">
        <f>E30+#REF!+G30</f>
        <v>#REF!</v>
      </c>
    </row>
    <row r="31" spans="1:10" s="13" customFormat="1" ht="38.25" x14ac:dyDescent="0.2">
      <c r="A31" s="39" t="s">
        <v>245</v>
      </c>
      <c r="B31" s="40" t="s">
        <v>246</v>
      </c>
      <c r="C31" s="34">
        <v>107.7</v>
      </c>
      <c r="D31" s="34">
        <v>107.7</v>
      </c>
      <c r="E31" s="34">
        <f t="shared" si="0"/>
        <v>0</v>
      </c>
      <c r="F31" s="34">
        <v>174</v>
      </c>
      <c r="G31" s="34">
        <f t="shared" si="1"/>
        <v>66.3</v>
      </c>
      <c r="H31" s="34">
        <v>174</v>
      </c>
      <c r="I31" s="34">
        <f t="shared" si="3"/>
        <v>66.3</v>
      </c>
      <c r="J31" s="6" t="e">
        <f>E31+#REF!+G31</f>
        <v>#REF!</v>
      </c>
    </row>
    <row r="32" spans="1:10" s="13" customFormat="1" ht="51" x14ac:dyDescent="0.2">
      <c r="A32" s="39" t="s">
        <v>285</v>
      </c>
      <c r="B32" s="40" t="s">
        <v>286</v>
      </c>
      <c r="C32" s="34">
        <v>0</v>
      </c>
      <c r="D32" s="34">
        <v>0</v>
      </c>
      <c r="E32" s="34">
        <f t="shared" si="0"/>
        <v>0</v>
      </c>
      <c r="F32" s="34">
        <v>0.4</v>
      </c>
      <c r="G32" s="34">
        <f t="shared" si="1"/>
        <v>0.4</v>
      </c>
      <c r="H32" s="34">
        <v>0.4</v>
      </c>
      <c r="I32" s="34">
        <f t="shared" si="3"/>
        <v>0.4</v>
      </c>
      <c r="J32" s="6"/>
    </row>
    <row r="33" spans="1:10" s="13" customFormat="1" ht="25.5" x14ac:dyDescent="0.2">
      <c r="A33" s="39" t="s">
        <v>247</v>
      </c>
      <c r="B33" s="40" t="s">
        <v>134</v>
      </c>
      <c r="C33" s="34">
        <v>3939.3</v>
      </c>
      <c r="D33" s="34">
        <v>3939.3</v>
      </c>
      <c r="E33" s="34">
        <f t="shared" si="0"/>
        <v>0</v>
      </c>
      <c r="F33" s="34">
        <v>28617.8</v>
      </c>
      <c r="G33" s="34">
        <f t="shared" si="1"/>
        <v>24678.5</v>
      </c>
      <c r="H33" s="34">
        <v>28617.8</v>
      </c>
      <c r="I33" s="34">
        <f t="shared" si="3"/>
        <v>24678.5</v>
      </c>
      <c r="J33" s="6" t="e">
        <f>E33+#REF!+G33</f>
        <v>#REF!</v>
      </c>
    </row>
    <row r="34" spans="1:10" s="13" customFormat="1" ht="25.5" x14ac:dyDescent="0.2">
      <c r="A34" s="39" t="s">
        <v>248</v>
      </c>
      <c r="B34" s="40" t="s">
        <v>135</v>
      </c>
      <c r="C34" s="34">
        <v>391897.8</v>
      </c>
      <c r="D34" s="34">
        <v>391897.8</v>
      </c>
      <c r="E34" s="34">
        <f t="shared" si="0"/>
        <v>0</v>
      </c>
      <c r="F34" s="34">
        <v>408008.2</v>
      </c>
      <c r="G34" s="34">
        <f t="shared" si="1"/>
        <v>16110.400000000023</v>
      </c>
      <c r="H34" s="34">
        <v>408008.2</v>
      </c>
      <c r="I34" s="34">
        <f t="shared" si="3"/>
        <v>16110.400000000023</v>
      </c>
      <c r="J34" s="6" t="e">
        <f>E34+#REF!+G34</f>
        <v>#REF!</v>
      </c>
    </row>
    <row r="35" spans="1:10" s="14" customFormat="1" x14ac:dyDescent="0.2">
      <c r="A35" s="39" t="s">
        <v>249</v>
      </c>
      <c r="B35" s="40" t="s">
        <v>136</v>
      </c>
      <c r="C35" s="34">
        <v>114697</v>
      </c>
      <c r="D35" s="34">
        <v>114697</v>
      </c>
      <c r="E35" s="34">
        <f t="shared" si="0"/>
        <v>0</v>
      </c>
      <c r="F35" s="34">
        <v>114697</v>
      </c>
      <c r="G35" s="34">
        <f t="shared" si="1"/>
        <v>0</v>
      </c>
      <c r="H35" s="34">
        <v>114697</v>
      </c>
      <c r="I35" s="34">
        <f t="shared" si="3"/>
        <v>0</v>
      </c>
      <c r="J35" s="5" t="e">
        <f>E35+#REF!+G35</f>
        <v>#REF!</v>
      </c>
    </row>
    <row r="36" spans="1:10" s="13" customFormat="1" x14ac:dyDescent="0.2">
      <c r="A36" s="39" t="s">
        <v>250</v>
      </c>
      <c r="B36" s="40" t="s">
        <v>137</v>
      </c>
      <c r="C36" s="34">
        <v>9553.7000000000007</v>
      </c>
      <c r="D36" s="34">
        <v>9553.7000000000007</v>
      </c>
      <c r="E36" s="34">
        <f t="shared" si="0"/>
        <v>0</v>
      </c>
      <c r="F36" s="34">
        <v>24071.3</v>
      </c>
      <c r="G36" s="34">
        <f t="shared" si="1"/>
        <v>14517.599999999999</v>
      </c>
      <c r="H36" s="34">
        <v>24071.3</v>
      </c>
      <c r="I36" s="34">
        <f t="shared" si="3"/>
        <v>14517.599999999999</v>
      </c>
      <c r="J36" s="6" t="e">
        <f>E36+#REF!+G36</f>
        <v>#REF!</v>
      </c>
    </row>
    <row r="37" spans="1:10" s="13" customFormat="1" x14ac:dyDescent="0.2">
      <c r="A37" s="39" t="s">
        <v>251</v>
      </c>
      <c r="B37" s="40" t="s">
        <v>138</v>
      </c>
      <c r="C37" s="34">
        <v>267647.09999999998</v>
      </c>
      <c r="D37" s="34">
        <v>267647.09999999998</v>
      </c>
      <c r="E37" s="34">
        <f t="shared" si="0"/>
        <v>0</v>
      </c>
      <c r="F37" s="34">
        <v>269239.90000000002</v>
      </c>
      <c r="G37" s="34">
        <f t="shared" si="1"/>
        <v>1592.8000000000466</v>
      </c>
      <c r="H37" s="34">
        <v>269239.90000000002</v>
      </c>
      <c r="I37" s="34">
        <f t="shared" si="3"/>
        <v>1592.8000000000466</v>
      </c>
      <c r="J37" s="6" t="e">
        <f>E37+#REF!+G37</f>
        <v>#REF!</v>
      </c>
    </row>
    <row r="38" spans="1:10" s="13" customFormat="1" ht="25.5" x14ac:dyDescent="0.2">
      <c r="A38" s="39" t="s">
        <v>252</v>
      </c>
      <c r="B38" s="40" t="s">
        <v>190</v>
      </c>
      <c r="C38" s="34">
        <v>175108.8</v>
      </c>
      <c r="D38" s="34">
        <v>175108.8</v>
      </c>
      <c r="E38" s="34">
        <f t="shared" si="0"/>
        <v>0</v>
      </c>
      <c r="F38" s="34">
        <v>631401.9</v>
      </c>
      <c r="G38" s="34">
        <f t="shared" si="1"/>
        <v>456293.10000000003</v>
      </c>
      <c r="H38" s="34">
        <v>631401.9</v>
      </c>
      <c r="I38" s="34">
        <f t="shared" si="3"/>
        <v>456293.10000000003</v>
      </c>
      <c r="J38" s="6" t="e">
        <f>E38+#REF!+G38</f>
        <v>#REF!</v>
      </c>
    </row>
    <row r="39" spans="1:10" s="14" customFormat="1" x14ac:dyDescent="0.2">
      <c r="A39" s="39" t="s">
        <v>253</v>
      </c>
      <c r="B39" s="40" t="s">
        <v>139</v>
      </c>
      <c r="C39" s="34">
        <v>154843</v>
      </c>
      <c r="D39" s="34">
        <v>154843</v>
      </c>
      <c r="E39" s="34">
        <f t="shared" si="0"/>
        <v>0</v>
      </c>
      <c r="F39" s="34">
        <v>142170</v>
      </c>
      <c r="G39" s="34">
        <f t="shared" si="1"/>
        <v>-12673</v>
      </c>
      <c r="H39" s="34">
        <v>142170</v>
      </c>
      <c r="I39" s="34">
        <f t="shared" si="3"/>
        <v>-12673</v>
      </c>
      <c r="J39" s="5" t="e">
        <f>E39+#REF!+G39</f>
        <v>#REF!</v>
      </c>
    </row>
    <row r="40" spans="1:10" s="13" customFormat="1" x14ac:dyDescent="0.2">
      <c r="A40" s="39" t="s">
        <v>254</v>
      </c>
      <c r="B40" s="40" t="s">
        <v>140</v>
      </c>
      <c r="C40" s="34">
        <v>20265.8</v>
      </c>
      <c r="D40" s="34">
        <v>20265.8</v>
      </c>
      <c r="E40" s="34">
        <f t="shared" si="0"/>
        <v>0</v>
      </c>
      <c r="F40" s="34">
        <v>489232</v>
      </c>
      <c r="G40" s="34">
        <f t="shared" si="1"/>
        <v>468966.2</v>
      </c>
      <c r="H40" s="34">
        <v>489232</v>
      </c>
      <c r="I40" s="34">
        <f t="shared" si="3"/>
        <v>468966.2</v>
      </c>
      <c r="J40" s="6" t="e">
        <f>E40+#REF!+G40</f>
        <v>#REF!</v>
      </c>
    </row>
    <row r="41" spans="1:10" s="13" customFormat="1" ht="25.5" x14ac:dyDescent="0.2">
      <c r="A41" s="39" t="s">
        <v>255</v>
      </c>
      <c r="B41" s="40" t="s">
        <v>191</v>
      </c>
      <c r="C41" s="34">
        <v>19777.900000000001</v>
      </c>
      <c r="D41" s="34">
        <v>19777.900000000001</v>
      </c>
      <c r="E41" s="34">
        <f t="shared" si="0"/>
        <v>0</v>
      </c>
      <c r="F41" s="34">
        <v>63663.199999999997</v>
      </c>
      <c r="G41" s="34">
        <f t="shared" ref="G41:G62" si="4">F41-D41</f>
        <v>43885.299999999996</v>
      </c>
      <c r="H41" s="34">
        <v>63663.199999999997</v>
      </c>
      <c r="I41" s="34">
        <f t="shared" si="3"/>
        <v>43885.299999999996</v>
      </c>
      <c r="J41" s="6" t="e">
        <f>E41+#REF!+G41</f>
        <v>#REF!</v>
      </c>
    </row>
    <row r="42" spans="1:10" s="13" customFormat="1" ht="63.75" x14ac:dyDescent="0.2">
      <c r="A42" s="39" t="s">
        <v>256</v>
      </c>
      <c r="B42" s="40" t="s">
        <v>192</v>
      </c>
      <c r="C42" s="34">
        <v>18686.7</v>
      </c>
      <c r="D42" s="34">
        <v>18686.7</v>
      </c>
      <c r="E42" s="34">
        <f t="shared" si="0"/>
        <v>0</v>
      </c>
      <c r="F42" s="34">
        <v>33821.699999999997</v>
      </c>
      <c r="G42" s="34">
        <f t="shared" si="4"/>
        <v>15134.999999999996</v>
      </c>
      <c r="H42" s="34">
        <v>33821.699999999997</v>
      </c>
      <c r="I42" s="34">
        <f t="shared" si="3"/>
        <v>15134.999999999996</v>
      </c>
      <c r="J42" s="5" t="e">
        <f>E42+#REF!+G42</f>
        <v>#REF!</v>
      </c>
    </row>
    <row r="43" spans="1:10" s="13" customFormat="1" ht="25.5" x14ac:dyDescent="0.2">
      <c r="A43" s="39" t="s">
        <v>257</v>
      </c>
      <c r="B43" s="40" t="s">
        <v>193</v>
      </c>
      <c r="C43" s="34">
        <v>1091.2</v>
      </c>
      <c r="D43" s="34">
        <v>1091.2</v>
      </c>
      <c r="E43" s="34">
        <f t="shared" si="0"/>
        <v>0</v>
      </c>
      <c r="F43" s="34">
        <v>29841.5</v>
      </c>
      <c r="G43" s="34">
        <f t="shared" si="4"/>
        <v>28750.3</v>
      </c>
      <c r="H43" s="34">
        <v>29841.5</v>
      </c>
      <c r="I43" s="34">
        <f t="shared" si="3"/>
        <v>28750.3</v>
      </c>
      <c r="J43" s="6" t="e">
        <f>E43+#REF!+G43</f>
        <v>#REF!</v>
      </c>
    </row>
    <row r="44" spans="1:10" s="13" customFormat="1" x14ac:dyDescent="0.2">
      <c r="A44" s="39" t="s">
        <v>258</v>
      </c>
      <c r="B44" s="40" t="s">
        <v>259</v>
      </c>
      <c r="C44" s="34">
        <v>9150.2999999999993</v>
      </c>
      <c r="D44" s="34">
        <v>9150.2999999999993</v>
      </c>
      <c r="E44" s="34">
        <f t="shared" si="0"/>
        <v>0</v>
      </c>
      <c r="F44" s="34">
        <v>9150.2999999999993</v>
      </c>
      <c r="G44" s="34">
        <f t="shared" si="4"/>
        <v>0</v>
      </c>
      <c r="H44" s="34">
        <v>9150.2999999999993</v>
      </c>
      <c r="I44" s="34">
        <f t="shared" si="3"/>
        <v>0</v>
      </c>
      <c r="J44" s="6" t="e">
        <f>E44+#REF!+G44</f>
        <v>#REF!</v>
      </c>
    </row>
    <row r="45" spans="1:10" s="13" customFormat="1" ht="38.25" x14ac:dyDescent="0.2">
      <c r="A45" s="39" t="s">
        <v>260</v>
      </c>
      <c r="B45" s="40" t="s">
        <v>159</v>
      </c>
      <c r="C45" s="34">
        <v>8735</v>
      </c>
      <c r="D45" s="34">
        <v>8735</v>
      </c>
      <c r="E45" s="34">
        <f t="shared" si="0"/>
        <v>0</v>
      </c>
      <c r="F45" s="34">
        <v>8735</v>
      </c>
      <c r="G45" s="34">
        <f t="shared" si="4"/>
        <v>0</v>
      </c>
      <c r="H45" s="34">
        <v>8735</v>
      </c>
      <c r="I45" s="34">
        <f t="shared" si="3"/>
        <v>0</v>
      </c>
      <c r="J45" s="5" t="e">
        <f>E45+#REF!+G45</f>
        <v>#REF!</v>
      </c>
    </row>
    <row r="46" spans="1:10" s="14" customFormat="1" ht="51" x14ac:dyDescent="0.2">
      <c r="A46" s="41" t="s">
        <v>261</v>
      </c>
      <c r="B46" s="40" t="s">
        <v>194</v>
      </c>
      <c r="C46" s="34">
        <v>415.4</v>
      </c>
      <c r="D46" s="34">
        <v>415.4</v>
      </c>
      <c r="E46" s="34">
        <f t="shared" si="0"/>
        <v>0</v>
      </c>
      <c r="F46" s="34">
        <v>415.4</v>
      </c>
      <c r="G46" s="34">
        <f t="shared" si="4"/>
        <v>0</v>
      </c>
      <c r="H46" s="34">
        <v>415.4</v>
      </c>
      <c r="I46" s="34">
        <f t="shared" si="3"/>
        <v>0</v>
      </c>
      <c r="J46" s="5" t="e">
        <f>E46+#REF!+G46</f>
        <v>#REF!</v>
      </c>
    </row>
    <row r="47" spans="1:10" s="14" customFormat="1" x14ac:dyDescent="0.2">
      <c r="A47" s="41" t="s">
        <v>262</v>
      </c>
      <c r="B47" s="40" t="s">
        <v>141</v>
      </c>
      <c r="C47" s="34">
        <v>1167851.2</v>
      </c>
      <c r="D47" s="34">
        <v>1167851.2</v>
      </c>
      <c r="E47" s="34">
        <f t="shared" si="0"/>
        <v>0</v>
      </c>
      <c r="F47" s="34">
        <v>1553853.5</v>
      </c>
      <c r="G47" s="34">
        <f t="shared" si="4"/>
        <v>386002.30000000005</v>
      </c>
      <c r="H47" s="34">
        <v>1553853.5</v>
      </c>
      <c r="I47" s="34">
        <f t="shared" si="3"/>
        <v>386002.30000000005</v>
      </c>
      <c r="J47" s="5" t="e">
        <f>E47+#REF!+G47</f>
        <v>#REF!</v>
      </c>
    </row>
    <row r="48" spans="1:10" s="14" customFormat="1" ht="25.5" x14ac:dyDescent="0.2">
      <c r="A48" s="41" t="s">
        <v>263</v>
      </c>
      <c r="B48" s="40" t="s">
        <v>160</v>
      </c>
      <c r="C48" s="34">
        <v>1038258.9</v>
      </c>
      <c r="D48" s="34">
        <v>1038258.9</v>
      </c>
      <c r="E48" s="34">
        <f t="shared" si="0"/>
        <v>0</v>
      </c>
      <c r="F48" s="34">
        <v>1408333.1</v>
      </c>
      <c r="G48" s="34">
        <f t="shared" si="4"/>
        <v>370074.20000000007</v>
      </c>
      <c r="H48" s="34">
        <v>1408333.1</v>
      </c>
      <c r="I48" s="34">
        <f t="shared" si="3"/>
        <v>370074.20000000007</v>
      </c>
      <c r="J48" s="5" t="e">
        <f>E48+#REF!+G48</f>
        <v>#REF!</v>
      </c>
    </row>
    <row r="49" spans="1:10" s="14" customFormat="1" ht="38.25" x14ac:dyDescent="0.2">
      <c r="A49" s="41" t="s">
        <v>264</v>
      </c>
      <c r="B49" s="40" t="s">
        <v>161</v>
      </c>
      <c r="C49" s="34">
        <v>2192.9</v>
      </c>
      <c r="D49" s="34">
        <v>2192.9</v>
      </c>
      <c r="E49" s="34">
        <f t="shared" si="0"/>
        <v>0</v>
      </c>
      <c r="F49" s="34">
        <v>1538</v>
      </c>
      <c r="G49" s="34">
        <f t="shared" si="4"/>
        <v>-654.90000000000009</v>
      </c>
      <c r="H49" s="34">
        <v>1538</v>
      </c>
      <c r="I49" s="34">
        <f t="shared" si="3"/>
        <v>-654.90000000000009</v>
      </c>
      <c r="J49" s="5" t="e">
        <f>E49+#REF!+G49</f>
        <v>#REF!</v>
      </c>
    </row>
    <row r="50" spans="1:10" s="14" customFormat="1" ht="102" x14ac:dyDescent="0.2">
      <c r="A50" s="41" t="s">
        <v>265</v>
      </c>
      <c r="B50" s="40" t="s">
        <v>195</v>
      </c>
      <c r="C50" s="34">
        <v>12213.4</v>
      </c>
      <c r="D50" s="34">
        <v>12213.4</v>
      </c>
      <c r="E50" s="34">
        <f t="shared" si="0"/>
        <v>0</v>
      </c>
      <c r="F50" s="34">
        <v>17281.5</v>
      </c>
      <c r="G50" s="34">
        <f t="shared" si="4"/>
        <v>5068.1000000000004</v>
      </c>
      <c r="H50" s="34">
        <v>17281.5</v>
      </c>
      <c r="I50" s="34">
        <f t="shared" si="3"/>
        <v>5068.1000000000004</v>
      </c>
      <c r="J50" s="5" t="e">
        <f>E50+#REF!+G50</f>
        <v>#REF!</v>
      </c>
    </row>
    <row r="51" spans="1:10" s="14" customFormat="1" x14ac:dyDescent="0.2">
      <c r="A51" s="41" t="s">
        <v>266</v>
      </c>
      <c r="B51" s="40" t="s">
        <v>162</v>
      </c>
      <c r="C51" s="34">
        <v>40601</v>
      </c>
      <c r="D51" s="34">
        <v>40601</v>
      </c>
      <c r="E51" s="34">
        <f t="shared" si="0"/>
        <v>0</v>
      </c>
      <c r="F51" s="34">
        <v>52115.9</v>
      </c>
      <c r="G51" s="34">
        <f t="shared" si="4"/>
        <v>11514.900000000001</v>
      </c>
      <c r="H51" s="34">
        <v>52115.9</v>
      </c>
      <c r="I51" s="34">
        <f t="shared" si="3"/>
        <v>11514.900000000001</v>
      </c>
      <c r="J51" s="5" t="e">
        <f>E51+#REF!+G51</f>
        <v>#REF!</v>
      </c>
    </row>
    <row r="52" spans="1:10" s="14" customFormat="1" x14ac:dyDescent="0.2">
      <c r="A52" s="41" t="s">
        <v>267</v>
      </c>
      <c r="B52" s="40" t="s">
        <v>163</v>
      </c>
      <c r="C52" s="34">
        <v>29000</v>
      </c>
      <c r="D52" s="34">
        <v>29000</v>
      </c>
      <c r="E52" s="34">
        <f t="shared" si="0"/>
        <v>0</v>
      </c>
      <c r="F52" s="34">
        <v>29000</v>
      </c>
      <c r="G52" s="34">
        <f t="shared" si="4"/>
        <v>0</v>
      </c>
      <c r="H52" s="34">
        <v>29000</v>
      </c>
      <c r="I52" s="34">
        <f t="shared" si="3"/>
        <v>0</v>
      </c>
      <c r="J52" s="5" t="e">
        <f>E52+#REF!+G52</f>
        <v>#REF!</v>
      </c>
    </row>
    <row r="53" spans="1:10" s="14" customFormat="1" ht="38.25" x14ac:dyDescent="0.2">
      <c r="A53" s="41" t="s">
        <v>268</v>
      </c>
      <c r="B53" s="40" t="s">
        <v>269</v>
      </c>
      <c r="C53" s="34">
        <v>45585</v>
      </c>
      <c r="D53" s="34">
        <v>45585</v>
      </c>
      <c r="E53" s="34">
        <f t="shared" si="0"/>
        <v>0</v>
      </c>
      <c r="F53" s="34">
        <v>45585</v>
      </c>
      <c r="G53" s="34">
        <f t="shared" si="4"/>
        <v>0</v>
      </c>
      <c r="H53" s="34">
        <v>45585</v>
      </c>
      <c r="I53" s="34">
        <f t="shared" si="3"/>
        <v>0</v>
      </c>
      <c r="J53" s="5" t="e">
        <f>E53+#REF!+G53</f>
        <v>#REF!</v>
      </c>
    </row>
    <row r="54" spans="1:10" s="14" customFormat="1" x14ac:dyDescent="0.2">
      <c r="A54" s="41" t="s">
        <v>270</v>
      </c>
      <c r="B54" s="40" t="s">
        <v>154</v>
      </c>
      <c r="C54" s="34">
        <v>677014.8</v>
      </c>
      <c r="D54" s="34">
        <v>677014.8</v>
      </c>
      <c r="E54" s="34">
        <f t="shared" si="0"/>
        <v>0</v>
      </c>
      <c r="F54" s="34">
        <v>685694.6</v>
      </c>
      <c r="G54" s="34">
        <f t="shared" si="4"/>
        <v>8679.7999999999302</v>
      </c>
      <c r="H54" s="34">
        <v>685694.6</v>
      </c>
      <c r="I54" s="34">
        <f t="shared" si="3"/>
        <v>8679.7999999999302</v>
      </c>
      <c r="J54" s="5" t="e">
        <f>E54+#REF!+G54</f>
        <v>#REF!</v>
      </c>
    </row>
    <row r="55" spans="1:10" s="14" customFormat="1" x14ac:dyDescent="0.2">
      <c r="A55" s="41" t="s">
        <v>271</v>
      </c>
      <c r="B55" s="40" t="s">
        <v>164</v>
      </c>
      <c r="C55" s="34">
        <v>677014.8</v>
      </c>
      <c r="D55" s="34">
        <v>677014.8</v>
      </c>
      <c r="E55" s="34">
        <f t="shared" si="0"/>
        <v>0</v>
      </c>
      <c r="F55" s="34">
        <v>685694.6</v>
      </c>
      <c r="G55" s="34">
        <f>F55-D55</f>
        <v>8679.7999999999302</v>
      </c>
      <c r="H55" s="34">
        <v>685694.6</v>
      </c>
      <c r="I55" s="34">
        <f t="shared" si="3"/>
        <v>8679.7999999999302</v>
      </c>
      <c r="J55" s="5"/>
    </row>
    <row r="56" spans="1:10" s="14" customFormat="1" x14ac:dyDescent="0.2">
      <c r="A56" s="42" t="s">
        <v>272</v>
      </c>
      <c r="B56" s="38" t="s">
        <v>142</v>
      </c>
      <c r="C56" s="33">
        <v>15715251</v>
      </c>
      <c r="D56" s="33">
        <v>15990127</v>
      </c>
      <c r="E56" s="33">
        <f t="shared" si="0"/>
        <v>274876</v>
      </c>
      <c r="F56" s="33">
        <v>19661895.300000001</v>
      </c>
      <c r="G56" s="33">
        <f t="shared" si="4"/>
        <v>3671768.3000000007</v>
      </c>
      <c r="H56" s="33">
        <v>19661895.300000001</v>
      </c>
      <c r="I56" s="33">
        <f t="shared" si="3"/>
        <v>3946644.3000000007</v>
      </c>
      <c r="J56" s="5" t="e">
        <f>E56+#REF!+G56</f>
        <v>#REF!</v>
      </c>
    </row>
    <row r="57" spans="1:10" s="13" customFormat="1" ht="25.5" x14ac:dyDescent="0.2">
      <c r="A57" s="41" t="s">
        <v>273</v>
      </c>
      <c r="B57" s="40" t="s">
        <v>144</v>
      </c>
      <c r="C57" s="34">
        <v>15241787.699999999</v>
      </c>
      <c r="D57" s="34">
        <v>15261945.4</v>
      </c>
      <c r="E57" s="34">
        <f t="shared" si="0"/>
        <v>20157.700000001118</v>
      </c>
      <c r="F57" s="34">
        <v>16707355.800000001</v>
      </c>
      <c r="G57" s="34">
        <f t="shared" si="4"/>
        <v>1445410.4000000004</v>
      </c>
      <c r="H57" s="34">
        <v>16707355.800000001</v>
      </c>
      <c r="I57" s="34">
        <f t="shared" si="3"/>
        <v>1465568.1000000015</v>
      </c>
      <c r="J57" s="6" t="e">
        <f>E57+#REF!+G57</f>
        <v>#REF!</v>
      </c>
    </row>
    <row r="58" spans="1:10" s="13" customFormat="1" x14ac:dyDescent="0.2">
      <c r="A58" s="41" t="s">
        <v>287</v>
      </c>
      <c r="B58" s="40" t="s">
        <v>288</v>
      </c>
      <c r="C58" s="34">
        <v>0</v>
      </c>
      <c r="D58" s="34">
        <v>0</v>
      </c>
      <c r="E58" s="34">
        <f t="shared" si="0"/>
        <v>0</v>
      </c>
      <c r="F58" s="34">
        <v>184771.9</v>
      </c>
      <c r="G58" s="34">
        <f>F58-D58</f>
        <v>184771.9</v>
      </c>
      <c r="H58" s="34">
        <v>184771.9</v>
      </c>
      <c r="I58" s="34">
        <f t="shared" si="3"/>
        <v>184771.9</v>
      </c>
      <c r="J58" s="6"/>
    </row>
    <row r="59" spans="1:10" s="13" customFormat="1" ht="25.5" x14ac:dyDescent="0.2">
      <c r="A59" s="43" t="s">
        <v>274</v>
      </c>
      <c r="B59" s="43" t="s">
        <v>145</v>
      </c>
      <c r="C59" s="44">
        <v>10778271.9</v>
      </c>
      <c r="D59" s="44">
        <v>10794470.800000001</v>
      </c>
      <c r="E59" s="44">
        <f t="shared" si="0"/>
        <v>16198.900000000373</v>
      </c>
      <c r="F59" s="44">
        <v>11290618.1</v>
      </c>
      <c r="G59" s="44">
        <f t="shared" si="4"/>
        <v>496147.29999999888</v>
      </c>
      <c r="H59" s="44">
        <v>11290618.1</v>
      </c>
      <c r="I59" s="44">
        <f t="shared" si="3"/>
        <v>512346.19999999925</v>
      </c>
      <c r="J59" s="6" t="e">
        <f>E59+#REF!+G59</f>
        <v>#REF!</v>
      </c>
    </row>
    <row r="60" spans="1:10" s="13" customFormat="1" ht="25.5" x14ac:dyDescent="0.2">
      <c r="A60" s="45" t="s">
        <v>275</v>
      </c>
      <c r="B60" s="43" t="s">
        <v>165</v>
      </c>
      <c r="C60" s="46">
        <v>3075005.8</v>
      </c>
      <c r="D60" s="46">
        <v>3075005.8</v>
      </c>
      <c r="E60" s="46">
        <f t="shared" si="0"/>
        <v>0</v>
      </c>
      <c r="F60" s="46">
        <v>3160297.8</v>
      </c>
      <c r="G60" s="44">
        <f t="shared" si="4"/>
        <v>85292</v>
      </c>
      <c r="H60" s="46">
        <v>3160297.8</v>
      </c>
      <c r="I60" s="46">
        <f t="shared" si="3"/>
        <v>85292</v>
      </c>
      <c r="J60" s="7" t="e">
        <f>E60+#REF!+G60</f>
        <v>#REF!</v>
      </c>
    </row>
    <row r="61" spans="1:10" s="13" customFormat="1" x14ac:dyDescent="0.2">
      <c r="A61" s="45" t="s">
        <v>276</v>
      </c>
      <c r="B61" s="47" t="s">
        <v>146</v>
      </c>
      <c r="C61" s="46">
        <v>1388510</v>
      </c>
      <c r="D61" s="46">
        <v>1392468.8</v>
      </c>
      <c r="E61" s="46">
        <f t="shared" si="0"/>
        <v>3958.8000000000466</v>
      </c>
      <c r="F61" s="46">
        <v>2071668</v>
      </c>
      <c r="G61" s="44">
        <f t="shared" si="4"/>
        <v>679199.2</v>
      </c>
      <c r="H61" s="46">
        <v>2071668</v>
      </c>
      <c r="I61" s="46">
        <f t="shared" si="3"/>
        <v>683158</v>
      </c>
      <c r="J61" s="7"/>
    </row>
    <row r="62" spans="1:10" s="13" customFormat="1" ht="25.5" x14ac:dyDescent="0.2">
      <c r="A62" s="48" t="s">
        <v>277</v>
      </c>
      <c r="B62" s="47" t="s">
        <v>196</v>
      </c>
      <c r="C62" s="46">
        <v>473463.3</v>
      </c>
      <c r="D62" s="46">
        <v>707773.2</v>
      </c>
      <c r="E62" s="46">
        <f t="shared" si="0"/>
        <v>234309.89999999997</v>
      </c>
      <c r="F62" s="46">
        <v>2305755.5</v>
      </c>
      <c r="G62" s="44">
        <f t="shared" si="4"/>
        <v>1597982.3</v>
      </c>
      <c r="H62" s="46">
        <v>2305755.5</v>
      </c>
      <c r="I62" s="46">
        <f t="shared" si="3"/>
        <v>1832292.2</v>
      </c>
      <c r="J62" s="7" t="e">
        <f>E62+#REF!+G62</f>
        <v>#REF!</v>
      </c>
    </row>
    <row r="63" spans="1:10" s="13" customFormat="1" ht="38.25" x14ac:dyDescent="0.2">
      <c r="A63" s="48" t="s">
        <v>278</v>
      </c>
      <c r="B63" s="47" t="s">
        <v>166</v>
      </c>
      <c r="C63" s="46">
        <v>473463.3</v>
      </c>
      <c r="D63" s="46">
        <v>707773.2</v>
      </c>
      <c r="E63" s="46">
        <f t="shared" ref="E63:E71" si="5">D63-C63</f>
        <v>234309.89999999997</v>
      </c>
      <c r="F63" s="46">
        <v>2305755.5</v>
      </c>
      <c r="G63" s="44">
        <f t="shared" ref="G63:G70" si="6">F63-D63</f>
        <v>1597982.3</v>
      </c>
      <c r="H63" s="46">
        <v>2305755.5</v>
      </c>
      <c r="I63" s="46">
        <f t="shared" ref="I63:I71" si="7">H63-C63</f>
        <v>1832292.2</v>
      </c>
      <c r="J63" s="7"/>
    </row>
    <row r="64" spans="1:10" s="13" customFormat="1" ht="25.5" x14ac:dyDescent="0.2">
      <c r="A64" s="48" t="s">
        <v>297</v>
      </c>
      <c r="B64" s="47" t="s">
        <v>298</v>
      </c>
      <c r="C64" s="46">
        <v>0</v>
      </c>
      <c r="D64" s="46">
        <v>0</v>
      </c>
      <c r="E64" s="46">
        <f t="shared" si="5"/>
        <v>0</v>
      </c>
      <c r="F64" s="46">
        <v>55853.5</v>
      </c>
      <c r="G64" s="44">
        <f t="shared" si="6"/>
        <v>55853.5</v>
      </c>
      <c r="H64" s="46">
        <v>55853.5</v>
      </c>
      <c r="I64" s="46">
        <f t="shared" si="7"/>
        <v>55853.5</v>
      </c>
      <c r="J64" s="7"/>
    </row>
    <row r="65" spans="1:13" s="13" customFormat="1" ht="25.5" x14ac:dyDescent="0.2">
      <c r="A65" s="48" t="s">
        <v>299</v>
      </c>
      <c r="B65" s="47" t="s">
        <v>300</v>
      </c>
      <c r="C65" s="46">
        <v>0</v>
      </c>
      <c r="D65" s="46">
        <v>0</v>
      </c>
      <c r="E65" s="46">
        <f t="shared" si="5"/>
        <v>0</v>
      </c>
      <c r="F65" s="46">
        <v>55853.5</v>
      </c>
      <c r="G65" s="44">
        <f>F65-D65</f>
        <v>55853.5</v>
      </c>
      <c r="H65" s="46">
        <v>55853.5</v>
      </c>
      <c r="I65" s="46">
        <f t="shared" si="7"/>
        <v>55853.5</v>
      </c>
      <c r="J65" s="7"/>
    </row>
    <row r="66" spans="1:13" s="13" customFormat="1" x14ac:dyDescent="0.2">
      <c r="A66" s="48" t="s">
        <v>279</v>
      </c>
      <c r="B66" s="47" t="s">
        <v>280</v>
      </c>
      <c r="C66" s="46">
        <v>0</v>
      </c>
      <c r="D66" s="46">
        <v>20408.400000000001</v>
      </c>
      <c r="E66" s="46">
        <f t="shared" si="5"/>
        <v>20408.400000000001</v>
      </c>
      <c r="F66" s="46">
        <v>25398.3</v>
      </c>
      <c r="G66" s="44">
        <f t="shared" si="6"/>
        <v>4989.8999999999978</v>
      </c>
      <c r="H66" s="46">
        <v>25398.3</v>
      </c>
      <c r="I66" s="46">
        <f t="shared" si="7"/>
        <v>25398.3</v>
      </c>
      <c r="J66" s="7"/>
    </row>
    <row r="67" spans="1:13" s="13" customFormat="1" ht="25.5" x14ac:dyDescent="0.2">
      <c r="A67" s="48" t="s">
        <v>281</v>
      </c>
      <c r="B67" s="47" t="s">
        <v>282</v>
      </c>
      <c r="C67" s="46">
        <v>0</v>
      </c>
      <c r="D67" s="46">
        <v>20408.400000000001</v>
      </c>
      <c r="E67" s="46">
        <f t="shared" si="5"/>
        <v>20408.400000000001</v>
      </c>
      <c r="F67" s="46">
        <v>25398.3</v>
      </c>
      <c r="G67" s="44">
        <f t="shared" si="6"/>
        <v>4989.8999999999978</v>
      </c>
      <c r="H67" s="46">
        <v>25398.3</v>
      </c>
      <c r="I67" s="46">
        <f t="shared" si="7"/>
        <v>25398.3</v>
      </c>
      <c r="J67" s="7"/>
    </row>
    <row r="68" spans="1:13" s="13" customFormat="1" ht="63.75" x14ac:dyDescent="0.2">
      <c r="A68" s="48" t="s">
        <v>289</v>
      </c>
      <c r="B68" s="47" t="s">
        <v>290</v>
      </c>
      <c r="C68" s="46">
        <v>0</v>
      </c>
      <c r="D68" s="46">
        <v>0</v>
      </c>
      <c r="E68" s="46">
        <f t="shared" si="5"/>
        <v>0</v>
      </c>
      <c r="F68" s="46">
        <v>619307.19999999995</v>
      </c>
      <c r="G68" s="44">
        <f t="shared" si="6"/>
        <v>619307.19999999995</v>
      </c>
      <c r="H68" s="46">
        <v>619307.19999999995</v>
      </c>
      <c r="I68" s="46">
        <f t="shared" si="7"/>
        <v>619307.19999999995</v>
      </c>
      <c r="J68" s="7"/>
    </row>
    <row r="69" spans="1:13" s="13" customFormat="1" ht="76.5" x14ac:dyDescent="0.2">
      <c r="A69" s="48" t="s">
        <v>291</v>
      </c>
      <c r="B69" s="47" t="s">
        <v>292</v>
      </c>
      <c r="C69" s="46">
        <v>0</v>
      </c>
      <c r="D69" s="46">
        <v>0</v>
      </c>
      <c r="E69" s="46">
        <f t="shared" si="5"/>
        <v>0</v>
      </c>
      <c r="F69" s="46">
        <v>619307.19999999995</v>
      </c>
      <c r="G69" s="44">
        <f t="shared" si="6"/>
        <v>619307.19999999995</v>
      </c>
      <c r="H69" s="46">
        <v>619307.19999999995</v>
      </c>
      <c r="I69" s="46">
        <f t="shared" si="7"/>
        <v>619307.19999999995</v>
      </c>
      <c r="J69" s="7"/>
    </row>
    <row r="70" spans="1:13" s="13" customFormat="1" ht="38.25" x14ac:dyDescent="0.2">
      <c r="A70" s="48" t="s">
        <v>293</v>
      </c>
      <c r="B70" s="47" t="s">
        <v>294</v>
      </c>
      <c r="C70" s="46">
        <v>0</v>
      </c>
      <c r="D70" s="46">
        <v>0</v>
      </c>
      <c r="E70" s="46">
        <f t="shared" si="5"/>
        <v>0</v>
      </c>
      <c r="F70" s="46">
        <v>-51775</v>
      </c>
      <c r="G70" s="44">
        <f t="shared" si="6"/>
        <v>-51775</v>
      </c>
      <c r="H70" s="46">
        <v>-51775</v>
      </c>
      <c r="I70" s="46">
        <f t="shared" si="7"/>
        <v>-51775</v>
      </c>
      <c r="J70" s="7"/>
    </row>
    <row r="71" spans="1:13" s="13" customFormat="1" ht="38.25" x14ac:dyDescent="0.2">
      <c r="A71" s="48" t="s">
        <v>295</v>
      </c>
      <c r="B71" s="47" t="s">
        <v>296</v>
      </c>
      <c r="C71" s="46">
        <v>0</v>
      </c>
      <c r="D71" s="46">
        <v>0</v>
      </c>
      <c r="E71" s="46">
        <f t="shared" si="5"/>
        <v>0</v>
      </c>
      <c r="F71" s="46">
        <v>-51775</v>
      </c>
      <c r="G71" s="44">
        <f>F71-D71</f>
        <v>-51775</v>
      </c>
      <c r="H71" s="46">
        <v>-51775</v>
      </c>
      <c r="I71" s="46">
        <f t="shared" si="7"/>
        <v>-51775</v>
      </c>
      <c r="J71" s="7" t="e">
        <f>E71+#REF!+G71</f>
        <v>#REF!</v>
      </c>
    </row>
    <row r="72" spans="1:13" s="16" customFormat="1" ht="18" customHeight="1" x14ac:dyDescent="0.2">
      <c r="A72" s="32"/>
      <c r="B72" s="19" t="s">
        <v>158</v>
      </c>
      <c r="C72" s="20">
        <f>C73+C83+C85+C89+C101+C106+C109+C118+C122+C130+C136+C141+C144+C146</f>
        <v>222591894.5</v>
      </c>
      <c r="D72" s="20">
        <f>D73+D83+D85+D89+D101+D106+D109+D118+D122+D130+D136+D141+D144+D146</f>
        <v>255512735.99999997</v>
      </c>
      <c r="E72" s="20">
        <f>D72-C72</f>
        <v>32920841.49999997</v>
      </c>
      <c r="F72" s="20">
        <f>F73+F83+F85+F89+F101+F106+F109+F118+F122+F130+F136+F141+F144+F146</f>
        <v>270973076.00000006</v>
      </c>
      <c r="G72" s="20">
        <f>F72-D72</f>
        <v>15460340.000000089</v>
      </c>
      <c r="H72" s="20">
        <f>H73+H83+H85+H89+H101+H106+H109+H118+H122+H130+H136+H141+H144+H146</f>
        <v>270973076.00000006</v>
      </c>
      <c r="I72" s="20">
        <f>H72-C72</f>
        <v>48381181.50000006</v>
      </c>
      <c r="J72" s="4" t="e">
        <f>E72+#REF!+G72</f>
        <v>#REF!</v>
      </c>
    </row>
    <row r="73" spans="1:13" s="16" customFormat="1" x14ac:dyDescent="0.2">
      <c r="A73" s="29" t="s">
        <v>1</v>
      </c>
      <c r="B73" s="30" t="s">
        <v>2</v>
      </c>
      <c r="C73" s="33">
        <v>24507777.100000001</v>
      </c>
      <c r="D73" s="33">
        <v>28778686.399999999</v>
      </c>
      <c r="E73" s="33">
        <f t="shared" si="0"/>
        <v>4270909.299999997</v>
      </c>
      <c r="F73" s="33">
        <v>24360210.5</v>
      </c>
      <c r="G73" s="33">
        <f t="shared" ref="G73:G102" si="8">F73-D73</f>
        <v>-4418475.8999999985</v>
      </c>
      <c r="H73" s="33">
        <v>24360210.5</v>
      </c>
      <c r="I73" s="33">
        <f>H73-C73</f>
        <v>-147566.60000000149</v>
      </c>
      <c r="J73" s="5" t="e">
        <f>E73+#REF!+G73</f>
        <v>#REF!</v>
      </c>
      <c r="K73" s="24"/>
      <c r="L73" s="24"/>
    </row>
    <row r="74" spans="1:13" ht="25.5" x14ac:dyDescent="0.2">
      <c r="A74" s="26" t="s">
        <v>3</v>
      </c>
      <c r="B74" s="27" t="s">
        <v>217</v>
      </c>
      <c r="C74" s="34">
        <v>8865.1</v>
      </c>
      <c r="D74" s="34">
        <v>8865.1</v>
      </c>
      <c r="E74" s="34">
        <f t="shared" si="0"/>
        <v>0</v>
      </c>
      <c r="F74" s="34">
        <v>8988.7000000000007</v>
      </c>
      <c r="G74" s="34">
        <f t="shared" si="8"/>
        <v>123.60000000000036</v>
      </c>
      <c r="H74" s="34">
        <v>8988.7000000000007</v>
      </c>
      <c r="I74" s="34">
        <f t="shared" ref="I74:I91" si="9">H74-C74</f>
        <v>123.60000000000036</v>
      </c>
      <c r="J74" s="6" t="e">
        <f>E74+#REF!+G74</f>
        <v>#REF!</v>
      </c>
      <c r="K74" s="24"/>
      <c r="L74" s="24"/>
      <c r="M74" s="16"/>
    </row>
    <row r="75" spans="1:13" ht="38.25" x14ac:dyDescent="0.2">
      <c r="A75" s="26" t="s">
        <v>4</v>
      </c>
      <c r="B75" s="27" t="s">
        <v>218</v>
      </c>
      <c r="C75" s="34">
        <v>771334.4</v>
      </c>
      <c r="D75" s="34">
        <v>794198.2</v>
      </c>
      <c r="E75" s="34">
        <f t="shared" si="0"/>
        <v>22863.79999999993</v>
      </c>
      <c r="F75" s="34">
        <v>806892.6</v>
      </c>
      <c r="G75" s="34">
        <f t="shared" si="8"/>
        <v>12694.400000000023</v>
      </c>
      <c r="H75" s="34">
        <v>806892.6</v>
      </c>
      <c r="I75" s="34">
        <f t="shared" si="9"/>
        <v>35558.199999999953</v>
      </c>
      <c r="J75" s="6" t="e">
        <f>E75+#REF!+G75</f>
        <v>#REF!</v>
      </c>
      <c r="K75" s="24"/>
      <c r="L75" s="24"/>
      <c r="M75" s="16"/>
    </row>
    <row r="76" spans="1:13" ht="38.25" x14ac:dyDescent="0.2">
      <c r="A76" s="26" t="s">
        <v>5</v>
      </c>
      <c r="B76" s="27" t="s">
        <v>6</v>
      </c>
      <c r="C76" s="34">
        <v>4736283.5</v>
      </c>
      <c r="D76" s="34">
        <v>4807919.3</v>
      </c>
      <c r="E76" s="34">
        <f t="shared" si="0"/>
        <v>71635.799999999814</v>
      </c>
      <c r="F76" s="34">
        <v>5007209.7</v>
      </c>
      <c r="G76" s="34">
        <f t="shared" si="8"/>
        <v>199290.40000000037</v>
      </c>
      <c r="H76" s="34">
        <v>5007209.7</v>
      </c>
      <c r="I76" s="34">
        <f t="shared" si="9"/>
        <v>270926.20000000019</v>
      </c>
      <c r="J76" s="6" t="e">
        <f>E76+#REF!+G76</f>
        <v>#REF!</v>
      </c>
      <c r="K76" s="24"/>
      <c r="L76" s="24"/>
      <c r="M76" s="16"/>
    </row>
    <row r="77" spans="1:13" x14ac:dyDescent="0.2">
      <c r="A77" s="26" t="s">
        <v>7</v>
      </c>
      <c r="B77" s="27" t="s">
        <v>8</v>
      </c>
      <c r="C77" s="34">
        <v>604240</v>
      </c>
      <c r="D77" s="34">
        <v>618668.30000000005</v>
      </c>
      <c r="E77" s="34">
        <f t="shared" si="0"/>
        <v>14428.300000000047</v>
      </c>
      <c r="F77" s="34">
        <v>653425.5</v>
      </c>
      <c r="G77" s="34">
        <f t="shared" si="8"/>
        <v>34757.199999999953</v>
      </c>
      <c r="H77" s="34">
        <v>653425.5</v>
      </c>
      <c r="I77" s="34">
        <f t="shared" si="9"/>
        <v>49185.5</v>
      </c>
      <c r="J77" s="6" t="e">
        <f>E77+#REF!+G77</f>
        <v>#REF!</v>
      </c>
      <c r="K77" s="24"/>
      <c r="L77" s="24"/>
      <c r="M77" s="16"/>
    </row>
    <row r="78" spans="1:13" ht="38.25" x14ac:dyDescent="0.2">
      <c r="A78" s="26" t="s">
        <v>9</v>
      </c>
      <c r="B78" s="27" t="s">
        <v>197</v>
      </c>
      <c r="C78" s="34">
        <v>130322.8</v>
      </c>
      <c r="D78" s="34">
        <v>130300.8</v>
      </c>
      <c r="E78" s="34">
        <f>D78-C78</f>
        <v>-22</v>
      </c>
      <c r="F78" s="34">
        <v>133532.29999999999</v>
      </c>
      <c r="G78" s="34">
        <f t="shared" si="8"/>
        <v>3231.4999999999854</v>
      </c>
      <c r="H78" s="34">
        <v>133532.29999999999</v>
      </c>
      <c r="I78" s="34">
        <f t="shared" si="9"/>
        <v>3209.4999999999854</v>
      </c>
      <c r="J78" s="6" t="e">
        <f>E78+#REF!+G78</f>
        <v>#REF!</v>
      </c>
      <c r="K78" s="24"/>
      <c r="L78" s="24"/>
      <c r="M78" s="16"/>
    </row>
    <row r="79" spans="1:13" x14ac:dyDescent="0.2">
      <c r="A79" s="26" t="s">
        <v>10</v>
      </c>
      <c r="B79" s="27" t="s">
        <v>198</v>
      </c>
      <c r="C79" s="34">
        <v>367655.1</v>
      </c>
      <c r="D79" s="34">
        <v>367280.1</v>
      </c>
      <c r="E79" s="34">
        <f t="shared" si="0"/>
        <v>-375</v>
      </c>
      <c r="F79" s="34">
        <v>374093.6</v>
      </c>
      <c r="G79" s="34">
        <f t="shared" si="8"/>
        <v>6813.5</v>
      </c>
      <c r="H79" s="34">
        <v>374093.6</v>
      </c>
      <c r="I79" s="34">
        <f t="shared" si="9"/>
        <v>6438.5</v>
      </c>
      <c r="J79" s="6" t="e">
        <f>E79+#REF!+G79</f>
        <v>#REF!</v>
      </c>
      <c r="K79" s="24"/>
      <c r="L79" s="24"/>
      <c r="M79" s="16"/>
    </row>
    <row r="80" spans="1:13" x14ac:dyDescent="0.2">
      <c r="A80" s="26" t="s">
        <v>11</v>
      </c>
      <c r="B80" s="27" t="s">
        <v>12</v>
      </c>
      <c r="C80" s="34">
        <v>793882</v>
      </c>
      <c r="D80" s="34">
        <v>2352251.6</v>
      </c>
      <c r="E80" s="34">
        <f t="shared" si="0"/>
        <v>1558369.6</v>
      </c>
      <c r="F80" s="34">
        <v>3132657.5</v>
      </c>
      <c r="G80" s="34">
        <f t="shared" si="8"/>
        <v>780405.89999999991</v>
      </c>
      <c r="H80" s="34">
        <v>3132657.5</v>
      </c>
      <c r="I80" s="34">
        <f t="shared" si="9"/>
        <v>2338775.5</v>
      </c>
      <c r="J80" s="6" t="e">
        <f>E80+#REF!+G80</f>
        <v>#REF!</v>
      </c>
      <c r="K80" s="24"/>
      <c r="L80" s="24"/>
      <c r="M80" s="16"/>
    </row>
    <row r="81" spans="1:13" ht="25.5" x14ac:dyDescent="0.2">
      <c r="A81" s="26" t="s">
        <v>13</v>
      </c>
      <c r="B81" s="27" t="s">
        <v>171</v>
      </c>
      <c r="C81" s="34">
        <v>16549.099999999999</v>
      </c>
      <c r="D81" s="34">
        <v>16549.099999999999</v>
      </c>
      <c r="E81" s="34">
        <f t="shared" si="0"/>
        <v>0</v>
      </c>
      <c r="F81" s="34">
        <v>16502.900000000001</v>
      </c>
      <c r="G81" s="34">
        <f t="shared" si="8"/>
        <v>-46.19999999999709</v>
      </c>
      <c r="H81" s="34">
        <v>16502.900000000001</v>
      </c>
      <c r="I81" s="34">
        <f t="shared" si="9"/>
        <v>-46.19999999999709</v>
      </c>
      <c r="J81" s="6" t="e">
        <f>E81+#REF!+G81</f>
        <v>#REF!</v>
      </c>
      <c r="K81" s="24"/>
      <c r="L81" s="24"/>
      <c r="M81" s="16"/>
    </row>
    <row r="82" spans="1:13" x14ac:dyDescent="0.2">
      <c r="A82" s="28" t="s">
        <v>14</v>
      </c>
      <c r="B82" s="27" t="s">
        <v>15</v>
      </c>
      <c r="C82" s="34">
        <v>17078645.100000001</v>
      </c>
      <c r="D82" s="34">
        <v>19682653.899999999</v>
      </c>
      <c r="E82" s="34">
        <f t="shared" si="0"/>
        <v>2604008.799999997</v>
      </c>
      <c r="F82" s="34">
        <v>14226907.699999999</v>
      </c>
      <c r="G82" s="34">
        <f t="shared" si="8"/>
        <v>-5455746.1999999993</v>
      </c>
      <c r="H82" s="34">
        <v>14226907.699999999</v>
      </c>
      <c r="I82" s="34">
        <f t="shared" si="9"/>
        <v>-2851737.4000000022</v>
      </c>
      <c r="J82" s="6" t="e">
        <f>E82+#REF!+G82</f>
        <v>#REF!</v>
      </c>
      <c r="K82" s="24"/>
      <c r="L82" s="24"/>
      <c r="M82" s="16"/>
    </row>
    <row r="83" spans="1:13" s="16" customFormat="1" x14ac:dyDescent="0.2">
      <c r="A83" s="29" t="s">
        <v>16</v>
      </c>
      <c r="B83" s="30" t="s">
        <v>17</v>
      </c>
      <c r="C83" s="33">
        <v>151534.6</v>
      </c>
      <c r="D83" s="33">
        <v>151534.6</v>
      </c>
      <c r="E83" s="33">
        <f t="shared" si="0"/>
        <v>0</v>
      </c>
      <c r="F83" s="33">
        <v>144451.79999999999</v>
      </c>
      <c r="G83" s="33">
        <f t="shared" si="8"/>
        <v>-7082.8000000000175</v>
      </c>
      <c r="H83" s="33">
        <v>144451.79999999999</v>
      </c>
      <c r="I83" s="33">
        <f t="shared" si="9"/>
        <v>-7082.8000000000175</v>
      </c>
      <c r="J83" s="5" t="e">
        <f>E83+#REF!+G83</f>
        <v>#REF!</v>
      </c>
      <c r="K83" s="24"/>
      <c r="L83" s="24"/>
    </row>
    <row r="84" spans="1:13" x14ac:dyDescent="0.2">
      <c r="A84" s="26" t="s">
        <v>18</v>
      </c>
      <c r="B84" s="27" t="s">
        <v>219</v>
      </c>
      <c r="C84" s="34">
        <v>151534.6</v>
      </c>
      <c r="D84" s="34">
        <v>151534.6</v>
      </c>
      <c r="E84" s="34">
        <f t="shared" si="0"/>
        <v>0</v>
      </c>
      <c r="F84" s="34">
        <v>144451.79999999999</v>
      </c>
      <c r="G84" s="34">
        <f t="shared" si="8"/>
        <v>-7082.8000000000175</v>
      </c>
      <c r="H84" s="34">
        <v>144451.79999999999</v>
      </c>
      <c r="I84" s="34">
        <f t="shared" si="9"/>
        <v>-7082.8000000000175</v>
      </c>
      <c r="J84" s="6" t="e">
        <f>E84+#REF!+G84</f>
        <v>#REF!</v>
      </c>
      <c r="K84" s="24"/>
      <c r="L84" s="24"/>
      <c r="M84" s="16"/>
    </row>
    <row r="85" spans="1:13" s="16" customFormat="1" ht="25.5" x14ac:dyDescent="0.2">
      <c r="A85" s="29" t="s">
        <v>19</v>
      </c>
      <c r="B85" s="30" t="s">
        <v>199</v>
      </c>
      <c r="C85" s="33">
        <v>4271557.7</v>
      </c>
      <c r="D85" s="33">
        <v>4920468.8</v>
      </c>
      <c r="E85" s="33">
        <f t="shared" si="0"/>
        <v>648911.09999999963</v>
      </c>
      <c r="F85" s="33">
        <v>4930566.9000000004</v>
      </c>
      <c r="G85" s="33">
        <f t="shared" si="8"/>
        <v>10098.100000000559</v>
      </c>
      <c r="H85" s="33">
        <v>4930566.9000000004</v>
      </c>
      <c r="I85" s="33">
        <f t="shared" si="9"/>
        <v>659009.20000000019</v>
      </c>
      <c r="J85" s="5" t="e">
        <f>E85+#REF!+G85</f>
        <v>#REF!</v>
      </c>
      <c r="K85" s="24"/>
      <c r="L85" s="24"/>
    </row>
    <row r="86" spans="1:13" x14ac:dyDescent="0.2">
      <c r="A86" s="26" t="s">
        <v>20</v>
      </c>
      <c r="B86" s="27" t="s">
        <v>172</v>
      </c>
      <c r="C86" s="34">
        <v>1266050.5</v>
      </c>
      <c r="D86" s="34">
        <v>1625830.1</v>
      </c>
      <c r="E86" s="34">
        <f t="shared" si="0"/>
        <v>359779.60000000009</v>
      </c>
      <c r="F86" s="34">
        <v>1627692.8</v>
      </c>
      <c r="G86" s="34">
        <f t="shared" si="8"/>
        <v>1862.6999999999534</v>
      </c>
      <c r="H86" s="34">
        <v>1627692.8</v>
      </c>
      <c r="I86" s="34">
        <f t="shared" si="9"/>
        <v>361642.30000000005</v>
      </c>
      <c r="J86" s="6" t="e">
        <f>E86+#REF!+G86</f>
        <v>#REF!</v>
      </c>
      <c r="K86" s="24"/>
      <c r="L86" s="24"/>
      <c r="M86" s="16"/>
    </row>
    <row r="87" spans="1:13" ht="25.5" x14ac:dyDescent="0.2">
      <c r="A87" s="26" t="s">
        <v>21</v>
      </c>
      <c r="B87" s="27" t="s">
        <v>200</v>
      </c>
      <c r="C87" s="34">
        <v>2339674.1</v>
      </c>
      <c r="D87" s="34">
        <v>2518329.1</v>
      </c>
      <c r="E87" s="34">
        <f t="shared" si="0"/>
        <v>178655</v>
      </c>
      <c r="F87" s="34">
        <v>2528415.5</v>
      </c>
      <c r="G87" s="34">
        <f t="shared" si="8"/>
        <v>10086.399999999907</v>
      </c>
      <c r="H87" s="34">
        <v>2528415.5</v>
      </c>
      <c r="I87" s="34">
        <f t="shared" si="9"/>
        <v>188741.39999999991</v>
      </c>
      <c r="J87" s="6" t="e">
        <f>E87+#REF!+G87</f>
        <v>#REF!</v>
      </c>
      <c r="K87" s="24"/>
      <c r="L87" s="24"/>
      <c r="M87" s="16"/>
    </row>
    <row r="88" spans="1:13" ht="25.5" x14ac:dyDescent="0.2">
      <c r="A88" s="28" t="s">
        <v>22</v>
      </c>
      <c r="B88" s="27" t="s">
        <v>201</v>
      </c>
      <c r="C88" s="34">
        <v>665833.1</v>
      </c>
      <c r="D88" s="34">
        <v>776309.6</v>
      </c>
      <c r="E88" s="34">
        <f t="shared" si="0"/>
        <v>110476.5</v>
      </c>
      <c r="F88" s="34">
        <v>774458.6</v>
      </c>
      <c r="G88" s="34">
        <f t="shared" si="8"/>
        <v>-1851</v>
      </c>
      <c r="H88" s="34">
        <v>774458.6</v>
      </c>
      <c r="I88" s="34">
        <f t="shared" si="9"/>
        <v>108625.5</v>
      </c>
      <c r="J88" s="6" t="e">
        <f>E88+#REF!+G88</f>
        <v>#REF!</v>
      </c>
      <c r="K88" s="24"/>
      <c r="L88" s="24"/>
      <c r="M88" s="16"/>
    </row>
    <row r="89" spans="1:13" s="16" customFormat="1" x14ac:dyDescent="0.2">
      <c r="A89" s="29" t="s">
        <v>23</v>
      </c>
      <c r="B89" s="30" t="s">
        <v>24</v>
      </c>
      <c r="C89" s="33">
        <v>42264339.799999997</v>
      </c>
      <c r="D89" s="33">
        <v>48186070.399999999</v>
      </c>
      <c r="E89" s="33">
        <f t="shared" si="0"/>
        <v>5921730.6000000015</v>
      </c>
      <c r="F89" s="33">
        <v>52834776.700000003</v>
      </c>
      <c r="G89" s="33">
        <f t="shared" si="8"/>
        <v>4648706.3000000045</v>
      </c>
      <c r="H89" s="33">
        <v>52834776.700000003</v>
      </c>
      <c r="I89" s="33">
        <f t="shared" si="9"/>
        <v>10570436.900000006</v>
      </c>
      <c r="J89" s="5" t="e">
        <f>E89+#REF!+G89</f>
        <v>#REF!</v>
      </c>
      <c r="K89" s="24"/>
      <c r="L89" s="24"/>
    </row>
    <row r="90" spans="1:13" x14ac:dyDescent="0.2">
      <c r="A90" s="26" t="s">
        <v>25</v>
      </c>
      <c r="B90" s="27" t="s">
        <v>26</v>
      </c>
      <c r="C90" s="34">
        <v>525759.30000000005</v>
      </c>
      <c r="D90" s="34">
        <v>583535</v>
      </c>
      <c r="E90" s="34">
        <f t="shared" si="0"/>
        <v>57775.699999999953</v>
      </c>
      <c r="F90" s="34">
        <v>615755.5</v>
      </c>
      <c r="G90" s="34">
        <f t="shared" si="8"/>
        <v>32220.5</v>
      </c>
      <c r="H90" s="34">
        <v>615755.5</v>
      </c>
      <c r="I90" s="34">
        <f t="shared" si="9"/>
        <v>89996.199999999953</v>
      </c>
      <c r="J90" s="6" t="e">
        <f>E90+#REF!+G90</f>
        <v>#REF!</v>
      </c>
      <c r="K90" s="24"/>
      <c r="L90" s="24"/>
      <c r="M90" s="16"/>
    </row>
    <row r="91" spans="1:13" x14ac:dyDescent="0.2">
      <c r="A91" s="26" t="s">
        <v>215</v>
      </c>
      <c r="B91" s="27" t="s">
        <v>216</v>
      </c>
      <c r="C91" s="34">
        <v>4767425.3</v>
      </c>
      <c r="D91" s="34">
        <v>6455408.2999999998</v>
      </c>
      <c r="E91" s="34">
        <f t="shared" si="0"/>
        <v>1687983</v>
      </c>
      <c r="F91" s="34">
        <v>6455408.2999999998</v>
      </c>
      <c r="G91" s="34">
        <f t="shared" si="8"/>
        <v>0</v>
      </c>
      <c r="H91" s="34">
        <v>6455408.2999999998</v>
      </c>
      <c r="I91" s="34">
        <f t="shared" si="9"/>
        <v>1687983</v>
      </c>
      <c r="J91" s="6" t="e">
        <f>E91+#REF!+G91</f>
        <v>#REF!</v>
      </c>
      <c r="K91" s="24"/>
      <c r="L91" s="24"/>
      <c r="M91" s="16"/>
    </row>
    <row r="92" spans="1:13" x14ac:dyDescent="0.2">
      <c r="A92" s="26" t="s">
        <v>27</v>
      </c>
      <c r="B92" s="27" t="s">
        <v>28</v>
      </c>
      <c r="C92" s="34">
        <v>5382.3</v>
      </c>
      <c r="D92" s="34">
        <v>5382.3</v>
      </c>
      <c r="E92" s="34">
        <f t="shared" si="0"/>
        <v>0</v>
      </c>
      <c r="F92" s="34">
        <v>5382.3</v>
      </c>
      <c r="G92" s="34">
        <f t="shared" si="8"/>
        <v>0</v>
      </c>
      <c r="H92" s="34">
        <v>5382.3</v>
      </c>
      <c r="I92" s="34">
        <f t="shared" ref="I92:I124" si="10">H92-C92</f>
        <v>0</v>
      </c>
      <c r="J92" s="6" t="e">
        <f>E92+#REF!+G92</f>
        <v>#REF!</v>
      </c>
      <c r="K92" s="24"/>
      <c r="L92" s="24"/>
      <c r="M92" s="16"/>
    </row>
    <row r="93" spans="1:13" x14ac:dyDescent="0.2">
      <c r="A93" s="26" t="s">
        <v>29</v>
      </c>
      <c r="B93" s="27" t="s">
        <v>220</v>
      </c>
      <c r="C93" s="34">
        <v>6143882.5999999996</v>
      </c>
      <c r="D93" s="34">
        <v>6701078.0999999996</v>
      </c>
      <c r="E93" s="34">
        <f t="shared" ref="E93:E120" si="11">D93-C93</f>
        <v>557195.5</v>
      </c>
      <c r="F93" s="34">
        <v>6815883.2000000002</v>
      </c>
      <c r="G93" s="34">
        <f t="shared" si="8"/>
        <v>114805.10000000056</v>
      </c>
      <c r="H93" s="34">
        <v>6815883.2000000002</v>
      </c>
      <c r="I93" s="34">
        <f t="shared" si="10"/>
        <v>672000.60000000056</v>
      </c>
      <c r="J93" s="6" t="e">
        <f>E93+#REF!+G93</f>
        <v>#REF!</v>
      </c>
      <c r="K93" s="24"/>
      <c r="L93" s="24"/>
      <c r="M93" s="16"/>
    </row>
    <row r="94" spans="1:13" x14ac:dyDescent="0.2">
      <c r="A94" s="26" t="s">
        <v>30</v>
      </c>
      <c r="B94" s="27" t="s">
        <v>31</v>
      </c>
      <c r="C94" s="34">
        <v>82978.7</v>
      </c>
      <c r="D94" s="34">
        <v>113929.9</v>
      </c>
      <c r="E94" s="34">
        <f t="shared" si="11"/>
        <v>30951.199999999997</v>
      </c>
      <c r="F94" s="34">
        <v>114953.4</v>
      </c>
      <c r="G94" s="34">
        <f t="shared" si="8"/>
        <v>1023.5</v>
      </c>
      <c r="H94" s="34">
        <v>114953.4</v>
      </c>
      <c r="I94" s="34">
        <f t="shared" si="10"/>
        <v>31974.699999999997</v>
      </c>
      <c r="J94" s="6" t="e">
        <f>E94+#REF!+G94</f>
        <v>#REF!</v>
      </c>
      <c r="K94" s="24"/>
      <c r="L94" s="24"/>
      <c r="M94" s="16"/>
    </row>
    <row r="95" spans="1:13" x14ac:dyDescent="0.2">
      <c r="A95" s="26" t="s">
        <v>32</v>
      </c>
      <c r="B95" s="27" t="s">
        <v>33</v>
      </c>
      <c r="C95" s="34">
        <v>1920325.2</v>
      </c>
      <c r="D95" s="34">
        <v>1920322.2</v>
      </c>
      <c r="E95" s="34">
        <f t="shared" si="11"/>
        <v>-3</v>
      </c>
      <c r="F95" s="34">
        <v>1928759</v>
      </c>
      <c r="G95" s="34">
        <f t="shared" si="8"/>
        <v>8436.8000000000466</v>
      </c>
      <c r="H95" s="34">
        <v>1928759</v>
      </c>
      <c r="I95" s="34">
        <f t="shared" si="10"/>
        <v>8433.8000000000466</v>
      </c>
      <c r="J95" s="6" t="e">
        <f>E95+#REF!+G95</f>
        <v>#REF!</v>
      </c>
      <c r="K95" s="24"/>
      <c r="L95" s="24"/>
      <c r="M95" s="16"/>
    </row>
    <row r="96" spans="1:13" x14ac:dyDescent="0.2">
      <c r="A96" s="26" t="s">
        <v>34</v>
      </c>
      <c r="B96" s="27" t="s">
        <v>35</v>
      </c>
      <c r="C96" s="34">
        <v>1607015.9</v>
      </c>
      <c r="D96" s="34">
        <v>1754048.5</v>
      </c>
      <c r="E96" s="34">
        <f t="shared" si="11"/>
        <v>147032.60000000009</v>
      </c>
      <c r="F96" s="34">
        <v>1709964.8</v>
      </c>
      <c r="G96" s="34">
        <f t="shared" si="8"/>
        <v>-44083.699999999953</v>
      </c>
      <c r="H96" s="34">
        <v>1709964.8</v>
      </c>
      <c r="I96" s="34">
        <f t="shared" si="10"/>
        <v>102948.90000000014</v>
      </c>
      <c r="J96" s="6" t="e">
        <f>E96+#REF!+G96</f>
        <v>#REF!</v>
      </c>
      <c r="K96" s="24"/>
      <c r="L96" s="24"/>
      <c r="M96" s="16"/>
    </row>
    <row r="97" spans="1:13" x14ac:dyDescent="0.2">
      <c r="A97" s="26" t="s">
        <v>36</v>
      </c>
      <c r="B97" s="27" t="s">
        <v>37</v>
      </c>
      <c r="C97" s="34">
        <v>20991844</v>
      </c>
      <c r="D97" s="34">
        <v>24012252.399999999</v>
      </c>
      <c r="E97" s="34">
        <f t="shared" si="11"/>
        <v>3020408.3999999985</v>
      </c>
      <c r="F97" s="34">
        <v>23114890.899999999</v>
      </c>
      <c r="G97" s="34">
        <f t="shared" si="8"/>
        <v>-897361.5</v>
      </c>
      <c r="H97" s="34">
        <v>23114890.899999999</v>
      </c>
      <c r="I97" s="34">
        <f t="shared" si="10"/>
        <v>2123046.8999999985</v>
      </c>
      <c r="J97" s="6" t="e">
        <f>E97+#REF!+G97</f>
        <v>#REF!</v>
      </c>
      <c r="K97" s="24"/>
      <c r="L97" s="24"/>
      <c r="M97" s="16"/>
    </row>
    <row r="98" spans="1:13" x14ac:dyDescent="0.2">
      <c r="A98" s="26" t="s">
        <v>38</v>
      </c>
      <c r="B98" s="27" t="s">
        <v>39</v>
      </c>
      <c r="C98" s="34">
        <v>2858507.2</v>
      </c>
      <c r="D98" s="34">
        <v>3227581</v>
      </c>
      <c r="E98" s="34">
        <f t="shared" si="11"/>
        <v>369073.79999999981</v>
      </c>
      <c r="F98" s="34">
        <v>2934003</v>
      </c>
      <c r="G98" s="34">
        <f t="shared" si="8"/>
        <v>-293578</v>
      </c>
      <c r="H98" s="34">
        <v>2934003</v>
      </c>
      <c r="I98" s="34">
        <f t="shared" si="10"/>
        <v>75495.799999999814</v>
      </c>
      <c r="J98" s="6" t="e">
        <f>E98+#REF!+G98</f>
        <v>#REF!</v>
      </c>
      <c r="K98" s="24"/>
      <c r="L98" s="24"/>
      <c r="M98" s="16"/>
    </row>
    <row r="99" spans="1:13" ht="25.5" x14ac:dyDescent="0.2">
      <c r="A99" s="26" t="s">
        <v>40</v>
      </c>
      <c r="B99" s="27" t="s">
        <v>173</v>
      </c>
      <c r="C99" s="34">
        <v>19050</v>
      </c>
      <c r="D99" s="34">
        <v>19050</v>
      </c>
      <c r="E99" s="34">
        <f t="shared" si="11"/>
        <v>0</v>
      </c>
      <c r="F99" s="34">
        <v>9959.7999999999993</v>
      </c>
      <c r="G99" s="34">
        <f t="shared" si="8"/>
        <v>-9090.2000000000007</v>
      </c>
      <c r="H99" s="34">
        <v>9959.7999999999993</v>
      </c>
      <c r="I99" s="34">
        <f t="shared" si="10"/>
        <v>-9090.2000000000007</v>
      </c>
      <c r="J99" s="6" t="e">
        <f>E99+#REF!+G99</f>
        <v>#REF!</v>
      </c>
      <c r="K99" s="24"/>
      <c r="L99" s="24"/>
      <c r="M99" s="16"/>
    </row>
    <row r="100" spans="1:13" x14ac:dyDescent="0.2">
      <c r="A100" s="26" t="s">
        <v>41</v>
      </c>
      <c r="B100" s="27" t="s">
        <v>42</v>
      </c>
      <c r="C100" s="34">
        <v>3342169.3</v>
      </c>
      <c r="D100" s="34">
        <v>3393482.7</v>
      </c>
      <c r="E100" s="34"/>
      <c r="F100" s="34">
        <v>9129816.5</v>
      </c>
      <c r="G100" s="34"/>
      <c r="H100" s="34">
        <v>9129816.5</v>
      </c>
      <c r="I100" s="34"/>
      <c r="J100" s="6"/>
      <c r="K100" s="24"/>
      <c r="L100" s="24"/>
      <c r="M100" s="16"/>
    </row>
    <row r="101" spans="1:13" s="16" customFormat="1" x14ac:dyDescent="0.2">
      <c r="A101" s="29" t="s">
        <v>43</v>
      </c>
      <c r="B101" s="30" t="s">
        <v>44</v>
      </c>
      <c r="C101" s="33">
        <v>15417976.1</v>
      </c>
      <c r="D101" s="33">
        <v>23959596.399999999</v>
      </c>
      <c r="E101" s="33">
        <f t="shared" si="11"/>
        <v>8541620.2999999989</v>
      </c>
      <c r="F101" s="33">
        <v>24682354.300000001</v>
      </c>
      <c r="G101" s="33">
        <f t="shared" si="8"/>
        <v>722757.90000000224</v>
      </c>
      <c r="H101" s="33">
        <v>24682354.300000001</v>
      </c>
      <c r="I101" s="33">
        <f t="shared" si="10"/>
        <v>9264378.2000000011</v>
      </c>
      <c r="J101" s="5" t="e">
        <f>E101+#REF!+G101</f>
        <v>#REF!</v>
      </c>
      <c r="K101" s="24"/>
      <c r="L101" s="24"/>
    </row>
    <row r="102" spans="1:13" x14ac:dyDescent="0.2">
      <c r="A102" s="26" t="s">
        <v>45</v>
      </c>
      <c r="B102" s="27" t="s">
        <v>46</v>
      </c>
      <c r="C102" s="34">
        <v>4998001</v>
      </c>
      <c r="D102" s="34">
        <v>11295539.4</v>
      </c>
      <c r="E102" s="34">
        <f t="shared" si="11"/>
        <v>6297538.4000000004</v>
      </c>
      <c r="F102" s="34">
        <v>11304061.199999999</v>
      </c>
      <c r="G102" s="34">
        <f t="shared" si="8"/>
        <v>8521.7999999988824</v>
      </c>
      <c r="H102" s="34">
        <v>11304061.199999999</v>
      </c>
      <c r="I102" s="34">
        <f t="shared" si="10"/>
        <v>6306060.1999999993</v>
      </c>
      <c r="J102" s="6" t="e">
        <f>E102+#REF!+G102</f>
        <v>#REF!</v>
      </c>
      <c r="K102" s="24"/>
      <c r="L102" s="24"/>
      <c r="M102" s="16"/>
    </row>
    <row r="103" spans="1:13" x14ac:dyDescent="0.2">
      <c r="A103" s="26" t="s">
        <v>47</v>
      </c>
      <c r="B103" s="27" t="s">
        <v>48</v>
      </c>
      <c r="C103" s="34">
        <v>7883230.5</v>
      </c>
      <c r="D103" s="34">
        <v>10116162.9</v>
      </c>
      <c r="E103" s="34">
        <f t="shared" si="11"/>
        <v>2232932.4000000004</v>
      </c>
      <c r="F103" s="34">
        <v>10827361.9</v>
      </c>
      <c r="G103" s="34">
        <f t="shared" ref="G103:G134" si="12">F103-D103</f>
        <v>711199</v>
      </c>
      <c r="H103" s="34">
        <v>10827361.9</v>
      </c>
      <c r="I103" s="34">
        <f t="shared" si="10"/>
        <v>2944131.4000000004</v>
      </c>
      <c r="J103" s="6" t="e">
        <f>E103+#REF!+G103</f>
        <v>#REF!</v>
      </c>
      <c r="K103" s="24"/>
      <c r="L103" s="24"/>
      <c r="M103" s="16"/>
    </row>
    <row r="104" spans="1:13" x14ac:dyDescent="0.2">
      <c r="A104" s="28" t="s">
        <v>49</v>
      </c>
      <c r="B104" s="27" t="s">
        <v>50</v>
      </c>
      <c r="C104" s="34">
        <v>1976122.8</v>
      </c>
      <c r="D104" s="34">
        <v>1987272.3</v>
      </c>
      <c r="E104" s="34">
        <f t="shared" si="11"/>
        <v>11149.5</v>
      </c>
      <c r="F104" s="34">
        <v>1973513.5</v>
      </c>
      <c r="G104" s="34">
        <f t="shared" si="12"/>
        <v>-13758.800000000047</v>
      </c>
      <c r="H104" s="34">
        <v>1973513.5</v>
      </c>
      <c r="I104" s="34">
        <f t="shared" si="10"/>
        <v>-2609.3000000000466</v>
      </c>
      <c r="J104" s="6" t="e">
        <f>E104+#REF!+G104</f>
        <v>#REF!</v>
      </c>
      <c r="K104" s="24"/>
      <c r="L104" s="24"/>
      <c r="M104" s="16"/>
    </row>
    <row r="105" spans="1:13" x14ac:dyDescent="0.2">
      <c r="A105" s="26" t="s">
        <v>51</v>
      </c>
      <c r="B105" s="27" t="s">
        <v>52</v>
      </c>
      <c r="C105" s="34">
        <v>560621.80000000005</v>
      </c>
      <c r="D105" s="34">
        <v>560621.80000000005</v>
      </c>
      <c r="E105" s="34">
        <f t="shared" si="11"/>
        <v>0</v>
      </c>
      <c r="F105" s="34">
        <v>577417.69999999995</v>
      </c>
      <c r="G105" s="34">
        <f t="shared" si="12"/>
        <v>16795.899999999907</v>
      </c>
      <c r="H105" s="34">
        <v>577417.69999999995</v>
      </c>
      <c r="I105" s="34">
        <f t="shared" si="10"/>
        <v>16795.899999999907</v>
      </c>
      <c r="J105" s="6" t="e">
        <f>E105+#REF!+G105</f>
        <v>#REF!</v>
      </c>
      <c r="K105" s="24"/>
      <c r="L105" s="24"/>
      <c r="M105" s="16"/>
    </row>
    <row r="106" spans="1:13" x14ac:dyDescent="0.2">
      <c r="A106" s="29" t="s">
        <v>53</v>
      </c>
      <c r="B106" s="30" t="s">
        <v>54</v>
      </c>
      <c r="C106" s="33">
        <v>697531.6</v>
      </c>
      <c r="D106" s="33">
        <v>765813.8</v>
      </c>
      <c r="E106" s="33">
        <f t="shared" si="11"/>
        <v>68282.20000000007</v>
      </c>
      <c r="F106" s="33">
        <v>790157.4</v>
      </c>
      <c r="G106" s="33">
        <f t="shared" si="12"/>
        <v>24343.599999999977</v>
      </c>
      <c r="H106" s="33">
        <v>790157.4</v>
      </c>
      <c r="I106" s="33">
        <f t="shared" si="10"/>
        <v>92625.800000000047</v>
      </c>
      <c r="J106" s="5" t="e">
        <f>E106+#REF!+G106</f>
        <v>#REF!</v>
      </c>
      <c r="K106" s="24"/>
      <c r="L106" s="24"/>
      <c r="M106" s="16"/>
    </row>
    <row r="107" spans="1:13" s="16" customFormat="1" ht="25.5" x14ac:dyDescent="0.2">
      <c r="A107" s="26" t="s">
        <v>55</v>
      </c>
      <c r="B107" s="27" t="s">
        <v>202</v>
      </c>
      <c r="C107" s="34">
        <v>179749.4</v>
      </c>
      <c r="D107" s="34">
        <v>195194.4</v>
      </c>
      <c r="E107" s="34">
        <f t="shared" si="11"/>
        <v>15445</v>
      </c>
      <c r="F107" s="34">
        <v>200242.7</v>
      </c>
      <c r="G107" s="34">
        <f t="shared" si="12"/>
        <v>5048.3000000000175</v>
      </c>
      <c r="H107" s="34">
        <v>200242.7</v>
      </c>
      <c r="I107" s="34">
        <f t="shared" si="10"/>
        <v>20493.300000000017</v>
      </c>
      <c r="J107" s="6" t="e">
        <f>E107+#REF!+G107</f>
        <v>#REF!</v>
      </c>
      <c r="K107" s="24"/>
      <c r="L107" s="24"/>
    </row>
    <row r="108" spans="1:13" x14ac:dyDescent="0.2">
      <c r="A108" s="26" t="s">
        <v>205</v>
      </c>
      <c r="B108" s="27" t="s">
        <v>56</v>
      </c>
      <c r="C108" s="34">
        <v>517782.2</v>
      </c>
      <c r="D108" s="34">
        <v>570619.4</v>
      </c>
      <c r="E108" s="34">
        <f t="shared" si="11"/>
        <v>52837.200000000012</v>
      </c>
      <c r="F108" s="34">
        <v>589914.69999999995</v>
      </c>
      <c r="G108" s="34">
        <f t="shared" si="12"/>
        <v>19295.29999999993</v>
      </c>
      <c r="H108" s="34">
        <v>589914.69999999995</v>
      </c>
      <c r="I108" s="34">
        <f t="shared" si="10"/>
        <v>72132.499999999942</v>
      </c>
      <c r="J108" s="6" t="e">
        <f>E108+#REF!+G108</f>
        <v>#REF!</v>
      </c>
      <c r="K108" s="24"/>
      <c r="L108" s="24"/>
      <c r="M108" s="16"/>
    </row>
    <row r="109" spans="1:13" x14ac:dyDescent="0.2">
      <c r="A109" s="29" t="s">
        <v>57</v>
      </c>
      <c r="B109" s="30" t="s">
        <v>58</v>
      </c>
      <c r="C109" s="33">
        <v>49947558.5</v>
      </c>
      <c r="D109" s="33">
        <v>54630182.899999999</v>
      </c>
      <c r="E109" s="33">
        <f t="shared" si="11"/>
        <v>4682624.3999999985</v>
      </c>
      <c r="F109" s="33">
        <v>56687118.100000001</v>
      </c>
      <c r="G109" s="33">
        <f t="shared" si="12"/>
        <v>2056935.200000003</v>
      </c>
      <c r="H109" s="33">
        <v>56687118.100000001</v>
      </c>
      <c r="I109" s="33">
        <f t="shared" si="10"/>
        <v>6739559.6000000015</v>
      </c>
      <c r="J109" s="6" t="e">
        <f>E109+#REF!+G109</f>
        <v>#REF!</v>
      </c>
      <c r="K109" s="24"/>
      <c r="L109" s="24"/>
      <c r="M109" s="16"/>
    </row>
    <row r="110" spans="1:13" x14ac:dyDescent="0.2">
      <c r="A110" s="26" t="s">
        <v>59</v>
      </c>
      <c r="B110" s="27" t="s">
        <v>60</v>
      </c>
      <c r="C110" s="34">
        <v>17519701.199999999</v>
      </c>
      <c r="D110" s="34">
        <v>18996257.899999999</v>
      </c>
      <c r="E110" s="34">
        <f t="shared" si="11"/>
        <v>1476556.6999999993</v>
      </c>
      <c r="F110" s="34">
        <v>19511299.199999999</v>
      </c>
      <c r="G110" s="34">
        <f t="shared" si="12"/>
        <v>515041.30000000075</v>
      </c>
      <c r="H110" s="34">
        <v>19511299.199999999</v>
      </c>
      <c r="I110" s="34">
        <f t="shared" si="10"/>
        <v>1991598</v>
      </c>
      <c r="J110" s="5" t="e">
        <f>E110+#REF!+G110</f>
        <v>#REF!</v>
      </c>
      <c r="K110" s="24"/>
      <c r="L110" s="24"/>
      <c r="M110" s="16"/>
    </row>
    <row r="111" spans="1:13" s="16" customFormat="1" x14ac:dyDescent="0.2">
      <c r="A111" s="26" t="s">
        <v>61</v>
      </c>
      <c r="B111" s="27" t="s">
        <v>62</v>
      </c>
      <c r="C111" s="34">
        <v>25176742</v>
      </c>
      <c r="D111" s="34">
        <v>28047719.199999999</v>
      </c>
      <c r="E111" s="34">
        <f t="shared" si="11"/>
        <v>2870977.1999999993</v>
      </c>
      <c r="F111" s="34">
        <v>29438276.600000001</v>
      </c>
      <c r="G111" s="34">
        <f t="shared" si="12"/>
        <v>1390557.4000000022</v>
      </c>
      <c r="H111" s="34">
        <v>29438276.600000001</v>
      </c>
      <c r="I111" s="34">
        <f t="shared" si="10"/>
        <v>4261534.6000000015</v>
      </c>
      <c r="J111" s="6" t="e">
        <f>E111+#REF!+G111</f>
        <v>#REF!</v>
      </c>
      <c r="K111" s="24"/>
      <c r="L111" s="24"/>
    </row>
    <row r="112" spans="1:13" x14ac:dyDescent="0.2">
      <c r="A112" s="26" t="s">
        <v>148</v>
      </c>
      <c r="B112" s="27" t="s">
        <v>174</v>
      </c>
      <c r="C112" s="34">
        <v>441433.2</v>
      </c>
      <c r="D112" s="34">
        <v>402163.20000000001</v>
      </c>
      <c r="E112" s="34">
        <f t="shared" si="11"/>
        <v>-39270</v>
      </c>
      <c r="F112" s="34">
        <v>434104.9</v>
      </c>
      <c r="G112" s="34">
        <f t="shared" si="12"/>
        <v>31941.700000000012</v>
      </c>
      <c r="H112" s="34">
        <v>434104.9</v>
      </c>
      <c r="I112" s="34">
        <f t="shared" si="10"/>
        <v>-7328.2999999999884</v>
      </c>
      <c r="J112" s="6" t="e">
        <f>E112+#REF!+G112</f>
        <v>#REF!</v>
      </c>
      <c r="K112" s="24"/>
      <c r="L112" s="24"/>
      <c r="M112" s="16"/>
    </row>
    <row r="113" spans="1:13" x14ac:dyDescent="0.2">
      <c r="A113" s="26" t="s">
        <v>63</v>
      </c>
      <c r="B113" s="27" t="s">
        <v>64</v>
      </c>
      <c r="C113" s="34">
        <v>3712792.7</v>
      </c>
      <c r="D113" s="34">
        <v>3953961.5</v>
      </c>
      <c r="E113" s="34">
        <f t="shared" si="11"/>
        <v>241168.79999999981</v>
      </c>
      <c r="F113" s="34">
        <v>3915816.7</v>
      </c>
      <c r="G113" s="34">
        <f t="shared" si="12"/>
        <v>-38144.799999999814</v>
      </c>
      <c r="H113" s="34">
        <v>3915816.7</v>
      </c>
      <c r="I113" s="34">
        <f t="shared" si="10"/>
        <v>203024</v>
      </c>
      <c r="J113" s="6" t="e">
        <f>E113+#REF!+G113</f>
        <v>#REF!</v>
      </c>
      <c r="K113" s="24"/>
      <c r="L113" s="24"/>
      <c r="M113" s="16"/>
    </row>
    <row r="114" spans="1:13" ht="25.5" x14ac:dyDescent="0.2">
      <c r="A114" s="26" t="s">
        <v>65</v>
      </c>
      <c r="B114" s="27" t="s">
        <v>66</v>
      </c>
      <c r="C114" s="34">
        <v>439578.1</v>
      </c>
      <c r="D114" s="34">
        <v>440709.1</v>
      </c>
      <c r="E114" s="34">
        <f t="shared" si="11"/>
        <v>1131</v>
      </c>
      <c r="F114" s="34">
        <v>431189.3</v>
      </c>
      <c r="G114" s="34">
        <f t="shared" si="12"/>
        <v>-9519.7999999999884</v>
      </c>
      <c r="H114" s="34">
        <v>431189.3</v>
      </c>
      <c r="I114" s="34">
        <f t="shared" si="10"/>
        <v>-8388.7999999999884</v>
      </c>
      <c r="J114" s="6" t="e">
        <f>E114+#REF!+G114</f>
        <v>#REF!</v>
      </c>
      <c r="K114" s="24"/>
      <c r="L114" s="24"/>
      <c r="M114" s="16"/>
    </row>
    <row r="115" spans="1:13" x14ac:dyDescent="0.2">
      <c r="A115" s="26" t="s">
        <v>67</v>
      </c>
      <c r="B115" s="27" t="s">
        <v>149</v>
      </c>
      <c r="C115" s="34">
        <v>1025358.6</v>
      </c>
      <c r="D115" s="34">
        <v>1025358.6</v>
      </c>
      <c r="E115" s="34">
        <f t="shared" si="11"/>
        <v>0</v>
      </c>
      <c r="F115" s="34">
        <v>1117951.6000000001</v>
      </c>
      <c r="G115" s="34">
        <f t="shared" si="12"/>
        <v>92593.000000000116</v>
      </c>
      <c r="H115" s="34">
        <v>1117951.6000000001</v>
      </c>
      <c r="I115" s="34">
        <f t="shared" si="10"/>
        <v>92593.000000000116</v>
      </c>
      <c r="J115" s="6" t="e">
        <f>E115+#REF!+G115</f>
        <v>#REF!</v>
      </c>
      <c r="K115" s="24"/>
      <c r="L115" s="24"/>
      <c r="M115" s="16"/>
    </row>
    <row r="116" spans="1:13" x14ac:dyDescent="0.2">
      <c r="A116" s="26" t="s">
        <v>68</v>
      </c>
      <c r="B116" s="27" t="s">
        <v>150</v>
      </c>
      <c r="C116" s="34">
        <v>648323.19999999995</v>
      </c>
      <c r="D116" s="34">
        <v>757318.2</v>
      </c>
      <c r="E116" s="34">
        <f t="shared" si="11"/>
        <v>108995</v>
      </c>
      <c r="F116" s="34">
        <v>777120.7</v>
      </c>
      <c r="G116" s="34">
        <f t="shared" si="12"/>
        <v>19802.5</v>
      </c>
      <c r="H116" s="34">
        <v>777120.7</v>
      </c>
      <c r="I116" s="34">
        <f t="shared" si="10"/>
        <v>128797.5</v>
      </c>
      <c r="J116" s="6" t="e">
        <f>E116+#REF!+G116</f>
        <v>#REF!</v>
      </c>
      <c r="K116" s="24"/>
      <c r="L116" s="24"/>
      <c r="M116" s="16"/>
    </row>
    <row r="117" spans="1:13" x14ac:dyDescent="0.2">
      <c r="A117" s="26" t="s">
        <v>69</v>
      </c>
      <c r="B117" s="27" t="s">
        <v>70</v>
      </c>
      <c r="C117" s="34">
        <v>983629.5</v>
      </c>
      <c r="D117" s="34">
        <v>1006695.2</v>
      </c>
      <c r="E117" s="34">
        <f t="shared" si="11"/>
        <v>23065.699999999953</v>
      </c>
      <c r="F117" s="34">
        <v>1061359.1000000001</v>
      </c>
      <c r="G117" s="34">
        <f t="shared" si="12"/>
        <v>54663.90000000014</v>
      </c>
      <c r="H117" s="34">
        <v>1061359.1000000001</v>
      </c>
      <c r="I117" s="34">
        <f t="shared" si="10"/>
        <v>77729.600000000093</v>
      </c>
      <c r="J117" s="6" t="e">
        <f>E117+#REF!+G117</f>
        <v>#REF!</v>
      </c>
      <c r="K117" s="24"/>
      <c r="L117" s="24"/>
      <c r="M117" s="16"/>
    </row>
    <row r="118" spans="1:13" x14ac:dyDescent="0.2">
      <c r="A118" s="29" t="s">
        <v>71</v>
      </c>
      <c r="B118" s="30" t="s">
        <v>175</v>
      </c>
      <c r="C118" s="33">
        <v>4669328.3</v>
      </c>
      <c r="D118" s="33">
        <v>5147604.7</v>
      </c>
      <c r="E118" s="33">
        <f t="shared" si="11"/>
        <v>478276.40000000037</v>
      </c>
      <c r="F118" s="33">
        <v>5876011.4000000004</v>
      </c>
      <c r="G118" s="33">
        <f t="shared" si="12"/>
        <v>728406.70000000019</v>
      </c>
      <c r="H118" s="33">
        <v>5876011.4000000004</v>
      </c>
      <c r="I118" s="33">
        <f t="shared" si="10"/>
        <v>1206683.1000000006</v>
      </c>
      <c r="J118" s="5" t="e">
        <f>E118+#REF!+G118</f>
        <v>#REF!</v>
      </c>
      <c r="K118" s="24"/>
      <c r="L118" s="24"/>
      <c r="M118" s="16"/>
    </row>
    <row r="119" spans="1:13" s="16" customFormat="1" x14ac:dyDescent="0.2">
      <c r="A119" s="26" t="s">
        <v>72</v>
      </c>
      <c r="B119" s="27" t="s">
        <v>73</v>
      </c>
      <c r="C119" s="34">
        <v>4543714</v>
      </c>
      <c r="D119" s="34">
        <v>5019024.8</v>
      </c>
      <c r="E119" s="34">
        <f t="shared" si="11"/>
        <v>475310.79999999981</v>
      </c>
      <c r="F119" s="34">
        <v>5775231.5</v>
      </c>
      <c r="G119" s="34">
        <f t="shared" si="12"/>
        <v>756206.70000000019</v>
      </c>
      <c r="H119" s="34">
        <v>5775231.5</v>
      </c>
      <c r="I119" s="34">
        <f t="shared" si="10"/>
        <v>1231517.5</v>
      </c>
      <c r="J119" s="6" t="e">
        <f>E119+#REF!+G119</f>
        <v>#REF!</v>
      </c>
      <c r="K119" s="24"/>
      <c r="L119" s="24"/>
    </row>
    <row r="120" spans="1:13" s="16" customFormat="1" x14ac:dyDescent="0.2">
      <c r="A120" s="26" t="s">
        <v>170</v>
      </c>
      <c r="B120" s="27" t="s">
        <v>169</v>
      </c>
      <c r="C120" s="34">
        <v>14400</v>
      </c>
      <c r="D120" s="34">
        <v>14400</v>
      </c>
      <c r="E120" s="34">
        <f t="shared" si="11"/>
        <v>0</v>
      </c>
      <c r="F120" s="34">
        <v>20000</v>
      </c>
      <c r="G120" s="34">
        <f t="shared" si="12"/>
        <v>5600</v>
      </c>
      <c r="H120" s="34">
        <v>20000</v>
      </c>
      <c r="I120" s="34">
        <f t="shared" si="10"/>
        <v>5600</v>
      </c>
      <c r="J120" s="6"/>
      <c r="K120" s="24"/>
      <c r="L120" s="24"/>
    </row>
    <row r="121" spans="1:13" x14ac:dyDescent="0.2">
      <c r="A121" s="26" t="s">
        <v>74</v>
      </c>
      <c r="B121" s="27" t="s">
        <v>75</v>
      </c>
      <c r="C121" s="34">
        <v>111214.3</v>
      </c>
      <c r="D121" s="34">
        <v>114179.9</v>
      </c>
      <c r="E121" s="34">
        <f t="shared" ref="E121:E150" si="13">D121-C121</f>
        <v>2965.5999999999913</v>
      </c>
      <c r="F121" s="34">
        <v>80779.899999999994</v>
      </c>
      <c r="G121" s="34">
        <f t="shared" si="12"/>
        <v>-33400</v>
      </c>
      <c r="H121" s="34">
        <v>80779.899999999994</v>
      </c>
      <c r="I121" s="34">
        <f t="shared" si="10"/>
        <v>-30434.400000000009</v>
      </c>
      <c r="J121" s="6" t="e">
        <f>E121+#REF!+G121</f>
        <v>#REF!</v>
      </c>
      <c r="K121" s="24"/>
      <c r="L121" s="24"/>
      <c r="M121" s="16"/>
    </row>
    <row r="122" spans="1:13" x14ac:dyDescent="0.2">
      <c r="A122" s="31" t="s">
        <v>76</v>
      </c>
      <c r="B122" s="30" t="s">
        <v>77</v>
      </c>
      <c r="C122" s="33">
        <v>22936483.399999999</v>
      </c>
      <c r="D122" s="33">
        <v>24867911.300000001</v>
      </c>
      <c r="E122" s="33">
        <f t="shared" si="13"/>
        <v>1931427.9000000022</v>
      </c>
      <c r="F122" s="33">
        <v>26973809.800000001</v>
      </c>
      <c r="G122" s="33">
        <f t="shared" si="12"/>
        <v>2105898.5</v>
      </c>
      <c r="H122" s="33">
        <v>26973809.800000001</v>
      </c>
      <c r="I122" s="33">
        <f t="shared" si="10"/>
        <v>4037326.4000000022</v>
      </c>
      <c r="J122" s="6" t="e">
        <f>E122+#REF!+G122</f>
        <v>#REF!</v>
      </c>
      <c r="K122" s="24"/>
      <c r="L122" s="24"/>
      <c r="M122" s="16"/>
    </row>
    <row r="123" spans="1:13" x14ac:dyDescent="0.2">
      <c r="A123" s="26" t="s">
        <v>78</v>
      </c>
      <c r="B123" s="27" t="s">
        <v>79</v>
      </c>
      <c r="C123" s="34">
        <v>5753783.7000000002</v>
      </c>
      <c r="D123" s="34">
        <v>6470107.2000000002</v>
      </c>
      <c r="E123" s="34">
        <f t="shared" si="13"/>
        <v>716323.5</v>
      </c>
      <c r="F123" s="34">
        <v>6994212.5</v>
      </c>
      <c r="G123" s="34">
        <f t="shared" si="12"/>
        <v>524105.29999999981</v>
      </c>
      <c r="H123" s="34">
        <v>6994212.5</v>
      </c>
      <c r="I123" s="34">
        <f t="shared" si="10"/>
        <v>1240428.7999999998</v>
      </c>
      <c r="J123" s="5" t="e">
        <f>E123+#REF!+G123</f>
        <v>#REF!</v>
      </c>
      <c r="K123" s="24"/>
      <c r="L123" s="24"/>
      <c r="M123" s="16"/>
    </row>
    <row r="124" spans="1:13" s="16" customFormat="1" x14ac:dyDescent="0.2">
      <c r="A124" s="26" t="s">
        <v>80</v>
      </c>
      <c r="B124" s="27" t="s">
        <v>81</v>
      </c>
      <c r="C124" s="34">
        <v>7716525.9000000004</v>
      </c>
      <c r="D124" s="34">
        <v>8795982.0999999996</v>
      </c>
      <c r="E124" s="34">
        <f t="shared" si="13"/>
        <v>1079456.1999999993</v>
      </c>
      <c r="F124" s="34">
        <v>9888871.8000000007</v>
      </c>
      <c r="G124" s="34">
        <f t="shared" si="12"/>
        <v>1092889.7000000011</v>
      </c>
      <c r="H124" s="34">
        <v>9888871.8000000007</v>
      </c>
      <c r="I124" s="34">
        <f t="shared" si="10"/>
        <v>2172345.9000000004</v>
      </c>
      <c r="J124" s="6" t="e">
        <f>E124+#REF!+G124</f>
        <v>#REF!</v>
      </c>
      <c r="K124" s="24"/>
      <c r="L124" s="24"/>
    </row>
    <row r="125" spans="1:13" x14ac:dyDescent="0.2">
      <c r="A125" s="26" t="s">
        <v>82</v>
      </c>
      <c r="B125" s="27" t="s">
        <v>221</v>
      </c>
      <c r="C125" s="34">
        <v>81062.8</v>
      </c>
      <c r="D125" s="34">
        <v>81062.8</v>
      </c>
      <c r="E125" s="34">
        <f t="shared" si="13"/>
        <v>0</v>
      </c>
      <c r="F125" s="34">
        <v>80969.8</v>
      </c>
      <c r="G125" s="34">
        <f t="shared" si="12"/>
        <v>-93</v>
      </c>
      <c r="H125" s="34">
        <v>80969.8</v>
      </c>
      <c r="I125" s="34">
        <f t="shared" ref="I125:I149" si="14">H125-C125</f>
        <v>-93</v>
      </c>
      <c r="J125" s="6" t="e">
        <f>E125+#REF!+G125</f>
        <v>#REF!</v>
      </c>
      <c r="K125" s="24"/>
      <c r="L125" s="24"/>
      <c r="M125" s="16"/>
    </row>
    <row r="126" spans="1:13" x14ac:dyDescent="0.2">
      <c r="A126" s="26" t="s">
        <v>83</v>
      </c>
      <c r="B126" s="27" t="s">
        <v>84</v>
      </c>
      <c r="C126" s="34">
        <v>506064.1</v>
      </c>
      <c r="D126" s="34">
        <v>506064.1</v>
      </c>
      <c r="E126" s="34">
        <f t="shared" si="13"/>
        <v>0</v>
      </c>
      <c r="F126" s="34">
        <v>637709.6</v>
      </c>
      <c r="G126" s="34">
        <f t="shared" si="12"/>
        <v>131645.5</v>
      </c>
      <c r="H126" s="34">
        <v>637709.6</v>
      </c>
      <c r="I126" s="34">
        <f t="shared" si="14"/>
        <v>131645.5</v>
      </c>
      <c r="J126" s="6" t="e">
        <f>E126+#REF!+G126</f>
        <v>#REF!</v>
      </c>
      <c r="K126" s="24"/>
      <c r="L126" s="24"/>
      <c r="M126" s="16"/>
    </row>
    <row r="127" spans="1:13" x14ac:dyDescent="0.2">
      <c r="A127" s="26" t="s">
        <v>180</v>
      </c>
      <c r="B127" s="27" t="s">
        <v>85</v>
      </c>
      <c r="C127" s="34">
        <v>129134</v>
      </c>
      <c r="D127" s="34">
        <v>129134</v>
      </c>
      <c r="E127" s="34">
        <f t="shared" si="13"/>
        <v>0</v>
      </c>
      <c r="F127" s="34">
        <v>111077.3</v>
      </c>
      <c r="G127" s="34">
        <f t="shared" si="12"/>
        <v>-18056.699999999997</v>
      </c>
      <c r="H127" s="34">
        <v>111077.3</v>
      </c>
      <c r="I127" s="34">
        <f t="shared" si="14"/>
        <v>-18056.699999999997</v>
      </c>
      <c r="J127" s="6" t="e">
        <f>E127+#REF!+G127</f>
        <v>#REF!</v>
      </c>
      <c r="K127" s="24"/>
      <c r="L127" s="24"/>
      <c r="M127" s="16"/>
    </row>
    <row r="128" spans="1:13" ht="25.5" x14ac:dyDescent="0.2">
      <c r="A128" s="26" t="s">
        <v>86</v>
      </c>
      <c r="B128" s="27" t="s">
        <v>203</v>
      </c>
      <c r="C128" s="34">
        <v>373561.3</v>
      </c>
      <c r="D128" s="34">
        <v>384507.2</v>
      </c>
      <c r="E128" s="34">
        <f t="shared" si="13"/>
        <v>10945.900000000023</v>
      </c>
      <c r="F128" s="34">
        <v>392433.5</v>
      </c>
      <c r="G128" s="34">
        <f t="shared" si="12"/>
        <v>7926.2999999999884</v>
      </c>
      <c r="H128" s="34">
        <v>392433.5</v>
      </c>
      <c r="I128" s="34">
        <f t="shared" si="14"/>
        <v>18872.200000000012</v>
      </c>
      <c r="J128" s="6" t="e">
        <f>E128+#REF!+G128</f>
        <v>#REF!</v>
      </c>
      <c r="K128" s="24"/>
      <c r="L128" s="24"/>
      <c r="M128" s="16"/>
    </row>
    <row r="129" spans="1:13" x14ac:dyDescent="0.2">
      <c r="A129" s="26" t="s">
        <v>87</v>
      </c>
      <c r="B129" s="27" t="s">
        <v>88</v>
      </c>
      <c r="C129" s="34">
        <v>8376351.5999999996</v>
      </c>
      <c r="D129" s="34">
        <v>8501053.9000000004</v>
      </c>
      <c r="E129" s="34">
        <f t="shared" si="13"/>
        <v>124702.30000000075</v>
      </c>
      <c r="F129" s="34">
        <v>8868535.3000000007</v>
      </c>
      <c r="G129" s="34">
        <f t="shared" si="12"/>
        <v>367481.40000000037</v>
      </c>
      <c r="H129" s="34">
        <v>8868535.3000000007</v>
      </c>
      <c r="I129" s="34">
        <f t="shared" si="14"/>
        <v>492183.70000000112</v>
      </c>
      <c r="J129" s="6" t="e">
        <f>E129+#REF!+G129</f>
        <v>#REF!</v>
      </c>
      <c r="K129" s="24"/>
      <c r="L129" s="24"/>
      <c r="M129" s="16"/>
    </row>
    <row r="130" spans="1:13" x14ac:dyDescent="0.2">
      <c r="A130" s="29" t="s">
        <v>89</v>
      </c>
      <c r="B130" s="30" t="s">
        <v>90</v>
      </c>
      <c r="C130" s="33">
        <v>44418352.100000001</v>
      </c>
      <c r="D130" s="33">
        <v>50258424.299999997</v>
      </c>
      <c r="E130" s="33">
        <f t="shared" si="13"/>
        <v>5840072.1999999955</v>
      </c>
      <c r="F130" s="33">
        <v>59848944.399999999</v>
      </c>
      <c r="G130" s="33">
        <f t="shared" si="12"/>
        <v>9590520.1000000015</v>
      </c>
      <c r="H130" s="33">
        <v>59848944.399999999</v>
      </c>
      <c r="I130" s="33">
        <f t="shared" si="14"/>
        <v>15430592.299999997</v>
      </c>
      <c r="J130" s="6" t="e">
        <f>E130+#REF!+G130</f>
        <v>#REF!</v>
      </c>
      <c r="K130" s="24"/>
      <c r="L130" s="24"/>
      <c r="M130" s="16"/>
    </row>
    <row r="131" spans="1:13" x14ac:dyDescent="0.2">
      <c r="A131" s="26" t="s">
        <v>91</v>
      </c>
      <c r="B131" s="27" t="s">
        <v>92</v>
      </c>
      <c r="C131" s="34">
        <v>597480.5</v>
      </c>
      <c r="D131" s="34">
        <v>608480.5</v>
      </c>
      <c r="E131" s="34">
        <f t="shared" si="13"/>
        <v>11000</v>
      </c>
      <c r="F131" s="34">
        <v>615480.5</v>
      </c>
      <c r="G131" s="34">
        <f t="shared" si="12"/>
        <v>7000</v>
      </c>
      <c r="H131" s="34">
        <v>615480.5</v>
      </c>
      <c r="I131" s="34">
        <f t="shared" si="14"/>
        <v>18000</v>
      </c>
      <c r="J131" s="5" t="e">
        <f>E131+#REF!+G131</f>
        <v>#REF!</v>
      </c>
      <c r="K131" s="24"/>
      <c r="L131" s="24"/>
      <c r="M131" s="16"/>
    </row>
    <row r="132" spans="1:13" s="16" customFormat="1" x14ac:dyDescent="0.2">
      <c r="A132" s="26" t="s">
        <v>93</v>
      </c>
      <c r="B132" s="27" t="s">
        <v>94</v>
      </c>
      <c r="C132" s="34">
        <v>6842153.9000000004</v>
      </c>
      <c r="D132" s="34">
        <v>6922175.9000000004</v>
      </c>
      <c r="E132" s="34">
        <f t="shared" si="13"/>
        <v>80022</v>
      </c>
      <c r="F132" s="34">
        <v>7529629.0999999996</v>
      </c>
      <c r="G132" s="34">
        <f t="shared" si="12"/>
        <v>607453.19999999925</v>
      </c>
      <c r="H132" s="34">
        <v>7529629.0999999996</v>
      </c>
      <c r="I132" s="34">
        <f t="shared" si="14"/>
        <v>687475.19999999925</v>
      </c>
      <c r="J132" s="6" t="e">
        <f>E132+#REF!+G132</f>
        <v>#REF!</v>
      </c>
      <c r="K132" s="24"/>
      <c r="L132" s="24"/>
    </row>
    <row r="133" spans="1:13" x14ac:dyDescent="0.2">
      <c r="A133" s="26" t="s">
        <v>95</v>
      </c>
      <c r="B133" s="27" t="s">
        <v>96</v>
      </c>
      <c r="C133" s="34">
        <v>26741631.100000001</v>
      </c>
      <c r="D133" s="34">
        <v>30267924</v>
      </c>
      <c r="E133" s="34">
        <f t="shared" si="13"/>
        <v>3526292.8999999985</v>
      </c>
      <c r="F133" s="34">
        <v>38800261</v>
      </c>
      <c r="G133" s="34">
        <f t="shared" si="12"/>
        <v>8532337</v>
      </c>
      <c r="H133" s="34">
        <v>38800261</v>
      </c>
      <c r="I133" s="34">
        <f t="shared" si="14"/>
        <v>12058629.899999999</v>
      </c>
      <c r="J133" s="6" t="e">
        <f>E133+#REF!+G133</f>
        <v>#REF!</v>
      </c>
      <c r="K133" s="24"/>
      <c r="L133" s="24"/>
      <c r="M133" s="16"/>
    </row>
    <row r="134" spans="1:13" x14ac:dyDescent="0.2">
      <c r="A134" s="26" t="s">
        <v>97</v>
      </c>
      <c r="B134" s="27" t="s">
        <v>98</v>
      </c>
      <c r="C134" s="34">
        <v>8349613.0999999996</v>
      </c>
      <c r="D134" s="34">
        <v>10280683.300000001</v>
      </c>
      <c r="E134" s="34">
        <f t="shared" si="13"/>
        <v>1931070.2000000011</v>
      </c>
      <c r="F134" s="34">
        <v>10546726.4</v>
      </c>
      <c r="G134" s="34">
        <f t="shared" si="12"/>
        <v>266043.09999999963</v>
      </c>
      <c r="H134" s="34">
        <v>10546726.4</v>
      </c>
      <c r="I134" s="34">
        <f t="shared" si="14"/>
        <v>2197113.3000000007</v>
      </c>
      <c r="J134" s="6" t="e">
        <f>E134+#REF!+G134</f>
        <v>#REF!</v>
      </c>
      <c r="K134" s="24"/>
      <c r="L134" s="24"/>
      <c r="M134" s="16"/>
    </row>
    <row r="135" spans="1:13" x14ac:dyDescent="0.2">
      <c r="A135" s="26" t="s">
        <v>206</v>
      </c>
      <c r="B135" s="27" t="s">
        <v>99</v>
      </c>
      <c r="C135" s="34">
        <v>1887473.5</v>
      </c>
      <c r="D135" s="34">
        <v>2179160.6</v>
      </c>
      <c r="E135" s="34">
        <f t="shared" si="13"/>
        <v>291687.10000000009</v>
      </c>
      <c r="F135" s="34">
        <v>2356847.4</v>
      </c>
      <c r="G135" s="34">
        <f t="shared" ref="G135:G150" si="15">F135-D135</f>
        <v>177686.79999999981</v>
      </c>
      <c r="H135" s="34">
        <v>2356847.4</v>
      </c>
      <c r="I135" s="34">
        <f t="shared" si="14"/>
        <v>469373.89999999991</v>
      </c>
      <c r="J135" s="6" t="e">
        <f>E135+#REF!+G135</f>
        <v>#REF!</v>
      </c>
      <c r="K135" s="24"/>
      <c r="L135" s="24"/>
      <c r="M135" s="16"/>
    </row>
    <row r="136" spans="1:13" x14ac:dyDescent="0.2">
      <c r="A136" s="29" t="s">
        <v>100</v>
      </c>
      <c r="B136" s="30" t="s">
        <v>176</v>
      </c>
      <c r="C136" s="33">
        <v>2293685.9</v>
      </c>
      <c r="D136" s="33">
        <v>3724226.3</v>
      </c>
      <c r="E136" s="33">
        <f t="shared" si="13"/>
        <v>1430540.4</v>
      </c>
      <c r="F136" s="33">
        <v>3900924.5</v>
      </c>
      <c r="G136" s="33">
        <f t="shared" si="15"/>
        <v>176698.20000000019</v>
      </c>
      <c r="H136" s="33">
        <v>3900924.5</v>
      </c>
      <c r="I136" s="33">
        <f t="shared" si="14"/>
        <v>1607238.6</v>
      </c>
      <c r="J136" s="6" t="e">
        <f>E136+#REF!+G136</f>
        <v>#REF!</v>
      </c>
      <c r="K136" s="24"/>
      <c r="L136" s="24"/>
      <c r="M136" s="16"/>
    </row>
    <row r="137" spans="1:13" x14ac:dyDescent="0.2">
      <c r="A137" s="26" t="s">
        <v>101</v>
      </c>
      <c r="B137" s="27" t="s">
        <v>102</v>
      </c>
      <c r="C137" s="34">
        <v>25762.1</v>
      </c>
      <c r="D137" s="34">
        <v>29352.400000000001</v>
      </c>
      <c r="E137" s="34">
        <f t="shared" si="13"/>
        <v>3590.3000000000029</v>
      </c>
      <c r="F137" s="34">
        <v>28277.3</v>
      </c>
      <c r="G137" s="34">
        <f t="shared" si="15"/>
        <v>-1075.1000000000022</v>
      </c>
      <c r="H137" s="34">
        <v>28277.3</v>
      </c>
      <c r="I137" s="34">
        <f t="shared" si="14"/>
        <v>2515.2000000000007</v>
      </c>
      <c r="J137" s="5" t="e">
        <f>E137+#REF!+G137</f>
        <v>#REF!</v>
      </c>
      <c r="K137" s="24"/>
      <c r="L137" s="24"/>
      <c r="M137" s="16"/>
    </row>
    <row r="138" spans="1:13" s="16" customFormat="1" x14ac:dyDescent="0.2">
      <c r="A138" s="26" t="s">
        <v>103</v>
      </c>
      <c r="B138" s="27" t="s">
        <v>104</v>
      </c>
      <c r="C138" s="34">
        <v>1218848.2</v>
      </c>
      <c r="D138" s="34">
        <v>2537846.1</v>
      </c>
      <c r="E138" s="34">
        <f t="shared" si="13"/>
        <v>1318997.9000000001</v>
      </c>
      <c r="F138" s="34">
        <v>2695119.6</v>
      </c>
      <c r="G138" s="34">
        <f t="shared" si="15"/>
        <v>157273.5</v>
      </c>
      <c r="H138" s="34">
        <v>2695119.6</v>
      </c>
      <c r="I138" s="34">
        <f t="shared" si="14"/>
        <v>1476271.4000000001</v>
      </c>
      <c r="J138" s="6" t="e">
        <f>E138+#REF!+G138</f>
        <v>#REF!</v>
      </c>
      <c r="K138" s="24"/>
      <c r="L138" s="24"/>
    </row>
    <row r="139" spans="1:13" x14ac:dyDescent="0.2">
      <c r="A139" s="26" t="s">
        <v>105</v>
      </c>
      <c r="B139" s="27" t="s">
        <v>106</v>
      </c>
      <c r="C139" s="35">
        <v>758003.5</v>
      </c>
      <c r="D139" s="35">
        <v>845955.7</v>
      </c>
      <c r="E139" s="35">
        <f t="shared" si="13"/>
        <v>87952.199999999953</v>
      </c>
      <c r="F139" s="35">
        <v>881992.7</v>
      </c>
      <c r="G139" s="34">
        <f t="shared" si="15"/>
        <v>36037</v>
      </c>
      <c r="H139" s="35">
        <v>881992.7</v>
      </c>
      <c r="I139" s="35">
        <f t="shared" si="14"/>
        <v>123989.19999999995</v>
      </c>
      <c r="J139" s="8" t="e">
        <f>E139+#REF!+G139</f>
        <v>#REF!</v>
      </c>
      <c r="K139" s="24"/>
      <c r="L139" s="24"/>
      <c r="M139" s="16"/>
    </row>
    <row r="140" spans="1:13" x14ac:dyDescent="0.2">
      <c r="A140" s="26" t="s">
        <v>181</v>
      </c>
      <c r="B140" s="27" t="s">
        <v>177</v>
      </c>
      <c r="C140" s="35">
        <v>291072.09999999998</v>
      </c>
      <c r="D140" s="35">
        <v>311072.09999999998</v>
      </c>
      <c r="E140" s="35">
        <f t="shared" si="13"/>
        <v>20000</v>
      </c>
      <c r="F140" s="35">
        <v>295534.90000000002</v>
      </c>
      <c r="G140" s="34">
        <f t="shared" si="15"/>
        <v>-15537.199999999953</v>
      </c>
      <c r="H140" s="35">
        <v>295534.90000000002</v>
      </c>
      <c r="I140" s="36">
        <f t="shared" si="14"/>
        <v>4462.8000000000466</v>
      </c>
      <c r="J140" s="8" t="e">
        <f>E140+#REF!+G140</f>
        <v>#REF!</v>
      </c>
      <c r="K140" s="24"/>
      <c r="L140" s="24"/>
      <c r="M140" s="16"/>
    </row>
    <row r="141" spans="1:13" x14ac:dyDescent="0.2">
      <c r="A141" s="29" t="s">
        <v>107</v>
      </c>
      <c r="B141" s="30" t="s">
        <v>108</v>
      </c>
      <c r="C141" s="36">
        <v>520084.3</v>
      </c>
      <c r="D141" s="36">
        <v>548193.5</v>
      </c>
      <c r="E141" s="36">
        <f t="shared" si="13"/>
        <v>28109.200000000012</v>
      </c>
      <c r="F141" s="36">
        <v>548193.4</v>
      </c>
      <c r="G141" s="33">
        <f t="shared" si="15"/>
        <v>-9.9999999976716936E-2</v>
      </c>
      <c r="H141" s="36">
        <v>548193.4</v>
      </c>
      <c r="I141" s="36">
        <f t="shared" si="14"/>
        <v>28109.100000000035</v>
      </c>
      <c r="J141" s="9" t="e">
        <f>E141+#REF!+G141</f>
        <v>#REF!</v>
      </c>
      <c r="K141" s="24"/>
      <c r="L141" s="24"/>
      <c r="M141" s="16"/>
    </row>
    <row r="142" spans="1:13" s="16" customFormat="1" x14ac:dyDescent="0.2">
      <c r="A142" s="26" t="s">
        <v>109</v>
      </c>
      <c r="B142" s="27" t="s">
        <v>110</v>
      </c>
      <c r="C142" s="34">
        <v>420445</v>
      </c>
      <c r="D142" s="34">
        <v>437167.3</v>
      </c>
      <c r="E142" s="34">
        <f t="shared" si="13"/>
        <v>16722.299999999988</v>
      </c>
      <c r="F142" s="34">
        <v>435173.4</v>
      </c>
      <c r="G142" s="34">
        <f t="shared" si="15"/>
        <v>-1993.8999999999651</v>
      </c>
      <c r="H142" s="34">
        <v>435173.4</v>
      </c>
      <c r="I142" s="34">
        <f t="shared" si="14"/>
        <v>14728.400000000023</v>
      </c>
      <c r="J142" s="6" t="e">
        <f>E142+#REF!+G142</f>
        <v>#REF!</v>
      </c>
      <c r="K142" s="24"/>
      <c r="L142" s="24"/>
    </row>
    <row r="143" spans="1:13" x14ac:dyDescent="0.2">
      <c r="A143" s="26" t="s">
        <v>111</v>
      </c>
      <c r="B143" s="27" t="s">
        <v>222</v>
      </c>
      <c r="C143" s="34">
        <v>99639.3</v>
      </c>
      <c r="D143" s="34">
        <v>111026.2</v>
      </c>
      <c r="E143" s="34">
        <f t="shared" si="13"/>
        <v>11386.899999999994</v>
      </c>
      <c r="F143" s="34">
        <v>113020</v>
      </c>
      <c r="G143" s="34">
        <f t="shared" si="15"/>
        <v>1993.8000000000029</v>
      </c>
      <c r="H143" s="34">
        <v>113020</v>
      </c>
      <c r="I143" s="34">
        <f t="shared" si="14"/>
        <v>13380.699999999997</v>
      </c>
      <c r="J143" s="6" t="e">
        <f>E143+#REF!+G143</f>
        <v>#REF!</v>
      </c>
      <c r="K143" s="24"/>
      <c r="L143" s="24"/>
      <c r="M143" s="16"/>
    </row>
    <row r="144" spans="1:13" ht="25.5" x14ac:dyDescent="0.2">
      <c r="A144" s="29" t="s">
        <v>112</v>
      </c>
      <c r="B144" s="30" t="s">
        <v>178</v>
      </c>
      <c r="C144" s="33">
        <v>1530849.1</v>
      </c>
      <c r="D144" s="33">
        <v>352723</v>
      </c>
      <c r="E144" s="33">
        <f t="shared" si="13"/>
        <v>-1178126.1000000001</v>
      </c>
      <c r="F144" s="33">
        <v>223367.9</v>
      </c>
      <c r="G144" s="33">
        <f t="shared" si="15"/>
        <v>-129355.1</v>
      </c>
      <c r="H144" s="33">
        <v>223367.9</v>
      </c>
      <c r="I144" s="33">
        <f t="shared" si="14"/>
        <v>-1307481.2000000002</v>
      </c>
      <c r="J144" s="5" t="e">
        <f>E144+#REF!+G144</f>
        <v>#REF!</v>
      </c>
      <c r="K144" s="24"/>
      <c r="L144" s="24"/>
      <c r="M144" s="16"/>
    </row>
    <row r="145" spans="1:13" ht="25.5" x14ac:dyDescent="0.2">
      <c r="A145" s="26" t="s">
        <v>113</v>
      </c>
      <c r="B145" s="27" t="s">
        <v>179</v>
      </c>
      <c r="C145" s="34">
        <v>1530849.1</v>
      </c>
      <c r="D145" s="34">
        <v>352723</v>
      </c>
      <c r="E145" s="34">
        <f t="shared" si="13"/>
        <v>-1178126.1000000001</v>
      </c>
      <c r="F145" s="34">
        <v>223367.9</v>
      </c>
      <c r="G145" s="34">
        <f t="shared" si="15"/>
        <v>-129355.1</v>
      </c>
      <c r="H145" s="34">
        <v>223367.9</v>
      </c>
      <c r="I145" s="34">
        <f t="shared" si="14"/>
        <v>-1307481.2000000002</v>
      </c>
      <c r="J145" s="5" t="e">
        <f>E145+#REF!+G145</f>
        <v>#REF!</v>
      </c>
      <c r="K145" s="24"/>
      <c r="L145" s="24"/>
      <c r="M145" s="16"/>
    </row>
    <row r="146" spans="1:13" s="16" customFormat="1" ht="38.25" x14ac:dyDescent="0.2">
      <c r="A146" s="29" t="s">
        <v>114</v>
      </c>
      <c r="B146" s="30" t="s">
        <v>157</v>
      </c>
      <c r="C146" s="33">
        <v>8964836</v>
      </c>
      <c r="D146" s="33">
        <v>9221299.5999999996</v>
      </c>
      <c r="E146" s="33">
        <f t="shared" si="13"/>
        <v>256463.59999999963</v>
      </c>
      <c r="F146" s="33">
        <v>9172188.9000000004</v>
      </c>
      <c r="G146" s="33">
        <f t="shared" si="15"/>
        <v>-49110.699999999255</v>
      </c>
      <c r="H146" s="33">
        <v>9172188.9000000004</v>
      </c>
      <c r="I146" s="33">
        <f t="shared" si="14"/>
        <v>207352.90000000037</v>
      </c>
      <c r="J146" s="6" t="e">
        <f>E146+#REF!+G146</f>
        <v>#REF!</v>
      </c>
      <c r="K146" s="24"/>
      <c r="L146" s="24"/>
    </row>
    <row r="147" spans="1:13" ht="38.25" x14ac:dyDescent="0.2">
      <c r="A147" s="28" t="s">
        <v>115</v>
      </c>
      <c r="B147" s="27" t="s">
        <v>204</v>
      </c>
      <c r="C147" s="34">
        <v>3957209.4</v>
      </c>
      <c r="D147" s="34">
        <v>3957209.4</v>
      </c>
      <c r="E147" s="34">
        <f t="shared" si="13"/>
        <v>0</v>
      </c>
      <c r="F147" s="34">
        <v>3957209.4</v>
      </c>
      <c r="G147" s="34">
        <f t="shared" si="15"/>
        <v>0</v>
      </c>
      <c r="H147" s="34">
        <v>3957209.4</v>
      </c>
      <c r="I147" s="34">
        <f t="shared" si="14"/>
        <v>0</v>
      </c>
      <c r="J147" s="6" t="e">
        <f>E147+#REF!+G147</f>
        <v>#REF!</v>
      </c>
      <c r="K147" s="24"/>
      <c r="L147" s="24"/>
      <c r="M147" s="16"/>
    </row>
    <row r="148" spans="1:13" x14ac:dyDescent="0.2">
      <c r="A148" s="28" t="s">
        <v>116</v>
      </c>
      <c r="B148" s="27" t="s">
        <v>117</v>
      </c>
      <c r="C148" s="34">
        <v>806675</v>
      </c>
      <c r="D148" s="34">
        <v>1056675</v>
      </c>
      <c r="E148" s="34">
        <f t="shared" si="13"/>
        <v>250000</v>
      </c>
      <c r="F148" s="34">
        <v>956675</v>
      </c>
      <c r="G148" s="34">
        <f t="shared" si="15"/>
        <v>-100000</v>
      </c>
      <c r="H148" s="34">
        <v>956675</v>
      </c>
      <c r="I148" s="34">
        <f t="shared" si="14"/>
        <v>150000</v>
      </c>
      <c r="J148" s="6"/>
      <c r="K148" s="24"/>
      <c r="L148" s="24"/>
      <c r="M148" s="16"/>
    </row>
    <row r="149" spans="1:13" x14ac:dyDescent="0.2">
      <c r="A149" s="28" t="s">
        <v>118</v>
      </c>
      <c r="B149" s="27" t="s">
        <v>119</v>
      </c>
      <c r="C149" s="34">
        <v>4200951.5999999996</v>
      </c>
      <c r="D149" s="34">
        <v>4207415.2</v>
      </c>
      <c r="E149" s="34">
        <f t="shared" si="13"/>
        <v>6463.6000000005588</v>
      </c>
      <c r="F149" s="34">
        <v>4258304.5</v>
      </c>
      <c r="G149" s="34">
        <f t="shared" si="15"/>
        <v>50889.299999999814</v>
      </c>
      <c r="H149" s="34">
        <v>4258304.5</v>
      </c>
      <c r="I149" s="34">
        <f t="shared" si="14"/>
        <v>57352.900000000373</v>
      </c>
      <c r="J149" s="6" t="e">
        <f>E149+#REF!+G149</f>
        <v>#REF!</v>
      </c>
      <c r="K149" s="24"/>
      <c r="L149" s="24"/>
      <c r="M149" s="16"/>
    </row>
    <row r="150" spans="1:13" s="16" customFormat="1" x14ac:dyDescent="0.2">
      <c r="A150" s="32" t="s">
        <v>207</v>
      </c>
      <c r="B150" s="32" t="s">
        <v>156</v>
      </c>
      <c r="C150" s="49">
        <f>C7-C72</f>
        <v>-6868107.900000006</v>
      </c>
      <c r="D150" s="49">
        <f>D7-D72</f>
        <v>-39514073.399999976</v>
      </c>
      <c r="E150" s="49">
        <f t="shared" si="13"/>
        <v>-32645965.49999997</v>
      </c>
      <c r="F150" s="49">
        <f>F7-F72</f>
        <v>-9474318.0000000596</v>
      </c>
      <c r="G150" s="49">
        <f t="shared" si="15"/>
        <v>30039755.399999917</v>
      </c>
      <c r="H150" s="49">
        <f>H7-H72</f>
        <v>-9474318.0000000596</v>
      </c>
      <c r="I150" s="49">
        <f>H150-C150</f>
        <v>-2606210.1000000536</v>
      </c>
      <c r="J150" s="10" t="e">
        <f>E150+#REF!+G150</f>
        <v>#REF!</v>
      </c>
      <c r="M150" s="16" t="str">
        <f t="shared" ref="M150" si="16">CONCATENATE(K150,L150)</f>
        <v/>
      </c>
    </row>
    <row r="151" spans="1:13" x14ac:dyDescent="0.2">
      <c r="I151" s="17"/>
      <c r="J151" s="17"/>
    </row>
  </sheetData>
  <mergeCells count="11">
    <mergeCell ref="J4:J5"/>
    <mergeCell ref="A4:A5"/>
    <mergeCell ref="B4:B5"/>
    <mergeCell ref="C4:C5"/>
    <mergeCell ref="A2:I2"/>
    <mergeCell ref="D4:D5"/>
    <mergeCell ref="E4:E5"/>
    <mergeCell ref="F4:F5"/>
    <mergeCell ref="G4:G5"/>
    <mergeCell ref="I4:I5"/>
    <mergeCell ref="H4:H5"/>
  </mergeCells>
  <pageMargins left="0.78740157480314965" right="0.39370078740157483" top="0.78740157480314965" bottom="0.78740157480314965" header="0.11811023622047245" footer="0.11811023622047245"/>
  <pageSetup paperSize="9" scale="96" fitToHeight="0" orientation="landscape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2024 год</vt:lpstr>
      <vt:lpstr>'2024 год'!SIGN</vt:lpstr>
      <vt:lpstr>'2024 год'!Заголовки_для_печати</vt:lpstr>
      <vt:lpstr>'2024 год'!Область_печати</vt:lpstr>
    </vt:vector>
  </TitlesOfParts>
  <Company>BSS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Яхина</dc:creator>
  <cp:lastModifiedBy>Васютина Ольга Валерьевна</cp:lastModifiedBy>
  <cp:lastPrinted>2025-03-20T08:55:17Z</cp:lastPrinted>
  <dcterms:created xsi:type="dcterms:W3CDTF">2002-03-11T10:22:12Z</dcterms:created>
  <dcterms:modified xsi:type="dcterms:W3CDTF">2025-03-20T09:04:02Z</dcterms:modified>
</cp:coreProperties>
</file>