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13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Лист1!$A$12:$E$12</definedName>
    <definedName name="_xlnm.Print_Titles" localSheetId="0">Лист1!$12:$12</definedName>
    <definedName name="_xlnm.Print_Area" localSheetId="0">Лист1!$A$1:$E$63</definedName>
  </definedNames>
  <calcPr calcId="145621"/>
</workbook>
</file>

<file path=xl/calcChain.xml><?xml version="1.0" encoding="utf-8"?>
<calcChain xmlns="http://schemas.openxmlformats.org/spreadsheetml/2006/main">
  <c r="E61" i="1" l="1"/>
  <c r="C61" i="1"/>
  <c r="C60" i="1" l="1"/>
  <c r="C59" i="1" s="1"/>
  <c r="E50" i="1"/>
  <c r="D50" i="1"/>
  <c r="C50" i="1"/>
  <c r="C32" i="1"/>
  <c r="E60" i="1" l="1"/>
  <c r="E59" i="1" s="1"/>
  <c r="D60" i="1" l="1"/>
  <c r="D59" i="1" s="1"/>
  <c r="E32" i="1" l="1"/>
  <c r="D32" i="1"/>
  <c r="D57" i="1"/>
  <c r="E57" i="1"/>
  <c r="D47" i="1"/>
  <c r="E47" i="1"/>
  <c r="D44" i="1"/>
  <c r="E44" i="1"/>
  <c r="D41" i="1"/>
  <c r="E41" i="1"/>
  <c r="D37" i="1"/>
  <c r="E37" i="1"/>
  <c r="D29" i="1"/>
  <c r="E29" i="1"/>
  <c r="D26" i="1"/>
  <c r="E26" i="1"/>
  <c r="D22" i="1"/>
  <c r="E22" i="1"/>
  <c r="D20" i="1"/>
  <c r="E20" i="1"/>
  <c r="D18" i="1"/>
  <c r="E18" i="1"/>
  <c r="D15" i="1"/>
  <c r="E15" i="1"/>
  <c r="C37" i="1"/>
  <c r="D14" i="1" l="1"/>
  <c r="E14" i="1"/>
  <c r="C57" i="1"/>
  <c r="C47" i="1"/>
  <c r="C44" i="1"/>
  <c r="C41" i="1"/>
  <c r="C29" i="1"/>
  <c r="C26" i="1"/>
  <c r="C22" i="1"/>
  <c r="C20" i="1"/>
  <c r="C18" i="1" l="1"/>
  <c r="C15" i="1"/>
  <c r="C14" i="1" l="1"/>
  <c r="D13" i="1" l="1"/>
  <c r="C13" i="1" l="1"/>
  <c r="E13" i="1"/>
</calcChain>
</file>

<file path=xl/sharedStrings.xml><?xml version="1.0" encoding="utf-8"?>
<sst xmlns="http://schemas.openxmlformats.org/spreadsheetml/2006/main" count="113" uniqueCount="113">
  <si>
    <t>УТВЕРЖДЕНЫ</t>
  </si>
  <si>
    <t>областным законом</t>
  </si>
  <si>
    <t>Код бюджетной классификации</t>
  </si>
  <si>
    <t>Источник доходов</t>
  </si>
  <si>
    <t>Всего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</si>
  <si>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</si>
  <si>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</si>
  <si>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</si>
  <si>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</si>
  <si>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</si>
  <si>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</si>
  <si>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</si>
  <si>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</si>
  <si>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</si>
  <si>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</si>
  <si>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</si>
  <si>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</si>
  <si>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</si>
  <si>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</si>
  <si>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1 05 06000 01 0000 110</t>
  </si>
  <si>
    <t>Налог на профессиональный доход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</si>
  <si>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</si>
  <si>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</si>
  <si>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</si>
  <si>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</si>
  <si>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</si>
  <si>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</si>
  <si>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</si>
  <si>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</si>
  <si>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</si>
  <si>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</si>
  <si>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</si>
  <si>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</si>
  <si>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1 07 04000 01 0000 110</t>
  </si>
  <si>
    <t>Сборы за пользование объектами животного мира и за пользование объектами водных биологических ресурсов</t>
  </si>
  <si>
    <t>1 08 00000 00 0000 000</t>
  </si>
  <si>
    <t>ГОСУДАРСТВЕННАЯ ПОШЛИНА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</si>
  <si>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</si>
  <si>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</si>
  <si>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</si>
  <si>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</si>
  <si>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</si>
  <si>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</si>
  <si>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</si>
  <si>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</si>
  <si>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1 11 03000 00 0000 120</t>
  </si>
  <si>
    <t>Проценты, полученные от предоставления бюджетных кредитов внутри страны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</si>
  <si>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</si>
  <si>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</si>
  <si>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</si>
  <si>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</si>
  <si>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</si>
  <si>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</si>
  <si>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1 12 02000 00 0000 120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</si>
  <si>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</si>
  <si>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</si>
  <si>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</si>
  <si>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</si>
  <si>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</si>
  <si>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</si>
  <si>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</si>
  <si>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</si>
  <si>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</si>
  <si>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</si>
  <si>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</si>
  <si>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</si>
  <si>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</si>
  <si>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</si>
  <si>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</si>
  <si>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1 15 00000 00 0000 000</t>
  </si>
  <si>
    <t>АДМИНИСТРАТИВНЫЕ ПЛАТЕЖИ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</si>
  <si>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</si>
  <si>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</si>
  <si>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1 15 07000 01 0000 140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</si>
  <si>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</si>
  <si>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</si>
  <si>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</si>
  <si>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</si>
  <si>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</si>
  <si>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</si>
  <si>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</si>
  <si>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</si>
  <si>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</si>
  <si>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1 16 10000 00 0000 140</t>
  </si>
  <si>
    <t>Платежи в целях возмещения причиненного ущерба (убытков)</t>
  </si>
  <si>
    <t>Платежи, уплачиваемые в целях возмещения вреда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</si>
  <si>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</si>
  <si>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</si>
  <si>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</si>
  <si>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</si>
  <si>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</si>
  <si>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</si>
  <si>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</si>
  <si>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</si>
  <si>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</si>
  <si>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</si>
  <si>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</si>
  <si>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</si>
  <si>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</si>
  <si>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</si>
  <si>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Сумма
(тысяч рублей)</t>
  </si>
  <si>
    <t>2025 год</t>
  </si>
  <si>
    <t>2026 год</t>
  </si>
  <si>
    <t>1 16 17000 01 0000 140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</si>
  <si>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</si>
  <si>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(приложение 1)</t>
  </si>
  <si>
    <t>(в редакции областного закона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</si>
  <si>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</si>
  <si>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</si>
  <si>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1 16 11000 01 0000 140</t>
  </si>
  <si>
    <t>от 20 декабря 2024 года № 178-оз</t>
  </si>
  <si>
    <t>Прогнозируемые поступления
налоговых, неналоговых доходов и безвозмездных поступлений
в областной бюджет Ленинградской области по кодам видов доходов
на 2025 год и 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</si>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</sst>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7" x14ac:knownFonts="1"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left" indent="7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view="pageBreakPreview" zoomScale="110" zoomScaleNormal="110" zoomScaleSheetLayoutView="110" workbookViewId="0">
      <selection activeCell="B16" sqref="B16"/>
    </sheetView>
  </sheetViews>
  <sheetFormatPr defaultColWidth="9.140625" defaultRowHeight="15.75" x14ac:dyDescent="0.25"/>
  <cols>
    <col min="1" max="1" width="24.42578125" style="13" customWidth="1"/>
    <col min="2" max="2" width="61.42578125" style="1" customWidth="1"/>
    <col min="3" max="5" width="16.42578125" style="1" customWidth="1"/>
    <col min="6" max="16384" width="9.140625" style="1"/>
  </cols>
  <sheetData>
    <row r="1" spans="1:5" ht="18.75" x14ac:dyDescent="0.3">
      <c r="C1" s="27" t="s">
        <v>0</v>
      </c>
      <c r="E1" s="5"/>
    </row>
    <row r="2" spans="1:5" ht="18.75" x14ac:dyDescent="0.3">
      <c r="C2" s="27" t="s">
        <v>1</v>
      </c>
      <c r="E2" s="5"/>
    </row>
    <row r="3" spans="1:5" ht="18.75" x14ac:dyDescent="0.3">
      <c r="C3" s="27" t="s">
        <v>110</v>
      </c>
      <c r="E3" s="5"/>
    </row>
    <row r="4" spans="1:5" ht="18.75" x14ac:dyDescent="0.3">
      <c r="C4" s="27" t="s">
        <v>105</v>
      </c>
      <c r="E4" s="5"/>
    </row>
    <row r="5" spans="1:5" ht="18.75" x14ac:dyDescent="0.3">
      <c r="C5" s="27" t="s">
        <v>106</v>
      </c>
      <c r="E5" s="5"/>
    </row>
    <row r="6" spans="1:5" ht="18.75" x14ac:dyDescent="0.3">
      <c r="C6" s="4"/>
      <c r="D6" s="6"/>
      <c r="E6" s="5"/>
    </row>
    <row r="8" spans="1:5" ht="77.25" customHeight="1" x14ac:dyDescent="0.25">
      <c r="A8" s="22" t="s">
        <v>111</v>
      </c>
      <c r="B8" s="23"/>
      <c r="C8" s="23"/>
      <c r="D8" s="23"/>
      <c r="E8" s="23"/>
    </row>
    <row r="10" spans="1:5" s="2" customFormat="1" x14ac:dyDescent="0.2">
      <c r="A10" s="18" t="s">
        <v>2</v>
      </c>
      <c r="B10" s="20" t="s">
        <v>3</v>
      </c>
      <c r="C10" s="24" t="s">
        <v>100</v>
      </c>
      <c r="D10" s="25"/>
      <c r="E10" s="26"/>
    </row>
    <row r="11" spans="1:5" x14ac:dyDescent="0.25">
      <c r="A11" s="19"/>
      <c r="B11" s="21"/>
      <c r="C11" s="7" t="s">
        <v>101</v>
      </c>
      <c r="D11" s="7" t="s">
        <v>102</v>
      </c>
      <c r="E11" s="7" t="s">
        <v>112</v>
      </c>
    </row>
    <row r="12" spans="1:5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</row>
    <row r="13" spans="1:5" s="9" customFormat="1" x14ac:dyDescent="0.2">
      <c r="A13" s="14"/>
      <c r="B13" s="8" t="s">
        <v>4</v>
      </c>
      <c r="C13" s="10">
        <f>C14+C59</f>
        <v>245138899.00000003</v>
      </c>
      <c r="D13" s="10">
        <f>D14+D59</f>
        <v>243911041.99999997</v>
      </c>
      <c r="E13" s="10">
        <f>E14+E59</f>
        <v>254985029.09999999</v>
      </c>
    </row>
    <row r="14" spans="1:5" s="17" customFormat="1" x14ac:dyDescent="0.2">
      <c r="A14" s="15" t="s">
        <v>5</v>
      </c>
      <c r="B14" s="12" t="s">
        <v>6</v>
      </c>
      <c r="C14" s="16">
        <f>C15+C18+C20+C22+C26+C29+C32+C37+C41+C44+C47+C50+C57</f>
        <v>224193088.50000003</v>
      </c>
      <c r="D14" s="16">
        <f>D15+D18+D20+D22+D26+D29+D32+D37+D41+D44+D47+D50+D57</f>
        <v>222433964.89999998</v>
      </c>
      <c r="E14" s="16">
        <f>E15+E18+E20+E22+E26+E29+E32+E37+E41+E44+E47+E50+E57</f>
        <v>233063749.90000001</v>
      </c>
    </row>
    <row r="15" spans="1:5" s="17" customFormat="1" x14ac:dyDescent="0.2">
      <c r="A15" s="15" t="s">
        <v>7</v>
      </c>
      <c r="B15" s="12" t="s">
        <v>8</v>
      </c>
      <c r="C15" s="11">
        <f>C16+C17</f>
        <v>164791184</v>
      </c>
      <c r="D15" s="11">
        <f t="shared" ref="D15:E15" si="0">D16+D17</f>
        <v>162177188</v>
      </c>
      <c r="E15" s="11">
        <f t="shared" si="0"/>
        <v>171905608.59999999</v>
      </c>
    </row>
    <row r="16" spans="1:5" s="17" customFormat="1" x14ac:dyDescent="0.2">
      <c r="A16" s="15" t="s">
        <v>9</v>
      </c>
      <c r="B16" s="12" t="s">
        <v>10</v>
      </c>
      <c r="C16" s="11">
        <v>104553022</v>
      </c>
      <c r="D16" s="11">
        <v>97687072</v>
      </c>
      <c r="E16" s="11">
        <v>102733448</v>
      </c>
    </row>
    <row r="17" spans="1:5" s="17" customFormat="1" x14ac:dyDescent="0.2">
      <c r="A17" s="15" t="s">
        <v>11</v>
      </c>
      <c r="B17" s="12" t="s">
        <v>12</v>
      </c>
      <c r="C17" s="16">
        <v>60238162</v>
      </c>
      <c r="D17" s="11">
        <v>64490116</v>
      </c>
      <c r="E17" s="11">
        <v>69172160.599999994</v>
      </c>
    </row>
    <row r="18" spans="1:5" s="17" customFormat="1" ht="47.25" x14ac:dyDescent="0.2">
      <c r="A18" s="15" t="s">
        <v>13</v>
      </c>
      <c r="B18" s="12" t="s">
        <v>14</v>
      </c>
      <c r="C18" s="11">
        <f>C19</f>
        <v>18792109</v>
      </c>
      <c r="D18" s="11">
        <f t="shared" ref="D18:E18" si="1">D19</f>
        <v>19620066.600000001</v>
      </c>
      <c r="E18" s="11">
        <f t="shared" si="1"/>
        <v>20384892.300000001</v>
      </c>
    </row>
    <row r="19" spans="1:5" s="17" customFormat="1" ht="31.5" x14ac:dyDescent="0.2">
      <c r="A19" s="15" t="s">
        <v>15</v>
      </c>
      <c r="B19" s="12" t="s">
        <v>16</v>
      </c>
      <c r="C19" s="11">
        <v>18792109</v>
      </c>
      <c r="D19" s="11">
        <v>19620066.600000001</v>
      </c>
      <c r="E19" s="11">
        <v>20384892.300000001</v>
      </c>
    </row>
    <row r="20" spans="1:5" s="17" customFormat="1" x14ac:dyDescent="0.2">
      <c r="A20" s="15" t="s">
        <v>17</v>
      </c>
      <c r="B20" s="12" t="s">
        <v>18</v>
      </c>
      <c r="C20" s="11">
        <f>C21</f>
        <v>488896</v>
      </c>
      <c r="D20" s="11">
        <f t="shared" ref="D20:E20" si="2">D21</f>
        <v>513341</v>
      </c>
      <c r="E20" s="11">
        <f t="shared" si="2"/>
        <v>539008</v>
      </c>
    </row>
    <row r="21" spans="1:5" s="17" customFormat="1" x14ac:dyDescent="0.2">
      <c r="A21" s="15" t="s">
        <v>19</v>
      </c>
      <c r="B21" s="12" t="s">
        <v>20</v>
      </c>
      <c r="C21" s="11">
        <v>488896</v>
      </c>
      <c r="D21" s="11">
        <v>513341</v>
      </c>
      <c r="E21" s="11">
        <v>539008</v>
      </c>
    </row>
    <row r="22" spans="1:5" s="17" customFormat="1" x14ac:dyDescent="0.2">
      <c r="A22" s="15" t="s">
        <v>21</v>
      </c>
      <c r="B22" s="12" t="s">
        <v>22</v>
      </c>
      <c r="C22" s="11">
        <f>SUM(C23:C25)</f>
        <v>35585365</v>
      </c>
      <c r="D22" s="11">
        <f t="shared" ref="D22:E22" si="3">SUM(D23:D25)</f>
        <v>35636772</v>
      </c>
      <c r="E22" s="11">
        <f t="shared" si="3"/>
        <v>35736455</v>
      </c>
    </row>
    <row r="23" spans="1:5" s="17" customFormat="1" x14ac:dyDescent="0.2">
      <c r="A23" s="15" t="s">
        <v>23</v>
      </c>
      <c r="B23" s="12" t="s">
        <v>24</v>
      </c>
      <c r="C23" s="11">
        <v>32111026</v>
      </c>
      <c r="D23" s="11">
        <v>32115543</v>
      </c>
      <c r="E23" s="11">
        <v>32165060</v>
      </c>
    </row>
    <row r="24" spans="1:5" s="17" customFormat="1" x14ac:dyDescent="0.2">
      <c r="A24" s="15" t="s">
        <v>25</v>
      </c>
      <c r="B24" s="12" t="s">
        <v>26</v>
      </c>
      <c r="C24" s="11">
        <v>3441339</v>
      </c>
      <c r="D24" s="11">
        <v>3488229</v>
      </c>
      <c r="E24" s="11">
        <v>3538395</v>
      </c>
    </row>
    <row r="25" spans="1:5" s="17" customFormat="1" x14ac:dyDescent="0.2">
      <c r="A25" s="15" t="s">
        <v>27</v>
      </c>
      <c r="B25" s="12" t="s">
        <v>28</v>
      </c>
      <c r="C25" s="11">
        <v>33000</v>
      </c>
      <c r="D25" s="11">
        <v>33000</v>
      </c>
      <c r="E25" s="11">
        <v>33000</v>
      </c>
    </row>
    <row r="26" spans="1:5" s="17" customFormat="1" ht="31.5" x14ac:dyDescent="0.2">
      <c r="A26" s="15" t="s">
        <v>29</v>
      </c>
      <c r="B26" s="12" t="s">
        <v>30</v>
      </c>
      <c r="C26" s="11">
        <f>SUM(C27:C28)</f>
        <v>1086913.5</v>
      </c>
      <c r="D26" s="11">
        <f t="shared" ref="D26:E26" si="4">SUM(D27:D28)</f>
        <v>1092757.5</v>
      </c>
      <c r="E26" s="11">
        <f t="shared" si="4"/>
        <v>1105637.5</v>
      </c>
    </row>
    <row r="27" spans="1:5" s="17" customFormat="1" x14ac:dyDescent="0.2">
      <c r="A27" s="15" t="s">
        <v>31</v>
      </c>
      <c r="B27" s="12" t="s">
        <v>32</v>
      </c>
      <c r="C27" s="11">
        <v>1085138.5</v>
      </c>
      <c r="D27" s="11">
        <v>1090982.5</v>
      </c>
      <c r="E27" s="11">
        <v>1103862.5</v>
      </c>
    </row>
    <row r="28" spans="1:5" s="17" customFormat="1" ht="31.5" x14ac:dyDescent="0.2">
      <c r="A28" s="15" t="s">
        <v>33</v>
      </c>
      <c r="B28" s="12" t="s">
        <v>34</v>
      </c>
      <c r="C28" s="11">
        <v>1775</v>
      </c>
      <c r="D28" s="11">
        <v>1775</v>
      </c>
      <c r="E28" s="11">
        <v>1775</v>
      </c>
    </row>
    <row r="29" spans="1:5" s="17" customFormat="1" x14ac:dyDescent="0.2">
      <c r="A29" s="15" t="s">
        <v>35</v>
      </c>
      <c r="B29" s="12" t="s">
        <v>36</v>
      </c>
      <c r="C29" s="11">
        <f>SUM(C30:C31)</f>
        <v>371483.4</v>
      </c>
      <c r="D29" s="11">
        <f t="shared" ref="D29:E29" si="5">SUM(D30:D31)</f>
        <v>355044.2</v>
      </c>
      <c r="E29" s="11">
        <f t="shared" si="5"/>
        <v>358035.6</v>
      </c>
    </row>
    <row r="30" spans="1:5" s="17" customFormat="1" ht="78.75" x14ac:dyDescent="0.2">
      <c r="A30" s="15" t="s">
        <v>37</v>
      </c>
      <c r="B30" s="12" t="s">
        <v>38</v>
      </c>
      <c r="C30" s="11">
        <v>21717.9</v>
      </c>
      <c r="D30" s="11">
        <v>22053.8</v>
      </c>
      <c r="E30" s="11">
        <v>21131.599999999999</v>
      </c>
    </row>
    <row r="31" spans="1:5" s="17" customFormat="1" ht="47.25" x14ac:dyDescent="0.2">
      <c r="A31" s="15" t="s">
        <v>39</v>
      </c>
      <c r="B31" s="12" t="s">
        <v>40</v>
      </c>
      <c r="C31" s="11">
        <v>349765.5</v>
      </c>
      <c r="D31" s="11">
        <v>332990.40000000002</v>
      </c>
      <c r="E31" s="11">
        <v>336904</v>
      </c>
    </row>
    <row r="32" spans="1:5" s="17" customFormat="1" ht="47.25" x14ac:dyDescent="0.2">
      <c r="A32" s="15" t="s">
        <v>41</v>
      </c>
      <c r="B32" s="12" t="s">
        <v>42</v>
      </c>
      <c r="C32" s="11">
        <f>SUM(C33:C36)</f>
        <v>98073.7</v>
      </c>
      <c r="D32" s="11">
        <f>SUM(D33:D36)</f>
        <v>106869.7</v>
      </c>
      <c r="E32" s="11">
        <f>SUM(E33:E36)</f>
        <v>107202.9</v>
      </c>
    </row>
    <row r="33" spans="1:5" s="17" customFormat="1" ht="78.75" x14ac:dyDescent="0.2">
      <c r="A33" s="15" t="s">
        <v>43</v>
      </c>
      <c r="B33" s="12" t="s">
        <v>44</v>
      </c>
      <c r="C33" s="16">
        <v>24261.9</v>
      </c>
      <c r="D33" s="11">
        <v>32101.7</v>
      </c>
      <c r="E33" s="11">
        <v>31440.9</v>
      </c>
    </row>
    <row r="34" spans="1:5" s="17" customFormat="1" ht="31.5" x14ac:dyDescent="0.2">
      <c r="A34" s="15" t="s">
        <v>45</v>
      </c>
      <c r="B34" s="12" t="s">
        <v>46</v>
      </c>
      <c r="C34" s="11">
        <v>6.8</v>
      </c>
      <c r="D34" s="11">
        <v>0</v>
      </c>
      <c r="E34" s="11">
        <v>0</v>
      </c>
    </row>
    <row r="35" spans="1:5" s="17" customFormat="1" ht="94.5" x14ac:dyDescent="0.2">
      <c r="A35" s="15" t="s">
        <v>47</v>
      </c>
      <c r="B35" s="12" t="s">
        <v>48</v>
      </c>
      <c r="C35" s="11">
        <v>73700</v>
      </c>
      <c r="D35" s="11">
        <v>74700</v>
      </c>
      <c r="E35" s="11">
        <v>75700</v>
      </c>
    </row>
    <row r="36" spans="1:5" s="17" customFormat="1" ht="47.25" x14ac:dyDescent="0.2">
      <c r="A36" s="15" t="s">
        <v>107</v>
      </c>
      <c r="B36" s="12" t="s">
        <v>108</v>
      </c>
      <c r="C36" s="11">
        <v>105</v>
      </c>
      <c r="D36" s="11">
        <v>68</v>
      </c>
      <c r="E36" s="11">
        <v>62</v>
      </c>
    </row>
    <row r="37" spans="1:5" s="17" customFormat="1" ht="31.5" x14ac:dyDescent="0.2">
      <c r="A37" s="15" t="s">
        <v>49</v>
      </c>
      <c r="B37" s="12" t="s">
        <v>50</v>
      </c>
      <c r="C37" s="11">
        <f>C38+C39+C40</f>
        <v>408552.4</v>
      </c>
      <c r="D37" s="11">
        <f t="shared" ref="D37:E37" si="6">D38+D39+D40</f>
        <v>411661.60000000003</v>
      </c>
      <c r="E37" s="11">
        <f t="shared" si="6"/>
        <v>405473.2</v>
      </c>
    </row>
    <row r="38" spans="1:5" s="17" customFormat="1" x14ac:dyDescent="0.2">
      <c r="A38" s="15" t="s">
        <v>51</v>
      </c>
      <c r="B38" s="12" t="s">
        <v>52</v>
      </c>
      <c r="C38" s="11">
        <v>110409.2</v>
      </c>
      <c r="D38" s="11">
        <v>102317.2</v>
      </c>
      <c r="E38" s="11">
        <v>96128.8</v>
      </c>
    </row>
    <row r="39" spans="1:5" s="17" customFormat="1" x14ac:dyDescent="0.2">
      <c r="A39" s="15" t="s">
        <v>53</v>
      </c>
      <c r="B39" s="12" t="s">
        <v>54</v>
      </c>
      <c r="C39" s="11">
        <v>10832.5</v>
      </c>
      <c r="D39" s="11">
        <v>10832.5</v>
      </c>
      <c r="E39" s="11">
        <v>10832.5</v>
      </c>
    </row>
    <row r="40" spans="1:5" s="17" customFormat="1" x14ac:dyDescent="0.2">
      <c r="A40" s="15" t="s">
        <v>55</v>
      </c>
      <c r="B40" s="12" t="s">
        <v>56</v>
      </c>
      <c r="C40" s="11">
        <v>287310.7</v>
      </c>
      <c r="D40" s="11">
        <v>298511.90000000002</v>
      </c>
      <c r="E40" s="11">
        <v>298511.90000000002</v>
      </c>
    </row>
    <row r="41" spans="1:5" s="17" customFormat="1" ht="31.5" x14ac:dyDescent="0.2">
      <c r="A41" s="15" t="s">
        <v>57</v>
      </c>
      <c r="B41" s="12" t="s">
        <v>58</v>
      </c>
      <c r="C41" s="11">
        <f>SUM(C42:C43)</f>
        <v>151844.4</v>
      </c>
      <c r="D41" s="11">
        <f t="shared" ref="D41:E41" si="7">SUM(D42:D43)</f>
        <v>151341.4</v>
      </c>
      <c r="E41" s="11">
        <f t="shared" si="7"/>
        <v>151268.79999999999</v>
      </c>
    </row>
    <row r="42" spans="1:5" s="17" customFormat="1" x14ac:dyDescent="0.2">
      <c r="A42" s="15" t="s">
        <v>59</v>
      </c>
      <c r="B42" s="12" t="s">
        <v>60</v>
      </c>
      <c r="C42" s="11">
        <v>129557.4</v>
      </c>
      <c r="D42" s="11">
        <v>129557.4</v>
      </c>
      <c r="E42" s="11">
        <v>129557.4</v>
      </c>
    </row>
    <row r="43" spans="1:5" s="17" customFormat="1" x14ac:dyDescent="0.2">
      <c r="A43" s="15" t="s">
        <v>61</v>
      </c>
      <c r="B43" s="12" t="s">
        <v>62</v>
      </c>
      <c r="C43" s="11">
        <v>22287</v>
      </c>
      <c r="D43" s="11">
        <v>21784</v>
      </c>
      <c r="E43" s="11">
        <v>21711.4</v>
      </c>
    </row>
    <row r="44" spans="1:5" s="17" customFormat="1" ht="31.5" x14ac:dyDescent="0.2">
      <c r="A44" s="15" t="s">
        <v>63</v>
      </c>
      <c r="B44" s="12" t="s">
        <v>64</v>
      </c>
      <c r="C44" s="16">
        <f>SUM(C45:C46)</f>
        <v>43815</v>
      </c>
      <c r="D44" s="11">
        <f t="shared" ref="D44:E44" si="8">SUM(D45:D46)</f>
        <v>43815</v>
      </c>
      <c r="E44" s="11">
        <f t="shared" si="8"/>
        <v>43815</v>
      </c>
    </row>
    <row r="45" spans="1:5" s="17" customFormat="1" ht="94.5" x14ac:dyDescent="0.2">
      <c r="A45" s="15" t="s">
        <v>65</v>
      </c>
      <c r="B45" s="12" t="s">
        <v>66</v>
      </c>
      <c r="C45" s="11">
        <v>35428.9</v>
      </c>
      <c r="D45" s="11">
        <v>35428.9</v>
      </c>
      <c r="E45" s="11">
        <v>35428.9</v>
      </c>
    </row>
    <row r="46" spans="1:5" s="17" customFormat="1" ht="31.5" x14ac:dyDescent="0.2">
      <c r="A46" s="15" t="s">
        <v>67</v>
      </c>
      <c r="B46" s="12" t="s">
        <v>68</v>
      </c>
      <c r="C46" s="11">
        <v>8386.1</v>
      </c>
      <c r="D46" s="11">
        <v>8386.1</v>
      </c>
      <c r="E46" s="11">
        <v>8386.1</v>
      </c>
    </row>
    <row r="47" spans="1:5" s="17" customFormat="1" x14ac:dyDescent="0.2">
      <c r="A47" s="15" t="s">
        <v>69</v>
      </c>
      <c r="B47" s="12" t="s">
        <v>70</v>
      </c>
      <c r="C47" s="11">
        <f>SUM(C48:C49)</f>
        <v>10600.8</v>
      </c>
      <c r="D47" s="11">
        <f t="shared" ref="D47:E47" si="9">SUM(D48:D49)</f>
        <v>10600.8</v>
      </c>
      <c r="E47" s="11">
        <f t="shared" si="9"/>
        <v>10600.8</v>
      </c>
    </row>
    <row r="48" spans="1:5" s="17" customFormat="1" ht="47.25" x14ac:dyDescent="0.2">
      <c r="A48" s="15" t="s">
        <v>71</v>
      </c>
      <c r="B48" s="12" t="s">
        <v>72</v>
      </c>
      <c r="C48" s="11">
        <v>10185.5</v>
      </c>
      <c r="D48" s="11">
        <v>10185.5</v>
      </c>
      <c r="E48" s="11">
        <v>10185.5</v>
      </c>
    </row>
    <row r="49" spans="1:5" s="17" customFormat="1" ht="63" x14ac:dyDescent="0.2">
      <c r="A49" s="15" t="s">
        <v>73</v>
      </c>
      <c r="B49" s="12" t="s">
        <v>74</v>
      </c>
      <c r="C49" s="11">
        <v>415.3</v>
      </c>
      <c r="D49" s="11">
        <v>415.3</v>
      </c>
      <c r="E49" s="11">
        <v>415.3</v>
      </c>
    </row>
    <row r="50" spans="1:5" s="17" customFormat="1" x14ac:dyDescent="0.2">
      <c r="A50" s="15" t="s">
        <v>75</v>
      </c>
      <c r="B50" s="12" t="s">
        <v>76</v>
      </c>
      <c r="C50" s="11">
        <f>SUM(C51:C56)</f>
        <v>1598464.2999999998</v>
      </c>
      <c r="D50" s="11">
        <f t="shared" ref="D50:E50" si="10">SUM(D51:D56)</f>
        <v>1549626.2</v>
      </c>
      <c r="E50" s="11">
        <f t="shared" si="10"/>
        <v>1551779.2</v>
      </c>
    </row>
    <row r="51" spans="1:5" s="17" customFormat="1" ht="47.25" x14ac:dyDescent="0.2">
      <c r="A51" s="15" t="s">
        <v>77</v>
      </c>
      <c r="B51" s="12" t="s">
        <v>78</v>
      </c>
      <c r="C51" s="11">
        <v>1411707.9</v>
      </c>
      <c r="D51" s="11">
        <v>1411518.4</v>
      </c>
      <c r="E51" s="11">
        <v>1412152.5</v>
      </c>
    </row>
    <row r="52" spans="1:5" s="17" customFormat="1" ht="47.25" x14ac:dyDescent="0.2">
      <c r="A52" s="15" t="s">
        <v>79</v>
      </c>
      <c r="B52" s="12" t="s">
        <v>80</v>
      </c>
      <c r="C52" s="11">
        <v>1745.8</v>
      </c>
      <c r="D52" s="11">
        <v>1745.8</v>
      </c>
      <c r="E52" s="11">
        <v>1745.8</v>
      </c>
    </row>
    <row r="53" spans="1:5" s="17" customFormat="1" ht="126" x14ac:dyDescent="0.2">
      <c r="A53" s="15" t="s">
        <v>81</v>
      </c>
      <c r="B53" s="12" t="s">
        <v>82</v>
      </c>
      <c r="C53" s="11">
        <v>17319.5</v>
      </c>
      <c r="D53" s="11">
        <v>17164.099999999999</v>
      </c>
      <c r="E53" s="11">
        <v>17383</v>
      </c>
    </row>
    <row r="54" spans="1:5" s="17" customFormat="1" ht="31.5" x14ac:dyDescent="0.2">
      <c r="A54" s="15" t="s">
        <v>83</v>
      </c>
      <c r="B54" s="12" t="s">
        <v>84</v>
      </c>
      <c r="C54" s="16">
        <v>38697.9</v>
      </c>
      <c r="D54" s="16">
        <v>38697.9</v>
      </c>
      <c r="E54" s="16">
        <v>38697.9</v>
      </c>
    </row>
    <row r="55" spans="1:5" s="17" customFormat="1" x14ac:dyDescent="0.2">
      <c r="A55" s="15" t="s">
        <v>109</v>
      </c>
      <c r="B55" s="12" t="s">
        <v>85</v>
      </c>
      <c r="C55" s="16">
        <v>29000</v>
      </c>
      <c r="D55" s="16">
        <v>30500</v>
      </c>
      <c r="E55" s="16">
        <v>31800</v>
      </c>
    </row>
    <row r="56" spans="1:5" s="17" customFormat="1" ht="63" x14ac:dyDescent="0.2">
      <c r="A56" s="15" t="s">
        <v>103</v>
      </c>
      <c r="B56" s="12" t="s">
        <v>104</v>
      </c>
      <c r="C56" s="16">
        <v>99993.2</v>
      </c>
      <c r="D56" s="16">
        <v>50000</v>
      </c>
      <c r="E56" s="16">
        <v>50000</v>
      </c>
    </row>
    <row r="57" spans="1:5" s="17" customFormat="1" x14ac:dyDescent="0.2">
      <c r="A57" s="15" t="s">
        <v>86</v>
      </c>
      <c r="B57" s="12" t="s">
        <v>87</v>
      </c>
      <c r="C57" s="11">
        <f>SUM(C58)</f>
        <v>765787</v>
      </c>
      <c r="D57" s="11">
        <f t="shared" ref="D57:E57" si="11">SUM(D58)</f>
        <v>764880.9</v>
      </c>
      <c r="E57" s="11">
        <f t="shared" si="11"/>
        <v>763973</v>
      </c>
    </row>
    <row r="58" spans="1:5" s="17" customFormat="1" x14ac:dyDescent="0.2">
      <c r="A58" s="15" t="s">
        <v>88</v>
      </c>
      <c r="B58" s="12" t="s">
        <v>89</v>
      </c>
      <c r="C58" s="11">
        <v>765787</v>
      </c>
      <c r="D58" s="11">
        <v>764880.9</v>
      </c>
      <c r="E58" s="11">
        <v>763973</v>
      </c>
    </row>
    <row r="59" spans="1:5" s="17" customFormat="1" x14ac:dyDescent="0.2">
      <c r="A59" s="15" t="s">
        <v>90</v>
      </c>
      <c r="B59" s="12" t="s">
        <v>91</v>
      </c>
      <c r="C59" s="11">
        <f>C60</f>
        <v>20945810.5</v>
      </c>
      <c r="D59" s="11">
        <f t="shared" ref="D59:E59" si="12">D60</f>
        <v>21477077.100000001</v>
      </c>
      <c r="E59" s="11">
        <f t="shared" si="12"/>
        <v>21921279.199999999</v>
      </c>
    </row>
    <row r="60" spans="1:5" s="17" customFormat="1" ht="47.25" x14ac:dyDescent="0.2">
      <c r="A60" s="15" t="s">
        <v>92</v>
      </c>
      <c r="B60" s="12" t="s">
        <v>93</v>
      </c>
      <c r="C60" s="11">
        <f>SUM(C61:C63)</f>
        <v>20945810.5</v>
      </c>
      <c r="D60" s="11">
        <f>SUM(D61:D63)</f>
        <v>21477077.100000001</v>
      </c>
      <c r="E60" s="11">
        <f>SUM(E61:E63)</f>
        <v>21921279.199999999</v>
      </c>
    </row>
    <row r="61" spans="1:5" s="17" customFormat="1" ht="31.5" x14ac:dyDescent="0.2">
      <c r="A61" s="15" t="s">
        <v>94</v>
      </c>
      <c r="B61" s="12" t="s">
        <v>95</v>
      </c>
      <c r="C61" s="11">
        <f>15348465.1+2752.5</f>
        <v>15351217.6</v>
      </c>
      <c r="D61" s="11">
        <v>15637422.6</v>
      </c>
      <c r="E61" s="11">
        <f>16010424.4+545564.9</f>
        <v>16555989.300000001</v>
      </c>
    </row>
    <row r="62" spans="1:5" s="17" customFormat="1" ht="31.5" x14ac:dyDescent="0.2">
      <c r="A62" s="15" t="s">
        <v>96</v>
      </c>
      <c r="B62" s="12" t="s">
        <v>97</v>
      </c>
      <c r="C62" s="11">
        <v>3399574.4</v>
      </c>
      <c r="D62" s="11">
        <v>3590975.4</v>
      </c>
      <c r="E62" s="11">
        <v>3618417.5</v>
      </c>
    </row>
    <row r="63" spans="1:5" s="17" customFormat="1" x14ac:dyDescent="0.2">
      <c r="A63" s="15" t="s">
        <v>98</v>
      </c>
      <c r="B63" s="12" t="s">
        <v>99</v>
      </c>
      <c r="C63" s="11">
        <v>2195018.5</v>
      </c>
      <c r="D63" s="11">
        <v>2248679.1</v>
      </c>
      <c r="E63" s="11">
        <v>1746872.4</v>
      </c>
    </row>
  </sheetData>
  <autoFilter ref="A12:E12"/>
  <mergeCells count="4">
    <mergeCell ref="A10:A11"/>
    <mergeCell ref="B10:B11"/>
    <mergeCell ref="A8:E8"/>
    <mergeCell ref="C10:E10"/>
  </mergeCells>
  <pageMargins left="0.78740157480314965" right="0.39370078740157483" top="0.78740157480314965" bottom="0.78740157480314965" header="0.31496062992125984" footer="0.31496062992125984"/>
  <pageSetup paperSize="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Лапицкая Елена Викторовна</dc:creator>
  <cp:lastModifiedBy>Рыженкова Елена Николаевна</cp:lastModifiedBy>
  <cp:lastPrinted>2025-02-21T12:39:14Z</cp:lastPrinted>
  <dcterms:created xsi:type="dcterms:W3CDTF">2021-08-20T06:29:45Z</dcterms:created>
  <dcterms:modified xsi:type="dcterms:W3CDTF">2025-02-21T12:42:34Z</dcterms:modified>
</cp:coreProperties>
</file>