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на 01.10.2024" sheetId="1" r:id="rId1"/>
  </sheets>
  <definedNames>
    <definedName name="_xlnm._FilterDatabase" localSheetId="0" hidden="1">'на 01.10.2024'!$A$2:$H$60</definedName>
    <definedName name="_xlnm.Print_Area" localSheetId="0">'на 01.10.2024'!$A$1:$J$69</definedName>
  </definedNames>
  <calcPr calcId="145621"/>
</workbook>
</file>

<file path=xl/calcChain.xml><?xml version="1.0" encoding="utf-8"?>
<calcChain xmlns="http://schemas.openxmlformats.org/spreadsheetml/2006/main">
  <c r="I69" i="1" l="1"/>
  <c r="G67" i="1"/>
  <c r="D67" i="1"/>
  <c r="I66" i="1"/>
  <c r="G65" i="1"/>
  <c r="D65" i="1"/>
  <c r="I64" i="1"/>
  <c r="I62" i="1"/>
  <c r="I61" i="1"/>
  <c r="I60" i="1"/>
  <c r="I59" i="1"/>
  <c r="I58" i="1"/>
  <c r="I57" i="1"/>
  <c r="I56" i="1"/>
  <c r="I55" i="1"/>
  <c r="I54" i="1"/>
  <c r="I53" i="1"/>
  <c r="G52" i="1"/>
  <c r="I52" i="1" s="1"/>
  <c r="F52" i="1"/>
  <c r="D52" i="1"/>
  <c r="C52" i="1"/>
  <c r="G50" i="1"/>
  <c r="I49" i="1"/>
  <c r="F49" i="1"/>
  <c r="C49" i="1"/>
  <c r="J48" i="1"/>
  <c r="I48" i="1"/>
  <c r="H48" i="1"/>
  <c r="E48" i="1"/>
  <c r="I47" i="1"/>
  <c r="H47" i="1"/>
  <c r="E47" i="1"/>
  <c r="J46" i="1"/>
  <c r="G46" i="1"/>
  <c r="H46" i="1" s="1"/>
  <c r="F46" i="1"/>
  <c r="D46" i="1"/>
  <c r="I46" i="1" s="1"/>
  <c r="C46" i="1"/>
  <c r="E46" i="1" s="1"/>
  <c r="J45" i="1"/>
  <c r="I45" i="1"/>
  <c r="H45" i="1"/>
  <c r="E45" i="1"/>
  <c r="J44" i="1"/>
  <c r="I44" i="1"/>
  <c r="H44" i="1"/>
  <c r="E44" i="1"/>
  <c r="J43" i="1"/>
  <c r="I43" i="1"/>
  <c r="H43" i="1"/>
  <c r="E43" i="1"/>
  <c r="J42" i="1"/>
  <c r="I42" i="1"/>
  <c r="H42" i="1"/>
  <c r="E42" i="1"/>
  <c r="J41" i="1"/>
  <c r="I41" i="1"/>
  <c r="H41" i="1"/>
  <c r="E41" i="1"/>
  <c r="J40" i="1"/>
  <c r="I40" i="1"/>
  <c r="H40" i="1"/>
  <c r="E40" i="1"/>
  <c r="J39" i="1"/>
  <c r="I39" i="1"/>
  <c r="H39" i="1"/>
  <c r="E39" i="1"/>
  <c r="J38" i="1"/>
  <c r="I38" i="1"/>
  <c r="H38" i="1"/>
  <c r="E38" i="1"/>
  <c r="J37" i="1"/>
  <c r="I37" i="1"/>
  <c r="H37" i="1"/>
  <c r="E37" i="1"/>
  <c r="J36" i="1"/>
  <c r="I36" i="1"/>
  <c r="H36" i="1"/>
  <c r="E36" i="1"/>
  <c r="J35" i="1"/>
  <c r="I35" i="1"/>
  <c r="H35" i="1"/>
  <c r="E35" i="1"/>
  <c r="J34" i="1"/>
  <c r="I34" i="1"/>
  <c r="H34" i="1"/>
  <c r="E34" i="1"/>
  <c r="J33" i="1"/>
  <c r="I33" i="1"/>
  <c r="H33" i="1"/>
  <c r="E33" i="1"/>
  <c r="J32" i="1"/>
  <c r="I32" i="1"/>
  <c r="H32" i="1"/>
  <c r="E32" i="1"/>
  <c r="J31" i="1"/>
  <c r="I31" i="1"/>
  <c r="H31" i="1"/>
  <c r="E31" i="1"/>
  <c r="J30" i="1"/>
  <c r="I30" i="1"/>
  <c r="H30" i="1"/>
  <c r="E30" i="1"/>
  <c r="J29" i="1"/>
  <c r="I29" i="1"/>
  <c r="H29" i="1"/>
  <c r="E29" i="1"/>
  <c r="J28" i="1"/>
  <c r="I28" i="1"/>
  <c r="H28" i="1"/>
  <c r="E28" i="1"/>
  <c r="J27" i="1"/>
  <c r="I27" i="1"/>
  <c r="H27" i="1"/>
  <c r="E27" i="1"/>
  <c r="J26" i="1"/>
  <c r="I26" i="1"/>
  <c r="H26" i="1"/>
  <c r="E26" i="1"/>
  <c r="J25" i="1"/>
  <c r="I25" i="1"/>
  <c r="H25" i="1"/>
  <c r="E25" i="1"/>
  <c r="J24" i="1"/>
  <c r="I24" i="1"/>
  <c r="H24" i="1"/>
  <c r="E24" i="1"/>
  <c r="J23" i="1"/>
  <c r="G23" i="1"/>
  <c r="H23" i="1" s="1"/>
  <c r="F23" i="1"/>
  <c r="D23" i="1"/>
  <c r="D50" i="1" s="1"/>
  <c r="C23" i="1"/>
  <c r="E23" i="1" s="1"/>
  <c r="J21" i="1"/>
  <c r="I21" i="1"/>
  <c r="J20" i="1"/>
  <c r="I20" i="1"/>
  <c r="J19" i="1"/>
  <c r="I19" i="1"/>
  <c r="H19" i="1"/>
  <c r="E19" i="1"/>
  <c r="J18" i="1"/>
  <c r="I18" i="1"/>
  <c r="H18" i="1"/>
  <c r="E18" i="1"/>
  <c r="J17" i="1"/>
  <c r="I17" i="1"/>
  <c r="H17" i="1"/>
  <c r="E17" i="1"/>
  <c r="J16" i="1"/>
  <c r="I16" i="1"/>
  <c r="H16" i="1"/>
  <c r="E16" i="1"/>
  <c r="J15" i="1"/>
  <c r="I15" i="1"/>
  <c r="H15" i="1"/>
  <c r="E15" i="1"/>
  <c r="J14" i="1"/>
  <c r="I14" i="1"/>
  <c r="H14" i="1"/>
  <c r="E14" i="1"/>
  <c r="J13" i="1"/>
  <c r="I13" i="1"/>
  <c r="H13" i="1"/>
  <c r="E13" i="1"/>
  <c r="J12" i="1"/>
  <c r="I12" i="1"/>
  <c r="H12" i="1"/>
  <c r="E12" i="1"/>
  <c r="J11" i="1"/>
  <c r="I11" i="1"/>
  <c r="H11" i="1"/>
  <c r="E11" i="1"/>
  <c r="J10" i="1"/>
  <c r="I10" i="1"/>
  <c r="H10" i="1"/>
  <c r="E10" i="1"/>
  <c r="J9" i="1"/>
  <c r="G9" i="1"/>
  <c r="I9" i="1" s="1"/>
  <c r="F9" i="1"/>
  <c r="E9" i="1"/>
  <c r="D9" i="1"/>
  <c r="C9" i="1"/>
  <c r="J50" i="1" l="1"/>
  <c r="I50" i="1"/>
  <c r="I23" i="1"/>
  <c r="H9" i="1"/>
</calcChain>
</file>

<file path=xl/sharedStrings.xml><?xml version="1.0" encoding="utf-8"?>
<sst xmlns="http://schemas.openxmlformats.org/spreadsheetml/2006/main" count="100" uniqueCount="96">
  <si>
    <t>Информация об исполнении областного бюджета Ленинградской области на 01.10.2024</t>
  </si>
  <si>
    <t>(по данным месячного отчета)</t>
  </si>
  <si>
    <t>тыс.руб.</t>
  </si>
  <si>
    <t>Раздел, подраздел</t>
  </si>
  <si>
    <t>Наименование раздела, подраздела</t>
  </si>
  <si>
    <t>на 01.10.2023</t>
  </si>
  <si>
    <t>на 01.10.2024</t>
  </si>
  <si>
    <t>Отклонение</t>
  </si>
  <si>
    <t>Темп роста</t>
  </si>
  <si>
    <t>Назначено на год</t>
  </si>
  <si>
    <t>Исполнено</t>
  </si>
  <si>
    <t>% исполнения плана года</t>
  </si>
  <si>
    <t>8=7/6*100</t>
  </si>
  <si>
    <t>9=7-4</t>
  </si>
  <si>
    <t>10=7/4*100</t>
  </si>
  <si>
    <t>ДОХОДЫ (всего), в том числе:</t>
  </si>
  <si>
    <t>Налоговые и неналоговые доходы, в том числе:</t>
  </si>
  <si>
    <t>Налоговые доходы, в том числе:</t>
  </si>
  <si>
    <t xml:space="preserve"> - налог на прибыль организаций</t>
  </si>
  <si>
    <t xml:space="preserve"> - налог на доходы физических лиц</t>
  </si>
  <si>
    <t>- налоги на совокупный доход</t>
  </si>
  <si>
    <t xml:space="preserve"> - налоги на имущество</t>
  </si>
  <si>
    <t xml:space="preserve"> - акцизы</t>
  </si>
  <si>
    <t>Неналоговые доходы</t>
  </si>
  <si>
    <t>Безвозмездные поступления, в том числе:</t>
  </si>
  <si>
    <t xml:space="preserve"> - безвозмездные поступления от других бюджетов бюджетной системы Российской Федерации</t>
  </si>
  <si>
    <t xml:space="preserve"> - доходы от возврата межбюджетных трансфертов, имеющих целевое назначение, прошлых лет</t>
  </si>
  <si>
    <r>
      <t xml:space="preserve"> - </t>
    </r>
    <r>
      <rPr>
        <sz val="10"/>
        <color indexed="8"/>
        <rFont val="Arial Cyr"/>
        <charset val="204"/>
      </rPr>
      <t xml:space="preserve">возврат межбюджетных трансфертов, имеющих целевое назначение, прошлых лет </t>
    </r>
  </si>
  <si>
    <t>РАСХОДЫ (всего), в том числе:</t>
  </si>
  <si>
    <t>0100</t>
  </si>
  <si>
    <r>
      <t xml:space="preserve">Общегосударственные вопросы, </t>
    </r>
    <r>
      <rPr>
        <sz val="10"/>
        <color indexed="8"/>
        <rFont val="Arial Cyr"/>
        <charset val="204"/>
      </rPr>
      <t>в том числе:</t>
    </r>
  </si>
  <si>
    <t>0102-0104</t>
  </si>
  <si>
    <t>Функционирование высших должностных лиц, функционирование законодательных и исполнительных органов власти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</si>
  <si>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</si>
  <si>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</si>
  <si>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</si>
  <si>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</si>
  <si>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</si>
  <si>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</si>
  <si>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0200</t>
  </si>
  <si>
    <t xml:space="preserve">Национальная оборона </t>
  </si>
  <si>
    <t>0300</t>
  </si>
  <si>
    <r>
      <t>Национальная безопасность и правоохранительная деятельность</t>
    </r>
    <r>
      <rPr>
        <sz val="10"/>
        <color indexed="8"/>
        <rFont val="Arial Cyr"/>
        <charset val="204"/>
      </rPr>
      <t>, в том числе:</t>
    </r>
  </si>
  <si>
    <t>0309</t>
  </si>
  <si>
    <t>Гражданская оборона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</si>
  <si>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</si>
  <si>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</si>
  <si>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0400</t>
  </si>
  <si>
    <r>
      <t>Национальная экономика</t>
    </r>
    <r>
      <rPr>
        <sz val="10"/>
        <color indexed="8"/>
        <rFont val="Arial Cyr"/>
        <charset val="204"/>
      </rPr>
      <t>, в том числе:</t>
    </r>
  </si>
  <si>
    <t>0405</t>
  </si>
  <si>
    <t>Сельское хозяйство и рыболовство</t>
  </si>
  <si>
    <t>0407</t>
  </si>
  <si>
    <t>Лесное хозяйство</t>
  </si>
  <si>
    <t>0408-0409</t>
  </si>
  <si>
    <t>Транспорт, дорожное хозяйство</t>
  </si>
  <si>
    <t>0410</t>
  </si>
  <si>
    <t>Связь и информатика</t>
  </si>
  <si>
    <t>0500</t>
  </si>
  <si>
    <t>Жилищно-коммунальное хозяйство</t>
  </si>
  <si>
    <t>0600</t>
  </si>
  <si>
    <t>Охрана окружающей среды</t>
  </si>
  <si>
    <t>0700</t>
  </si>
  <si>
    <t>Образование</t>
  </si>
  <si>
    <t>0800</t>
  </si>
  <si>
    <t>Культура, кинематография</t>
  </si>
  <si>
    <t>0900</t>
  </si>
  <si>
    <t>Здравоохранение</t>
  </si>
  <si>
    <t>1000</t>
  </si>
  <si>
    <t>Социальная политика</t>
  </si>
  <si>
    <t>1100</t>
  </si>
  <si>
    <t>Физическая культура и спорт</t>
  </si>
  <si>
    <t>1200</t>
  </si>
  <si>
    <t>Средства массовой информации</t>
  </si>
  <si>
    <t>ВСЕГО ПО СОЦИАЛЬНО-КУЛЬТУРНОЙ СФЕРЕ</t>
  </si>
  <si>
    <t>1300</t>
  </si>
  <si>
    <t>Обслуживание внутреннего государственного и муниципального долга</t>
  </si>
  <si>
    <t>1400</t>
  </si>
  <si>
    <t>Межбюджетные трансферты общего характера</t>
  </si>
  <si>
    <t>Дефицит (-), профицит (+)</t>
  </si>
  <si>
    <t>ИСТОЧНИКИ ФИНАНСИРОВАНИЯ ДЕФИЦИТА (всего)</t>
  </si>
  <si>
    <t>Государственные ценные бумаги</t>
  </si>
  <si>
    <t xml:space="preserve">Кредиты кредитных организаций в валюте Российской Федерации
</t>
  </si>
  <si>
    <t>Бюджетные кредиты из других бюджетов бюджетной системы Российской Федерации</t>
  </si>
  <si>
    <t>Изменение остатков средств на счетах по учету средств бюджета</t>
  </si>
  <si>
    <t>Изменение иных финансовых активов за счет средств, размещенных в депозиты</t>
  </si>
  <si>
    <t>Акции и иные формы участия в капитале, находящегося в государственной муниципальной собственности</t>
  </si>
  <si>
    <t>Исполнение государственных и муниципальных гарантий в валюте Российской Федерации</t>
  </si>
  <si>
    <t>Бюджетные кредиты, предоставленные внутри страны в валюте Российской Федерации</t>
  </si>
  <si>
    <t>Увеличение финансовых активов в собственности субъектов Российской Федерации за счет средств организаций</t>
  </si>
  <si>
    <t>Изменения финансовых активов в государственной собственности за счет приобретения ценных бумаг по договорам репо</t>
  </si>
  <si>
    <t>Объем государственного долга Ленинградской области</t>
  </si>
  <si>
    <t>% от налоговых и неналоговых доходов</t>
  </si>
  <si>
    <t>в т.ч. рыночные заимствования</t>
  </si>
  <si>
    <t>ОСТАТКИ СРЕДСТВ БЮДЖЕТОВ НА ОТЧЕТНУЮ ДАТУ</t>
  </si>
  <si>
    <t>Приложение 2</t>
  </si>
  <si>
    <t>5=4/3*100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</si>
</sst>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0"/>
    <numFmt numFmtId="165" formatCode="#,##0.0"/>
  </numFmts>
  <fonts count="25" x14ac:knownFonts="1">
    <font>
      <sz val="8"/>
      <name val="Helv"/>
      <charset val="204"/>
    </font>
    <font>
      <sz val="8"/>
      <name val="Helv"/>
      <charset val="204"/>
    </font>
    <font>
      <sz val="10"/>
      <name val="Arial Cyr"/>
      <family val="2"/>
      <charset val="204"/>
    </font>
    <font>
      <sz val="10"/>
      <color theme="1"/>
      <name val="Arial Cyr"/>
      <family val="2"/>
      <charset val="204"/>
    </font>
    <font>
      <b/>
      <sz val="12"/>
      <color indexed="8"/>
      <name val="Arial Cyr"/>
      <family val="2"/>
      <charset val="204"/>
    </font>
    <font>
      <b/>
      <sz val="10"/>
      <color indexed="8"/>
      <name val="Arial Cyr"/>
      <charset val="204"/>
    </font>
    <font>
      <sz val="10"/>
      <color indexed="8"/>
      <name val="Arial Cyr"/>
      <family val="2"/>
      <charset val="204"/>
    </font>
    <font>
      <b/>
      <sz val="10"/>
      <color indexed="8"/>
      <name val="Arial Cyr"/>
      <family val="2"/>
      <charset val="204"/>
    </font>
    <font>
      <sz val="8"/>
      <name val="Arial Cyr"/>
      <charset val="204"/>
    </font>
    <font>
      <b/>
      <sz val="10"/>
      <color theme="1"/>
      <name val="Arial Cyr"/>
      <family val="2"/>
      <charset val="204"/>
    </font>
    <font>
      <b/>
      <sz val="10"/>
      <name val="Arial Cyr"/>
      <family val="2"/>
      <charset val="204"/>
    </font>
    <font>
      <b/>
      <sz val="10"/>
      <color theme="1"/>
      <name val="Arial Cyr"/>
      <charset val="204"/>
    </font>
    <font>
      <i/>
      <sz val="10"/>
      <color indexed="8"/>
      <name val="Arial CYR"/>
      <family val="2"/>
      <charset val="204"/>
    </font>
    <font>
      <sz val="10"/>
      <color indexed="8"/>
      <name val="Arial Cyr"/>
      <charset val="204"/>
    </font>
    <font>
      <b/>
      <sz val="10"/>
      <name val="Arial Cyr"/>
      <charset val="204"/>
    </font>
    <font>
      <b/>
      <sz val="10"/>
      <color indexed="10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rgb="FFFF0000"/>
      <name val="Arial Cyr"/>
      <family val="2"/>
      <charset val="204"/>
    </font>
    <font>
      <sz val="10"/>
      <color theme="1"/>
      <name val="Arial Cyr"/>
      <charset val="204"/>
    </font>
    <font>
      <sz val="8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8"/>
      <color rgb="FF000000"/>
      <name val="Arial Cyr"/>
    </font>
    <font>
      <sz val="7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</borders>
  <cellStyleXfs count="13">
    <xf numFmtId="0" fontId="0" fillId="0" borderId="0"/>
    <xf numFmtId="0" fontId="8" fillId="0" borderId="0"/>
    <xf numFmtId="0" fontId="1" fillId="0" borderId="0"/>
    <xf numFmtId="4" fontId="20" fillId="0" borderId="8">
      <alignment horizontal="right"/>
    </xf>
    <xf numFmtId="0" fontId="21" fillId="0" borderId="0"/>
    <xf numFmtId="4" fontId="20" fillId="0" borderId="9">
      <alignment horizontal="right"/>
    </xf>
    <xf numFmtId="4" fontId="20" fillId="0" borderId="9">
      <alignment horizontal="right"/>
    </xf>
    <xf numFmtId="0" fontId="22" fillId="0" borderId="10"/>
    <xf numFmtId="4" fontId="20" fillId="0" borderId="8">
      <alignment horizontal="right"/>
    </xf>
    <xf numFmtId="4" fontId="23" fillId="0" borderId="9">
      <alignment horizontal="right" vertical="center" shrinkToFit="1"/>
    </xf>
    <xf numFmtId="4" fontId="20" fillId="0" borderId="8">
      <alignment horizontal="right"/>
    </xf>
    <xf numFmtId="4" fontId="24" fillId="0" borderId="9">
      <alignment horizontal="right" vertical="center"/>
    </xf>
    <xf numFmtId="0" fontId="1" fillId="0" borderId="0"/>
  </cellStyleXfs>
  <cellXfs count="96">
    <xf numFmtId="0" fontId="0" fillId="0" borderId="0" xfId="0"/>
    <xf numFmtId="0" fontId="2" fillId="2" borderId="0" xfId="0" applyFont="1" applyFill="1" applyAlignment="1">
      <alignment horizontal="center" vertical="top"/>
    </xf>
    <xf numFmtId="0" fontId="2" fillId="2" borderId="0" xfId="0" applyFont="1" applyFill="1" applyAlignment="1">
      <alignment vertical="top"/>
    </xf>
    <xf numFmtId="164" fontId="2" fillId="2" borderId="0" xfId="0" applyNumberFormat="1" applyFont="1" applyFill="1" applyAlignment="1">
      <alignment horizontal="center" vertical="top"/>
    </xf>
    <xf numFmtId="164" fontId="3" fillId="2" borderId="0" xfId="0" applyNumberFormat="1" applyFont="1" applyFill="1" applyAlignment="1">
      <alignment horizontal="center" vertical="top"/>
    </xf>
    <xf numFmtId="0" fontId="6" fillId="2" borderId="0" xfId="0" applyFont="1" applyFill="1" applyAlignment="1">
      <alignment horizontal="center" vertical="top" shrinkToFit="1"/>
    </xf>
    <xf numFmtId="165" fontId="2" fillId="2" borderId="0" xfId="0" applyNumberFormat="1" applyFont="1" applyFill="1" applyAlignment="1">
      <alignment horizontal="center" vertical="top"/>
    </xf>
    <xf numFmtId="165" fontId="3" fillId="2" borderId="0" xfId="0" applyNumberFormat="1" applyFont="1" applyFill="1" applyAlignment="1">
      <alignment horizontal="center" vertical="top"/>
    </xf>
    <xf numFmtId="0" fontId="3" fillId="2" borderId="0" xfId="0" applyFont="1" applyFill="1" applyAlignment="1">
      <alignment horizontal="right" vertical="top" shrinkToFit="1"/>
    </xf>
    <xf numFmtId="0" fontId="2" fillId="2" borderId="0" xfId="0" applyFont="1" applyFill="1" applyAlignment="1">
      <alignment horizontal="right" vertical="top" shrinkToFit="1"/>
    </xf>
    <xf numFmtId="0" fontId="2" fillId="2" borderId="0" xfId="0" applyFont="1" applyFill="1" applyAlignment="1">
      <alignment horizontal="right" vertical="top"/>
    </xf>
    <xf numFmtId="0" fontId="6" fillId="2" borderId="6" xfId="0" applyNumberFormat="1" applyFont="1" applyFill="1" applyBorder="1" applyAlignment="1">
      <alignment horizontal="center" vertical="top" wrapText="1" shrinkToFit="1"/>
    </xf>
    <xf numFmtId="0" fontId="3" fillId="2" borderId="6" xfId="0" applyNumberFormat="1" applyFont="1" applyFill="1" applyBorder="1" applyAlignment="1">
      <alignment horizontal="center" vertical="top" wrapText="1" shrinkToFit="1"/>
    </xf>
    <xf numFmtId="0" fontId="2" fillId="2" borderId="6" xfId="0" applyNumberFormat="1" applyFont="1" applyFill="1" applyBorder="1" applyAlignment="1">
      <alignment horizontal="center" vertical="top" wrapText="1" shrinkToFit="1"/>
    </xf>
    <xf numFmtId="0" fontId="6" fillId="2" borderId="7" xfId="0" applyFont="1" applyFill="1" applyBorder="1" applyAlignment="1">
      <alignment horizontal="center" vertical="top" wrapText="1" shrinkToFit="1"/>
    </xf>
    <xf numFmtId="0" fontId="7" fillId="2" borderId="7" xfId="0" applyFont="1" applyFill="1" applyBorder="1" applyAlignment="1">
      <alignment horizontal="left" vertical="top" wrapText="1" shrinkToFit="1"/>
    </xf>
    <xf numFmtId="165" fontId="9" fillId="2" borderId="7" xfId="1" applyNumberFormat="1" applyFont="1" applyFill="1" applyBorder="1" applyAlignment="1">
      <alignment horizontal="center" vertical="top"/>
    </xf>
    <xf numFmtId="165" fontId="9" fillId="2" borderId="7" xfId="0" applyNumberFormat="1" applyFont="1" applyFill="1" applyBorder="1" applyAlignment="1">
      <alignment horizontal="center" vertical="top" shrinkToFit="1"/>
    </xf>
    <xf numFmtId="165" fontId="10" fillId="2" borderId="7" xfId="0" applyNumberFormat="1" applyFont="1" applyFill="1" applyBorder="1" applyAlignment="1">
      <alignment horizontal="center" vertical="top" shrinkToFit="1"/>
    </xf>
    <xf numFmtId="165" fontId="11" fillId="2" borderId="7" xfId="0" applyNumberFormat="1" applyFont="1" applyFill="1" applyBorder="1" applyAlignment="1">
      <alignment horizontal="center" vertical="top" wrapText="1" shrinkToFit="1"/>
    </xf>
    <xf numFmtId="0" fontId="6" fillId="2" borderId="7" xfId="0" applyFont="1" applyFill="1" applyBorder="1" applyAlignment="1">
      <alignment horizontal="left" vertical="top" wrapText="1" shrinkToFit="1"/>
    </xf>
    <xf numFmtId="165" fontId="3" fillId="2" borderId="7" xfId="1" applyNumberFormat="1" applyFont="1" applyFill="1" applyBorder="1" applyAlignment="1">
      <alignment horizontal="center" vertical="top"/>
    </xf>
    <xf numFmtId="165" fontId="3" fillId="2" borderId="7" xfId="0" applyNumberFormat="1" applyFont="1" applyFill="1" applyBorder="1" applyAlignment="1">
      <alignment horizontal="center" vertical="top" shrinkToFit="1"/>
    </xf>
    <xf numFmtId="165" fontId="2" fillId="2" borderId="7" xfId="0" applyNumberFormat="1" applyFont="1" applyFill="1" applyBorder="1" applyAlignment="1">
      <alignment horizontal="center" vertical="top" shrinkToFit="1"/>
    </xf>
    <xf numFmtId="165" fontId="3" fillId="2" borderId="7" xfId="0" applyNumberFormat="1" applyFont="1" applyFill="1" applyBorder="1" applyAlignment="1">
      <alignment horizontal="center" vertical="top" wrapText="1" shrinkToFit="1"/>
    </xf>
    <xf numFmtId="165" fontId="2" fillId="2" borderId="0" xfId="0" applyNumberFormat="1" applyFont="1" applyFill="1" applyAlignment="1">
      <alignment vertical="top"/>
    </xf>
    <xf numFmtId="49" fontId="6" fillId="2" borderId="7" xfId="0" applyNumberFormat="1" applyFont="1" applyFill="1" applyBorder="1" applyAlignment="1">
      <alignment horizontal="left" vertical="top" wrapText="1" shrinkToFit="1"/>
    </xf>
    <xf numFmtId="0" fontId="12" fillId="2" borderId="7" xfId="0" applyFont="1" applyFill="1" applyBorder="1" applyAlignment="1">
      <alignment horizontal="left" vertical="top" wrapText="1" shrinkToFit="1"/>
    </xf>
    <xf numFmtId="165" fontId="9" fillId="2" borderId="7" xfId="0" applyNumberFormat="1" applyFont="1" applyFill="1" applyBorder="1" applyAlignment="1">
      <alignment horizontal="center" vertical="top"/>
    </xf>
    <xf numFmtId="49" fontId="7" fillId="2" borderId="7" xfId="0" applyNumberFormat="1" applyFont="1" applyFill="1" applyBorder="1" applyAlignment="1">
      <alignment horizontal="center" vertical="top" wrapText="1" shrinkToFit="1"/>
    </xf>
    <xf numFmtId="165" fontId="10" fillId="2" borderId="7" xfId="0" applyNumberFormat="1" applyFont="1" applyFill="1" applyBorder="1" applyAlignment="1">
      <alignment horizontal="center" vertical="top" wrapText="1"/>
    </xf>
    <xf numFmtId="165" fontId="11" fillId="2" borderId="7" xfId="0" applyNumberFormat="1" applyFont="1" applyFill="1" applyBorder="1" applyAlignment="1">
      <alignment horizontal="center" vertical="top" wrapText="1"/>
    </xf>
    <xf numFmtId="165" fontId="9" fillId="2" borderId="7" xfId="0" applyNumberFormat="1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center" vertical="top" wrapText="1" shrinkToFit="1"/>
    </xf>
    <xf numFmtId="165" fontId="2" fillId="2" borderId="7" xfId="0" applyNumberFormat="1" applyFont="1" applyFill="1" applyBorder="1" applyAlignment="1">
      <alignment horizontal="center" vertical="top" wrapText="1"/>
    </xf>
    <xf numFmtId="165" fontId="3" fillId="2" borderId="7" xfId="0" applyNumberFormat="1" applyFont="1" applyFill="1" applyBorder="1" applyAlignment="1">
      <alignment horizontal="center" vertical="top" wrapText="1"/>
    </xf>
    <xf numFmtId="165" fontId="3" fillId="0" borderId="7" xfId="0" applyNumberFormat="1" applyFont="1" applyFill="1" applyBorder="1" applyAlignment="1">
      <alignment horizontal="center" vertical="top" wrapText="1"/>
    </xf>
    <xf numFmtId="165" fontId="10" fillId="2" borderId="7" xfId="1" applyNumberFormat="1" applyFont="1" applyFill="1" applyBorder="1" applyAlignment="1">
      <alignment horizontal="center" vertical="top"/>
    </xf>
    <xf numFmtId="165" fontId="9" fillId="0" borderId="7" xfId="1" applyNumberFormat="1" applyFont="1" applyFill="1" applyBorder="1" applyAlignment="1">
      <alignment horizontal="center" vertical="top"/>
    </xf>
    <xf numFmtId="165" fontId="9" fillId="0" borderId="7" xfId="0" applyNumberFormat="1" applyFont="1" applyFill="1" applyBorder="1" applyAlignment="1">
      <alignment horizontal="center" vertical="top" wrapText="1"/>
    </xf>
    <xf numFmtId="4" fontId="9" fillId="2" borderId="7" xfId="0" applyNumberFormat="1" applyFont="1" applyFill="1" applyBorder="1" applyAlignment="1">
      <alignment horizontal="center" vertical="top" shrinkToFit="1"/>
    </xf>
    <xf numFmtId="165" fontId="10" fillId="0" borderId="7" xfId="0" applyNumberFormat="1" applyFont="1" applyFill="1" applyBorder="1" applyAlignment="1">
      <alignment horizontal="center" vertical="top" wrapText="1"/>
    </xf>
    <xf numFmtId="49" fontId="5" fillId="2" borderId="7" xfId="0" applyNumberFormat="1" applyFont="1" applyFill="1" applyBorder="1" applyAlignment="1">
      <alignment horizontal="center" vertical="top" wrapText="1" shrinkToFit="1"/>
    </xf>
    <xf numFmtId="0" fontId="5" fillId="2" borderId="7" xfId="0" applyFont="1" applyFill="1" applyBorder="1" applyAlignment="1">
      <alignment horizontal="left" vertical="top" wrapText="1" shrinkToFit="1"/>
    </xf>
    <xf numFmtId="0" fontId="14" fillId="2" borderId="0" xfId="0" applyFont="1" applyFill="1" applyAlignment="1">
      <alignment vertical="top"/>
    </xf>
    <xf numFmtId="49" fontId="10" fillId="2" borderId="7" xfId="0" applyNumberFormat="1" applyFont="1" applyFill="1" applyBorder="1" applyAlignment="1">
      <alignment horizontal="center" vertical="top" wrapText="1" shrinkToFit="1"/>
    </xf>
    <xf numFmtId="0" fontId="10" fillId="2" borderId="7" xfId="0" applyFont="1" applyFill="1" applyBorder="1" applyAlignment="1">
      <alignment horizontal="left" vertical="top" wrapText="1" shrinkToFit="1"/>
    </xf>
    <xf numFmtId="49" fontId="15" fillId="2" borderId="7" xfId="0" applyNumberFormat="1" applyFont="1" applyFill="1" applyBorder="1" applyAlignment="1">
      <alignment horizontal="center" vertical="top" wrapText="1" shrinkToFit="1"/>
    </xf>
    <xf numFmtId="0" fontId="15" fillId="2" borderId="7" xfId="0" applyFont="1" applyFill="1" applyBorder="1" applyAlignment="1">
      <alignment horizontal="left" vertical="top" wrapText="1" shrinkToFit="1"/>
    </xf>
    <xf numFmtId="0" fontId="16" fillId="2" borderId="0" xfId="0" applyFont="1" applyFill="1" applyAlignment="1">
      <alignment vertical="top"/>
    </xf>
    <xf numFmtId="49" fontId="6" fillId="3" borderId="7" xfId="0" applyNumberFormat="1" applyFont="1" applyFill="1" applyBorder="1" applyAlignment="1">
      <alignment horizontal="center" vertical="top" shrinkToFit="1"/>
    </xf>
    <xf numFmtId="0" fontId="6" fillId="3" borderId="7" xfId="0" applyNumberFormat="1" applyFont="1" applyFill="1" applyBorder="1" applyAlignment="1">
      <alignment horizontal="left" vertical="top" wrapText="1" shrinkToFit="1"/>
    </xf>
    <xf numFmtId="165" fontId="3" fillId="3" borderId="7" xfId="0" applyNumberFormat="1" applyFont="1" applyFill="1" applyBorder="1" applyAlignment="1">
      <alignment horizontal="center" vertical="top" shrinkToFit="1"/>
    </xf>
    <xf numFmtId="165" fontId="2" fillId="3" borderId="7" xfId="0" applyNumberFormat="1" applyFont="1" applyFill="1" applyBorder="1" applyAlignment="1">
      <alignment horizontal="center" vertical="top" shrinkToFit="1"/>
    </xf>
    <xf numFmtId="165" fontId="11" fillId="3" borderId="7" xfId="0" applyNumberFormat="1" applyFont="1" applyFill="1" applyBorder="1" applyAlignment="1">
      <alignment horizontal="center" vertical="top" wrapText="1" shrinkToFit="1"/>
    </xf>
    <xf numFmtId="0" fontId="2" fillId="3" borderId="0" xfId="0" applyFont="1" applyFill="1" applyAlignment="1">
      <alignment vertical="top"/>
    </xf>
    <xf numFmtId="49" fontId="6" fillId="2" borderId="7" xfId="0" applyNumberFormat="1" applyFont="1" applyFill="1" applyBorder="1" applyAlignment="1">
      <alignment horizontal="center" vertical="top" shrinkToFit="1"/>
    </xf>
    <xf numFmtId="0" fontId="6" fillId="2" borderId="7" xfId="0" applyNumberFormat="1" applyFont="1" applyFill="1" applyBorder="1" applyAlignment="1">
      <alignment horizontal="left" vertical="top" wrapText="1" shrinkToFit="1"/>
    </xf>
    <xf numFmtId="165" fontId="2" fillId="0" borderId="7" xfId="0" applyNumberFormat="1" applyFont="1" applyFill="1" applyBorder="1" applyAlignment="1">
      <alignment horizontal="center" vertical="top" shrinkToFit="1"/>
    </xf>
    <xf numFmtId="165" fontId="17" fillId="2" borderId="7" xfId="0" applyNumberFormat="1" applyFont="1" applyFill="1" applyBorder="1" applyAlignment="1">
      <alignment horizontal="center" vertical="top" shrinkToFit="1"/>
    </xf>
    <xf numFmtId="0" fontId="6" fillId="2" borderId="7" xfId="0" applyFont="1" applyFill="1" applyBorder="1" applyAlignment="1">
      <alignment horizontal="center" vertical="top" shrinkToFit="1"/>
    </xf>
    <xf numFmtId="0" fontId="6" fillId="2" borderId="7" xfId="0" applyFont="1" applyFill="1" applyBorder="1" applyAlignment="1">
      <alignment vertical="top" shrinkToFit="1"/>
    </xf>
    <xf numFmtId="0" fontId="6" fillId="2" borderId="0" xfId="0" applyFont="1" applyFill="1" applyBorder="1" applyAlignment="1">
      <alignment horizontal="center" vertical="top" shrinkToFit="1"/>
    </xf>
    <xf numFmtId="0" fontId="6" fillId="2" borderId="0" xfId="0" applyFont="1" applyFill="1" applyBorder="1" applyAlignment="1">
      <alignment vertical="top" shrinkToFit="1"/>
    </xf>
    <xf numFmtId="165" fontId="3" fillId="2" borderId="0" xfId="0" applyNumberFormat="1" applyFont="1" applyFill="1" applyBorder="1" applyAlignment="1">
      <alignment horizontal="center" vertical="top" shrinkToFit="1"/>
    </xf>
    <xf numFmtId="165" fontId="6" fillId="2" borderId="0" xfId="0" applyNumberFormat="1" applyFont="1" applyFill="1" applyBorder="1" applyAlignment="1">
      <alignment horizontal="center" vertical="top" shrinkToFit="1"/>
    </xf>
    <xf numFmtId="0" fontId="5" fillId="2" borderId="7" xfId="0" applyFont="1" applyFill="1" applyBorder="1" applyAlignment="1">
      <alignment vertical="top" shrinkToFit="1"/>
    </xf>
    <xf numFmtId="165" fontId="6" fillId="2" borderId="7" xfId="0" applyNumberFormat="1" applyFont="1" applyFill="1" applyBorder="1" applyAlignment="1">
      <alignment horizontal="center" vertical="top" shrinkToFit="1"/>
    </xf>
    <xf numFmtId="165" fontId="18" fillId="2" borderId="7" xfId="0" applyNumberFormat="1" applyFont="1" applyFill="1" applyBorder="1" applyAlignment="1">
      <alignment horizontal="center" vertical="top" wrapText="1" shrinkToFit="1"/>
    </xf>
    <xf numFmtId="0" fontId="13" fillId="2" borderId="7" xfId="0" applyFont="1" applyFill="1" applyBorder="1" applyAlignment="1">
      <alignment vertical="top" shrinkToFit="1"/>
    </xf>
    <xf numFmtId="165" fontId="18" fillId="2" borderId="7" xfId="0" applyNumberFormat="1" applyFont="1" applyFill="1" applyBorder="1" applyAlignment="1">
      <alignment horizontal="center" vertical="top" shrinkToFit="1"/>
    </xf>
    <xf numFmtId="0" fontId="19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center" vertical="top"/>
    </xf>
    <xf numFmtId="0" fontId="6" fillId="2" borderId="2" xfId="0" applyFont="1" applyFill="1" applyBorder="1" applyAlignment="1">
      <alignment horizontal="center" vertical="top" shrinkToFit="1"/>
    </xf>
    <xf numFmtId="0" fontId="6" fillId="2" borderId="3" xfId="0" applyFont="1" applyFill="1" applyBorder="1" applyAlignment="1">
      <alignment horizontal="center" vertical="top" shrinkToFit="1"/>
    </xf>
    <xf numFmtId="0" fontId="6" fillId="2" borderId="4" xfId="0" applyFont="1" applyFill="1" applyBorder="1" applyAlignment="1">
      <alignment horizontal="center" vertical="top" shrinkToFit="1"/>
    </xf>
    <xf numFmtId="0" fontId="14" fillId="2" borderId="0" xfId="0" applyFont="1" applyFill="1" applyAlignment="1">
      <alignment horizontal="right" vertical="top"/>
    </xf>
    <xf numFmtId="0" fontId="4" fillId="2" borderId="0" xfId="0" applyFont="1" applyFill="1" applyAlignment="1">
      <alignment horizontal="center" vertical="top" shrinkToFit="1"/>
    </xf>
    <xf numFmtId="0" fontId="5" fillId="2" borderId="0" xfId="0" applyFont="1" applyFill="1" applyBorder="1" applyAlignment="1">
      <alignment horizontal="center" vertical="top" shrinkToFit="1"/>
    </xf>
    <xf numFmtId="0" fontId="6" fillId="2" borderId="1" xfId="0" applyNumberFormat="1" applyFont="1" applyFill="1" applyBorder="1" applyAlignment="1">
      <alignment horizontal="center" vertical="top" wrapText="1" shrinkToFit="1"/>
    </xf>
    <xf numFmtId="0" fontId="6" fillId="2" borderId="5" xfId="0" applyNumberFormat="1" applyFont="1" applyFill="1" applyBorder="1" applyAlignment="1">
      <alignment horizontal="center" vertical="top" wrapText="1" shrinkToFit="1"/>
    </xf>
    <xf numFmtId="0" fontId="6" fillId="2" borderId="6" xfId="0" applyNumberFormat="1" applyFont="1" applyFill="1" applyBorder="1" applyAlignment="1">
      <alignment horizontal="center" vertical="top" wrapText="1" shrinkToFit="1"/>
    </xf>
    <xf numFmtId="0" fontId="3" fillId="2" borderId="2" xfId="0" applyNumberFormat="1" applyFont="1" applyFill="1" applyBorder="1" applyAlignment="1">
      <alignment horizontal="center" vertical="top" wrapText="1" shrinkToFit="1"/>
    </xf>
    <xf numFmtId="0" fontId="3" fillId="2" borderId="3" xfId="0" applyNumberFormat="1" applyFont="1" applyFill="1" applyBorder="1" applyAlignment="1">
      <alignment horizontal="center" vertical="top" wrapText="1" shrinkToFit="1"/>
    </xf>
    <xf numFmtId="0" fontId="3" fillId="2" borderId="4" xfId="0" applyNumberFormat="1" applyFont="1" applyFill="1" applyBorder="1" applyAlignment="1">
      <alignment horizontal="center" vertical="top" wrapText="1" shrinkToFit="1"/>
    </xf>
    <xf numFmtId="0" fontId="2" fillId="2" borderId="1" xfId="0" applyNumberFormat="1" applyFont="1" applyFill="1" applyBorder="1" applyAlignment="1">
      <alignment horizontal="center" vertical="top" wrapText="1" shrinkToFit="1"/>
    </xf>
    <xf numFmtId="0" fontId="2" fillId="2" borderId="5" xfId="0" applyNumberFormat="1" applyFont="1" applyFill="1" applyBorder="1" applyAlignment="1">
      <alignment horizontal="center" vertical="top" wrapText="1" shrinkToFit="1"/>
    </xf>
    <xf numFmtId="0" fontId="2" fillId="2" borderId="6" xfId="0" applyNumberFormat="1" applyFont="1" applyFill="1" applyBorder="1" applyAlignment="1">
      <alignment horizontal="center" vertical="top" wrapText="1" shrinkToFit="1"/>
    </xf>
    <xf numFmtId="0" fontId="2" fillId="2" borderId="1" xfId="0" applyFont="1" applyFill="1" applyBorder="1" applyAlignment="1">
      <alignment horizontal="center" vertical="top" wrapText="1" shrinkToFit="1"/>
    </xf>
    <xf numFmtId="0" fontId="2" fillId="2" borderId="5" xfId="0" applyFont="1" applyFill="1" applyBorder="1" applyAlignment="1">
      <alignment horizontal="center" vertical="top" wrapText="1" shrinkToFit="1"/>
    </xf>
    <xf numFmtId="0" fontId="2" fillId="2" borderId="6" xfId="0" applyFont="1" applyFill="1" applyBorder="1" applyAlignment="1">
      <alignment horizontal="center" vertical="top" wrapText="1" shrinkToFit="1"/>
    </xf>
    <xf numFmtId="0" fontId="3" fillId="2" borderId="1" xfId="0" applyNumberFormat="1" applyFont="1" applyFill="1" applyBorder="1" applyAlignment="1">
      <alignment horizontal="center" vertical="top" wrapText="1" shrinkToFit="1"/>
    </xf>
    <xf numFmtId="0" fontId="3" fillId="2" borderId="6" xfId="0" applyNumberFormat="1" applyFont="1" applyFill="1" applyBorder="1" applyAlignment="1">
      <alignment horizontal="center" vertical="top" wrapText="1" shrinkToFit="1"/>
    </xf>
    <xf numFmtId="165" fontId="3" fillId="2" borderId="1" xfId="0" applyNumberFormat="1" applyFont="1" applyFill="1" applyBorder="1" applyAlignment="1">
      <alignment horizontal="center" vertical="top" wrapText="1" shrinkToFit="1"/>
    </xf>
    <xf numFmtId="165" fontId="3" fillId="2" borderId="6" xfId="0" applyNumberFormat="1" applyFont="1" applyFill="1" applyBorder="1" applyAlignment="1">
      <alignment horizontal="center" vertical="top" wrapText="1" shrinkToFit="1"/>
    </xf>
    <xf numFmtId="165" fontId="18" fillId="0" borderId="7" xfId="0" applyNumberFormat="1" applyFont="1" applyFill="1" applyBorder="1" applyAlignment="1">
      <alignment horizontal="center" vertical="top" shrinkToFit="1"/>
    </xf>
  </cellXfs>
  <cellStyles count="13">
    <cellStyle name="_Книга1" xfId="2"/>
    <cellStyle name="xl105" xfId="3"/>
    <cellStyle name="xl32" xfId="4"/>
    <cellStyle name="xl45" xfId="5"/>
    <cellStyle name="xl46" xfId="6"/>
    <cellStyle name="xl68" xfId="7"/>
    <cellStyle name="xl91" xfId="8"/>
    <cellStyle name="xl92" xfId="9"/>
    <cellStyle name="xl95" xfId="10"/>
    <cellStyle name="xl99" xfId="11"/>
    <cellStyle name="Обычный" xfId="0" builtinId="0"/>
    <cellStyle name="Обычный 4" xfId="12"/>
    <cellStyle name="Обычный_на 01.03.09г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72"/>
  <sheetViews>
    <sheetView tabSelected="1" topLeftCell="A28" zoomScaleNormal="100" workbookViewId="0">
      <selection activeCell="G69" sqref="G69"/>
    </sheetView>
  </sheetViews>
  <sheetFormatPr defaultRowHeight="12.75" x14ac:dyDescent="0.15"/>
  <cols>
    <col min="1" max="1" width="12.6640625" style="1" customWidth="1"/>
    <col min="2" max="2" width="143.6640625" style="2" customWidth="1"/>
    <col min="3" max="3" width="23.6640625" style="1" customWidth="1"/>
    <col min="4" max="4" width="20.83203125" style="1" customWidth="1"/>
    <col min="5" max="5" width="16.6640625" style="1" customWidth="1"/>
    <col min="6" max="6" width="23.1640625" style="72" customWidth="1"/>
    <col min="7" max="7" width="22.83203125" style="72" customWidth="1"/>
    <col min="8" max="8" width="16.6640625" style="72" customWidth="1"/>
    <col min="9" max="9" width="19.1640625" style="1" customWidth="1"/>
    <col min="10" max="10" width="13.33203125" style="2" customWidth="1"/>
    <col min="11" max="12" width="16.1640625" style="2" bestFit="1" customWidth="1"/>
    <col min="13" max="16384" width="9.33203125" style="2"/>
  </cols>
  <sheetData>
    <row r="1" spans="1:12" ht="15" customHeight="1" x14ac:dyDescent="0.15">
      <c r="C1" s="3"/>
      <c r="D1" s="3"/>
      <c r="E1" s="3"/>
      <c r="F1" s="4"/>
      <c r="G1" s="4"/>
      <c r="H1" s="76" t="s">
        <v>94</v>
      </c>
      <c r="I1" s="76"/>
      <c r="J1" s="76"/>
    </row>
    <row r="2" spans="1:12" ht="15.75" x14ac:dyDescent="0.15">
      <c r="A2" s="77" t="s">
        <v>0</v>
      </c>
      <c r="B2" s="77"/>
      <c r="C2" s="77"/>
      <c r="D2" s="77"/>
      <c r="E2" s="77"/>
      <c r="F2" s="77"/>
      <c r="G2" s="77"/>
      <c r="H2" s="77"/>
      <c r="I2" s="77"/>
      <c r="J2" s="77"/>
    </row>
    <row r="3" spans="1:12" x14ac:dyDescent="0.15">
      <c r="A3" s="78" t="s">
        <v>1</v>
      </c>
      <c r="B3" s="78"/>
      <c r="C3" s="78"/>
      <c r="D3" s="78"/>
      <c r="E3" s="78"/>
      <c r="F3" s="78"/>
      <c r="G3" s="78"/>
      <c r="H3" s="78"/>
      <c r="I3" s="78"/>
      <c r="J3" s="78"/>
    </row>
    <row r="4" spans="1:12" x14ac:dyDescent="0.15">
      <c r="A4" s="5"/>
      <c r="C4" s="6"/>
      <c r="E4" s="2"/>
      <c r="F4" s="7"/>
      <c r="G4" s="7"/>
      <c r="H4" s="8"/>
      <c r="I4" s="9"/>
      <c r="J4" s="10" t="s">
        <v>2</v>
      </c>
    </row>
    <row r="5" spans="1:12" s="1" customFormat="1" ht="12.75" customHeight="1" x14ac:dyDescent="0.15">
      <c r="A5" s="79" t="s">
        <v>3</v>
      </c>
      <c r="B5" s="79" t="s">
        <v>4</v>
      </c>
      <c r="C5" s="82" t="s">
        <v>5</v>
      </c>
      <c r="D5" s="83"/>
      <c r="E5" s="84"/>
      <c r="F5" s="82" t="s">
        <v>6</v>
      </c>
      <c r="G5" s="83"/>
      <c r="H5" s="84"/>
      <c r="I5" s="85" t="s">
        <v>7</v>
      </c>
      <c r="J5" s="88" t="s">
        <v>8</v>
      </c>
    </row>
    <row r="6" spans="1:12" s="1" customFormat="1" ht="12.75" customHeight="1" x14ac:dyDescent="0.15">
      <c r="A6" s="80"/>
      <c r="B6" s="80"/>
      <c r="C6" s="91" t="s">
        <v>9</v>
      </c>
      <c r="D6" s="91" t="s">
        <v>10</v>
      </c>
      <c r="E6" s="93" t="s">
        <v>11</v>
      </c>
      <c r="F6" s="91" t="s">
        <v>9</v>
      </c>
      <c r="G6" s="91" t="s">
        <v>10</v>
      </c>
      <c r="H6" s="93" t="s">
        <v>11</v>
      </c>
      <c r="I6" s="86"/>
      <c r="J6" s="89"/>
    </row>
    <row r="7" spans="1:12" s="1" customFormat="1" ht="13.5" customHeight="1" x14ac:dyDescent="0.15">
      <c r="A7" s="81"/>
      <c r="B7" s="81"/>
      <c r="C7" s="92"/>
      <c r="D7" s="92"/>
      <c r="E7" s="94"/>
      <c r="F7" s="92"/>
      <c r="G7" s="92"/>
      <c r="H7" s="94"/>
      <c r="I7" s="87"/>
      <c r="J7" s="90"/>
    </row>
    <row r="8" spans="1:12" s="1" customFormat="1" ht="13.5" customHeight="1" x14ac:dyDescent="0.15">
      <c r="A8" s="11">
        <v>1</v>
      </c>
      <c r="B8" s="11">
        <v>2</v>
      </c>
      <c r="C8" s="12">
        <v>3</v>
      </c>
      <c r="D8" s="12">
        <v>4</v>
      </c>
      <c r="E8" s="12" t="s">
        <v>95</v>
      </c>
      <c r="F8" s="12">
        <v>6</v>
      </c>
      <c r="G8" s="12">
        <v>7</v>
      </c>
      <c r="H8" s="12" t="s">
        <v>12</v>
      </c>
      <c r="I8" s="13" t="s">
        <v>13</v>
      </c>
      <c r="J8" s="13" t="s">
        <v>14</v>
      </c>
    </row>
    <row r="9" spans="1:12" x14ac:dyDescent="0.15">
      <c r="A9" s="14"/>
      <c r="B9" s="15" t="s">
        <v>15</v>
      </c>
      <c r="C9" s="16">
        <f>C10+C18</f>
        <v>171836368.5</v>
      </c>
      <c r="D9" s="16">
        <f>D10+D18</f>
        <v>189072934.16</v>
      </c>
      <c r="E9" s="17">
        <f t="shared" ref="E9:E19" si="0">D9/C9*100</f>
        <v>110.03080186718448</v>
      </c>
      <c r="F9" s="16">
        <f>F10+F18</f>
        <v>215998662.59999999</v>
      </c>
      <c r="G9" s="16">
        <f>G10+G18</f>
        <v>190010989.90000001</v>
      </c>
      <c r="H9" s="17">
        <f t="shared" ref="H9:H19" si="1">G9/F9*100</f>
        <v>87.968595551850427</v>
      </c>
      <c r="I9" s="18">
        <f>G9-D9</f>
        <v>938055.74000000954</v>
      </c>
      <c r="J9" s="19">
        <f>G9/D9*100</f>
        <v>100.4961343325884</v>
      </c>
    </row>
    <row r="10" spans="1:12" x14ac:dyDescent="0.15">
      <c r="A10" s="14"/>
      <c r="B10" s="20" t="s">
        <v>16</v>
      </c>
      <c r="C10" s="21">
        <v>153456627.40000001</v>
      </c>
      <c r="D10" s="21">
        <v>171142085.97</v>
      </c>
      <c r="E10" s="22">
        <f t="shared" si="0"/>
        <v>111.52472778116065</v>
      </c>
      <c r="F10" s="21">
        <v>200008535.59999999</v>
      </c>
      <c r="G10" s="21">
        <v>174531130.09999999</v>
      </c>
      <c r="H10" s="22">
        <f t="shared" si="1"/>
        <v>87.261840889154527</v>
      </c>
      <c r="I10" s="23">
        <f t="shared" ref="I10:I48" si="2">G10-D10</f>
        <v>3389044.1299999952</v>
      </c>
      <c r="J10" s="24">
        <f>G10/D10*100</f>
        <v>101.98025173690712</v>
      </c>
      <c r="K10" s="25"/>
      <c r="L10" s="25"/>
    </row>
    <row r="11" spans="1:12" x14ac:dyDescent="0.15">
      <c r="A11" s="14"/>
      <c r="B11" s="20" t="s">
        <v>17</v>
      </c>
      <c r="C11" s="21">
        <v>151160743.31999999</v>
      </c>
      <c r="D11" s="21">
        <v>167632033.38999999</v>
      </c>
      <c r="E11" s="22">
        <f t="shared" si="0"/>
        <v>110.89653947727093</v>
      </c>
      <c r="F11" s="21">
        <v>197486007.40000001</v>
      </c>
      <c r="G11" s="21">
        <v>162274130.30000001</v>
      </c>
      <c r="H11" s="22">
        <f t="shared" si="1"/>
        <v>82.169938233304933</v>
      </c>
      <c r="I11" s="23">
        <f t="shared" si="2"/>
        <v>-5357903.0899999738</v>
      </c>
      <c r="J11" s="24">
        <f>G11/D11*100</f>
        <v>96.803771342715464</v>
      </c>
      <c r="K11" s="25"/>
      <c r="L11" s="25"/>
    </row>
    <row r="12" spans="1:12" x14ac:dyDescent="0.15">
      <c r="A12" s="14"/>
      <c r="B12" s="20" t="s">
        <v>18</v>
      </c>
      <c r="C12" s="21">
        <v>69068456.799999997</v>
      </c>
      <c r="D12" s="21">
        <v>99611968.859999999</v>
      </c>
      <c r="E12" s="22">
        <f t="shared" si="0"/>
        <v>144.22208555845424</v>
      </c>
      <c r="F12" s="21">
        <v>98508895.200000003</v>
      </c>
      <c r="G12" s="21">
        <v>81360865.799999997</v>
      </c>
      <c r="H12" s="22">
        <f t="shared" si="1"/>
        <v>82.592405117137062</v>
      </c>
      <c r="I12" s="23">
        <f t="shared" si="2"/>
        <v>-18251103.060000002</v>
      </c>
      <c r="J12" s="24">
        <f>G12/D12*100</f>
        <v>81.677801102745917</v>
      </c>
    </row>
    <row r="13" spans="1:12" x14ac:dyDescent="0.15">
      <c r="A13" s="14"/>
      <c r="B13" s="26" t="s">
        <v>19</v>
      </c>
      <c r="C13" s="21">
        <v>39161636.700000003</v>
      </c>
      <c r="D13" s="21">
        <v>31526620.949999999</v>
      </c>
      <c r="E13" s="22">
        <f t="shared" si="0"/>
        <v>80.503838977700326</v>
      </c>
      <c r="F13" s="21">
        <v>47714807.799999997</v>
      </c>
      <c r="G13" s="21">
        <v>42827725.600000001</v>
      </c>
      <c r="H13" s="22">
        <f t="shared" si="1"/>
        <v>89.757724225811515</v>
      </c>
      <c r="I13" s="23">
        <f t="shared" si="2"/>
        <v>11301104.650000002</v>
      </c>
      <c r="J13" s="24">
        <f t="shared" ref="J13:J21" si="3">G13/D13*100</f>
        <v>135.84622870913796</v>
      </c>
      <c r="K13" s="25"/>
    </row>
    <row r="14" spans="1:12" x14ac:dyDescent="0.15">
      <c r="A14" s="14"/>
      <c r="B14" s="26" t="s">
        <v>20</v>
      </c>
      <c r="C14" s="21">
        <v>195300</v>
      </c>
      <c r="D14" s="21">
        <v>317482.2</v>
      </c>
      <c r="E14" s="22">
        <f t="shared" si="0"/>
        <v>162.56129032258065</v>
      </c>
      <c r="F14" s="21">
        <v>280491</v>
      </c>
      <c r="G14" s="21">
        <v>497931.4</v>
      </c>
      <c r="H14" s="22">
        <f t="shared" si="1"/>
        <v>177.52134649596601</v>
      </c>
      <c r="I14" s="23">
        <f t="shared" si="2"/>
        <v>180449.2</v>
      </c>
      <c r="J14" s="24">
        <f t="shared" si="3"/>
        <v>156.8375801855978</v>
      </c>
    </row>
    <row r="15" spans="1:12" x14ac:dyDescent="0.15">
      <c r="A15" s="14"/>
      <c r="B15" s="26" t="s">
        <v>21</v>
      </c>
      <c r="C15" s="21">
        <v>29150068</v>
      </c>
      <c r="D15" s="21">
        <v>24898474.460000001</v>
      </c>
      <c r="E15" s="22">
        <f t="shared" si="0"/>
        <v>85.414807471461131</v>
      </c>
      <c r="F15" s="21">
        <v>36127532</v>
      </c>
      <c r="G15" s="21">
        <v>26379539.199999999</v>
      </c>
      <c r="H15" s="22">
        <f t="shared" si="1"/>
        <v>73.017828065310411</v>
      </c>
      <c r="I15" s="23">
        <f t="shared" si="2"/>
        <v>1481064.7399999984</v>
      </c>
      <c r="J15" s="24">
        <f t="shared" si="3"/>
        <v>105.94841560425465</v>
      </c>
    </row>
    <row r="16" spans="1:12" x14ac:dyDescent="0.15">
      <c r="A16" s="14"/>
      <c r="B16" s="26" t="s">
        <v>22</v>
      </c>
      <c r="C16" s="21">
        <v>12691957.699999999</v>
      </c>
      <c r="D16" s="21">
        <v>10007342.34</v>
      </c>
      <c r="E16" s="22">
        <f t="shared" si="0"/>
        <v>78.847901770110695</v>
      </c>
      <c r="F16" s="21">
        <v>13968010.1</v>
      </c>
      <c r="G16" s="21">
        <v>10066903</v>
      </c>
      <c r="H16" s="22">
        <f t="shared" si="1"/>
        <v>72.071132021876195</v>
      </c>
      <c r="I16" s="23">
        <f t="shared" si="2"/>
        <v>59560.660000000149</v>
      </c>
      <c r="J16" s="24">
        <f t="shared" si="3"/>
        <v>100.59516960623934</v>
      </c>
    </row>
    <row r="17" spans="1:12" ht="14.25" customHeight="1" x14ac:dyDescent="0.15">
      <c r="A17" s="14"/>
      <c r="B17" s="26" t="s">
        <v>23</v>
      </c>
      <c r="C17" s="21">
        <v>2295884.08</v>
      </c>
      <c r="D17" s="21">
        <v>3510052.5799999991</v>
      </c>
      <c r="E17" s="22">
        <f t="shared" si="0"/>
        <v>152.88457333612413</v>
      </c>
      <c r="F17" s="21">
        <v>2522528.2000000002</v>
      </c>
      <c r="G17" s="21">
        <v>12256999.800000001</v>
      </c>
      <c r="H17" s="22">
        <f t="shared" si="1"/>
        <v>485.90139844620967</v>
      </c>
      <c r="I17" s="23">
        <f t="shared" si="2"/>
        <v>8746947.2200000025</v>
      </c>
      <c r="J17" s="24">
        <f t="shared" si="3"/>
        <v>349.1970425126795</v>
      </c>
    </row>
    <row r="18" spans="1:12" x14ac:dyDescent="0.15">
      <c r="A18" s="14"/>
      <c r="B18" s="20" t="s">
        <v>24</v>
      </c>
      <c r="C18" s="21">
        <v>18379741.100000001</v>
      </c>
      <c r="D18" s="21">
        <v>17930848.190000001</v>
      </c>
      <c r="E18" s="22">
        <f t="shared" si="0"/>
        <v>97.557675553982634</v>
      </c>
      <c r="F18" s="21">
        <v>15990127</v>
      </c>
      <c r="G18" s="21">
        <v>15479859.800000001</v>
      </c>
      <c r="H18" s="22">
        <f t="shared" si="1"/>
        <v>96.808860867709186</v>
      </c>
      <c r="I18" s="23">
        <f t="shared" si="2"/>
        <v>-2450988.3900000006</v>
      </c>
      <c r="J18" s="24">
        <f t="shared" si="3"/>
        <v>86.330884272574949</v>
      </c>
    </row>
    <row r="19" spans="1:12" x14ac:dyDescent="0.15">
      <c r="A19" s="14"/>
      <c r="B19" s="20" t="s">
        <v>25</v>
      </c>
      <c r="C19" s="21">
        <v>17299207.52</v>
      </c>
      <c r="D19" s="21">
        <v>13419351.550000001</v>
      </c>
      <c r="E19" s="22">
        <f t="shared" si="0"/>
        <v>77.572059497439923</v>
      </c>
      <c r="F19" s="21">
        <v>15261945.447000001</v>
      </c>
      <c r="G19" s="21">
        <v>12599297.64885</v>
      </c>
      <c r="H19" s="22">
        <f t="shared" si="1"/>
        <v>82.553680280167754</v>
      </c>
      <c r="I19" s="23">
        <f t="shared" si="2"/>
        <v>-820053.90115000121</v>
      </c>
      <c r="J19" s="24">
        <f t="shared" si="3"/>
        <v>93.88901991206869</v>
      </c>
    </row>
    <row r="20" spans="1:12" x14ac:dyDescent="0.15">
      <c r="A20" s="14"/>
      <c r="B20" s="20" t="s">
        <v>26</v>
      </c>
      <c r="C20" s="21">
        <v>0</v>
      </c>
      <c r="D20" s="21">
        <v>509508.21</v>
      </c>
      <c r="E20" s="22"/>
      <c r="F20" s="21">
        <v>0</v>
      </c>
      <c r="G20" s="21">
        <v>659984.6</v>
      </c>
      <c r="H20" s="22"/>
      <c r="I20" s="23">
        <f t="shared" si="2"/>
        <v>150476.38999999996</v>
      </c>
      <c r="J20" s="24">
        <f t="shared" si="3"/>
        <v>129.53365363827993</v>
      </c>
      <c r="K20" s="25"/>
    </row>
    <row r="21" spans="1:12" x14ac:dyDescent="0.15">
      <c r="A21" s="14"/>
      <c r="B21" s="27" t="s">
        <v>27</v>
      </c>
      <c r="C21" s="21">
        <v>0</v>
      </c>
      <c r="D21" s="21">
        <v>-118483.97</v>
      </c>
      <c r="E21" s="22"/>
      <c r="F21" s="21">
        <v>0</v>
      </c>
      <c r="G21" s="21">
        <v>-53497.3</v>
      </c>
      <c r="H21" s="22"/>
      <c r="I21" s="23">
        <f t="shared" si="2"/>
        <v>64986.67</v>
      </c>
      <c r="J21" s="24">
        <f t="shared" si="3"/>
        <v>45.151508680878941</v>
      </c>
    </row>
    <row r="22" spans="1:12" x14ac:dyDescent="0.15">
      <c r="A22" s="14"/>
      <c r="B22" s="27"/>
      <c r="C22" s="21"/>
      <c r="D22" s="21"/>
      <c r="E22" s="22"/>
      <c r="F22" s="21"/>
      <c r="G22" s="21"/>
      <c r="H22" s="22"/>
      <c r="I22" s="23"/>
      <c r="J22" s="24"/>
    </row>
    <row r="23" spans="1:12" x14ac:dyDescent="0.15">
      <c r="A23" s="14"/>
      <c r="B23" s="15" t="s">
        <v>28</v>
      </c>
      <c r="C23" s="28">
        <f>C24+C29+C30+C33+C38+C39+C40+C41+C42+C43+C44+C45+C47+C48</f>
        <v>202535270.60999998</v>
      </c>
      <c r="D23" s="28">
        <f>D24+D29+D30+D33+D38+D39+D40+D41+D42+D43+D44+D45+D47+D48</f>
        <v>143136741.83000001</v>
      </c>
      <c r="E23" s="17">
        <f t="shared" ref="E23:E48" si="4">D23/C23*100</f>
        <v>70.672501337124032</v>
      </c>
      <c r="F23" s="28">
        <f>F24+F29+F30+F33+F38+F39+F40+F41+F42+F43+F44+F45+F47+F48</f>
        <v>255600593.19513997</v>
      </c>
      <c r="G23" s="28">
        <f>G24+G29+G30+G33+G38+G39+G40+G41+G42+G43+G44+G45+G47+G48</f>
        <v>173552805.93256003</v>
      </c>
      <c r="H23" s="17">
        <f t="shared" ref="H23:H48" si="5">G23/F23*100</f>
        <v>67.900001233588682</v>
      </c>
      <c r="I23" s="18">
        <f t="shared" si="2"/>
        <v>30416064.102560014</v>
      </c>
      <c r="J23" s="19">
        <f t="shared" ref="J23:J50" si="6">G23/D23*100</f>
        <v>121.24965519942073</v>
      </c>
    </row>
    <row r="24" spans="1:12" x14ac:dyDescent="0.15">
      <c r="A24" s="29" t="s">
        <v>29</v>
      </c>
      <c r="B24" s="15" t="s">
        <v>30</v>
      </c>
      <c r="C24" s="30">
        <v>12753047.68</v>
      </c>
      <c r="D24" s="30">
        <v>6842602.1200000001</v>
      </c>
      <c r="E24" s="17">
        <f t="shared" si="4"/>
        <v>53.654642338795057</v>
      </c>
      <c r="F24" s="31">
        <v>16714574.89514</v>
      </c>
      <c r="G24" s="32">
        <v>8264273.2325600004</v>
      </c>
      <c r="H24" s="17">
        <f t="shared" si="5"/>
        <v>49.443514324513004</v>
      </c>
      <c r="I24" s="18">
        <f t="shared" si="2"/>
        <v>1421671.1125600003</v>
      </c>
      <c r="J24" s="19">
        <f t="shared" si="6"/>
        <v>120.77676134937975</v>
      </c>
      <c r="K24" s="25"/>
      <c r="L24" s="25"/>
    </row>
    <row r="25" spans="1:12" ht="15" customHeight="1" x14ac:dyDescent="0.15">
      <c r="A25" s="33" t="s">
        <v>31</v>
      </c>
      <c r="B25" s="20" t="s">
        <v>32</v>
      </c>
      <c r="C25" s="34">
        <v>5118385.21</v>
      </c>
      <c r="D25" s="34">
        <v>3440247.7600000002</v>
      </c>
      <c r="E25" s="22">
        <f t="shared" si="4"/>
        <v>67.21353745080863</v>
      </c>
      <c r="F25" s="35">
        <v>5742926.5999999996</v>
      </c>
      <c r="G25" s="35">
        <v>3973583.7</v>
      </c>
      <c r="H25" s="22">
        <f t="shared" si="5"/>
        <v>69.190919138684464</v>
      </c>
      <c r="I25" s="23">
        <f t="shared" si="2"/>
        <v>533335.93999999994</v>
      </c>
      <c r="J25" s="24">
        <f t="shared" si="6"/>
        <v>115.50283517952207</v>
      </c>
    </row>
    <row r="26" spans="1:12" x14ac:dyDescent="0.15">
      <c r="A26" s="33" t="s">
        <v>33</v>
      </c>
      <c r="B26" s="20" t="s">
        <v>34</v>
      </c>
      <c r="C26" s="34">
        <v>525345.98</v>
      </c>
      <c r="D26" s="34">
        <v>393584.88</v>
      </c>
      <c r="E26" s="22">
        <f t="shared" si="4"/>
        <v>74.919176120848974</v>
      </c>
      <c r="F26" s="35">
        <v>630074.30000000005</v>
      </c>
      <c r="G26" s="35">
        <v>453286.5</v>
      </c>
      <c r="H26" s="22">
        <f t="shared" si="5"/>
        <v>71.941753536051223</v>
      </c>
      <c r="I26" s="23">
        <f t="shared" si="2"/>
        <v>59701.619999999995</v>
      </c>
      <c r="J26" s="24">
        <f t="shared" si="6"/>
        <v>115.16867721138068</v>
      </c>
    </row>
    <row r="27" spans="1:12" ht="15.75" customHeight="1" x14ac:dyDescent="0.15">
      <c r="A27" s="33" t="s">
        <v>35</v>
      </c>
      <c r="B27" s="20" t="s">
        <v>36</v>
      </c>
      <c r="C27" s="34">
        <v>122160.7</v>
      </c>
      <c r="D27" s="34">
        <v>78648.69</v>
      </c>
      <c r="E27" s="22">
        <f t="shared" si="4"/>
        <v>64.381335404921558</v>
      </c>
      <c r="F27" s="35">
        <v>133319.5</v>
      </c>
      <c r="G27" s="36">
        <v>92320.7</v>
      </c>
      <c r="H27" s="22">
        <f t="shared" si="5"/>
        <v>69.247709449855421</v>
      </c>
      <c r="I27" s="23">
        <f t="shared" si="2"/>
        <v>13672.009999999995</v>
      </c>
      <c r="J27" s="24">
        <f t="shared" si="6"/>
        <v>117.38364618660526</v>
      </c>
    </row>
    <row r="28" spans="1:12" ht="15.75" customHeight="1" x14ac:dyDescent="0.15">
      <c r="A28" s="33" t="s">
        <v>37</v>
      </c>
      <c r="B28" s="20" t="s">
        <v>38</v>
      </c>
      <c r="C28" s="34">
        <v>131626.85</v>
      </c>
      <c r="D28" s="34">
        <v>89608.37</v>
      </c>
      <c r="E28" s="22">
        <f t="shared" si="4"/>
        <v>68.07757687736202</v>
      </c>
      <c r="F28" s="35">
        <v>407774.2</v>
      </c>
      <c r="G28" s="35">
        <v>330237.7</v>
      </c>
      <c r="H28" s="22">
        <f t="shared" si="5"/>
        <v>80.985432624231748</v>
      </c>
      <c r="I28" s="23">
        <f t="shared" si="2"/>
        <v>240629.33000000002</v>
      </c>
      <c r="J28" s="24">
        <f t="shared" si="6"/>
        <v>368.5344348970973</v>
      </c>
    </row>
    <row r="29" spans="1:12" ht="14.25" customHeight="1" x14ac:dyDescent="0.15">
      <c r="A29" s="29" t="s">
        <v>39</v>
      </c>
      <c r="B29" s="15" t="s">
        <v>40</v>
      </c>
      <c r="C29" s="37">
        <v>157704.71</v>
      </c>
      <c r="D29" s="37">
        <v>82393.3</v>
      </c>
      <c r="E29" s="17">
        <f t="shared" si="4"/>
        <v>52.245300726909171</v>
      </c>
      <c r="F29" s="16">
        <v>683092.4</v>
      </c>
      <c r="G29" s="38">
        <v>542237.5</v>
      </c>
      <c r="H29" s="17">
        <f t="shared" si="5"/>
        <v>79.379817430262719</v>
      </c>
      <c r="I29" s="18">
        <f t="shared" si="2"/>
        <v>459844.2</v>
      </c>
      <c r="J29" s="19">
        <f t="shared" si="6"/>
        <v>658.10872971467336</v>
      </c>
    </row>
    <row r="30" spans="1:12" ht="13.5" customHeight="1" x14ac:dyDescent="0.15">
      <c r="A30" s="29" t="s">
        <v>41</v>
      </c>
      <c r="B30" s="15" t="s">
        <v>42</v>
      </c>
      <c r="C30" s="30">
        <v>3632909.83</v>
      </c>
      <c r="D30" s="30">
        <v>2267176.86</v>
      </c>
      <c r="E30" s="17">
        <f t="shared" si="4"/>
        <v>62.406637271258667</v>
      </c>
      <c r="F30" s="32">
        <v>4919843.7</v>
      </c>
      <c r="G30" s="39">
        <v>3129291.6</v>
      </c>
      <c r="H30" s="17">
        <f t="shared" si="5"/>
        <v>63.605508443286517</v>
      </c>
      <c r="I30" s="18">
        <f t="shared" si="2"/>
        <v>862114.74000000022</v>
      </c>
      <c r="J30" s="19">
        <f t="shared" si="6"/>
        <v>138.02591474932399</v>
      </c>
    </row>
    <row r="31" spans="1:12" ht="16.5" customHeight="1" x14ac:dyDescent="0.15">
      <c r="A31" s="33" t="s">
        <v>43</v>
      </c>
      <c r="B31" s="20" t="s">
        <v>44</v>
      </c>
      <c r="C31" s="34">
        <v>874539.17</v>
      </c>
      <c r="D31" s="34">
        <v>446362.95</v>
      </c>
      <c r="E31" s="22">
        <f t="shared" si="4"/>
        <v>51.039789332706498</v>
      </c>
      <c r="F31" s="35">
        <v>1625814.7</v>
      </c>
      <c r="G31" s="36">
        <v>891055.6</v>
      </c>
      <c r="H31" s="22">
        <f t="shared" si="5"/>
        <v>54.806713212766503</v>
      </c>
      <c r="I31" s="23">
        <f t="shared" si="2"/>
        <v>444692.64999999997</v>
      </c>
      <c r="J31" s="24">
        <f t="shared" si="6"/>
        <v>199.62579779526953</v>
      </c>
    </row>
    <row r="32" spans="1:12" x14ac:dyDescent="0.15">
      <c r="A32" s="33" t="s">
        <v>45</v>
      </c>
      <c r="B32" s="20" t="s">
        <v>46</v>
      </c>
      <c r="C32" s="34">
        <v>2129021.06</v>
      </c>
      <c r="D32" s="34">
        <v>1406193.86</v>
      </c>
      <c r="E32" s="22">
        <f t="shared" si="4"/>
        <v>66.048846881768284</v>
      </c>
      <c r="F32" s="35">
        <v>2518329.1</v>
      </c>
      <c r="G32" s="36">
        <v>1771165.6</v>
      </c>
      <c r="H32" s="22">
        <f t="shared" si="5"/>
        <v>70.330982555060018</v>
      </c>
      <c r="I32" s="23">
        <f t="shared" si="2"/>
        <v>364971.74</v>
      </c>
      <c r="J32" s="24">
        <f t="shared" si="6"/>
        <v>125.95458210861482</v>
      </c>
    </row>
    <row r="33" spans="1:10" x14ac:dyDescent="0.15">
      <c r="A33" s="29" t="s">
        <v>47</v>
      </c>
      <c r="B33" s="15" t="s">
        <v>48</v>
      </c>
      <c r="C33" s="30">
        <v>43007507.560000002</v>
      </c>
      <c r="D33" s="30">
        <v>25612696.140000001</v>
      </c>
      <c r="E33" s="17">
        <f t="shared" si="4"/>
        <v>59.554011829835972</v>
      </c>
      <c r="F33" s="39">
        <v>50850040.799999997</v>
      </c>
      <c r="G33" s="39">
        <v>33884579.600000001</v>
      </c>
      <c r="H33" s="17">
        <f t="shared" si="5"/>
        <v>66.636287929979403</v>
      </c>
      <c r="I33" s="18">
        <f t="shared" si="2"/>
        <v>8271883.4600000009</v>
      </c>
      <c r="J33" s="19">
        <f t="shared" si="6"/>
        <v>132.29602777773007</v>
      </c>
    </row>
    <row r="34" spans="1:10" x14ac:dyDescent="0.15">
      <c r="A34" s="33" t="s">
        <v>49</v>
      </c>
      <c r="B34" s="20" t="s">
        <v>50</v>
      </c>
      <c r="C34" s="34">
        <v>5848867.1200000001</v>
      </c>
      <c r="D34" s="34">
        <v>4819657.59</v>
      </c>
      <c r="E34" s="22">
        <f t="shared" si="4"/>
        <v>82.403267010791652</v>
      </c>
      <c r="F34" s="35">
        <v>6716898.2999999998</v>
      </c>
      <c r="G34" s="36">
        <v>5180301.7</v>
      </c>
      <c r="H34" s="22">
        <f t="shared" si="5"/>
        <v>77.123420195300568</v>
      </c>
      <c r="I34" s="23">
        <f t="shared" si="2"/>
        <v>360644.11000000034</v>
      </c>
      <c r="J34" s="24">
        <f t="shared" si="6"/>
        <v>107.48277451801303</v>
      </c>
    </row>
    <row r="35" spans="1:10" x14ac:dyDescent="0.15">
      <c r="A35" s="33" t="s">
        <v>51</v>
      </c>
      <c r="B35" s="20" t="s">
        <v>52</v>
      </c>
      <c r="C35" s="34">
        <v>1735907.85</v>
      </c>
      <c r="D35" s="34">
        <v>1149198.76</v>
      </c>
      <c r="E35" s="22">
        <f t="shared" si="4"/>
        <v>66.201599353329726</v>
      </c>
      <c r="F35" s="35">
        <v>1920769.2</v>
      </c>
      <c r="G35" s="36">
        <v>1228102</v>
      </c>
      <c r="H35" s="22">
        <f t="shared" si="5"/>
        <v>63.938030659800248</v>
      </c>
      <c r="I35" s="23">
        <f t="shared" si="2"/>
        <v>78903.239999999991</v>
      </c>
      <c r="J35" s="24">
        <f t="shared" si="6"/>
        <v>106.86593501023269</v>
      </c>
    </row>
    <row r="36" spans="1:10" x14ac:dyDescent="0.15">
      <c r="A36" s="33" t="s">
        <v>53</v>
      </c>
      <c r="B36" s="20" t="s">
        <v>54</v>
      </c>
      <c r="C36" s="34">
        <v>24605197.219999999</v>
      </c>
      <c r="D36" s="34">
        <v>11918664.26</v>
      </c>
      <c r="E36" s="22">
        <f t="shared" si="4"/>
        <v>48.439620920055361</v>
      </c>
      <c r="F36" s="35">
        <v>23488230.800000001</v>
      </c>
      <c r="G36" s="36">
        <v>13064609</v>
      </c>
      <c r="H36" s="22">
        <f t="shared" si="5"/>
        <v>55.621937264002021</v>
      </c>
      <c r="I36" s="23">
        <f t="shared" si="2"/>
        <v>1145944.7400000002</v>
      </c>
      <c r="J36" s="24">
        <f t="shared" si="6"/>
        <v>109.6147077810211</v>
      </c>
    </row>
    <row r="37" spans="1:10" x14ac:dyDescent="0.15">
      <c r="A37" s="33" t="s">
        <v>55</v>
      </c>
      <c r="B37" s="20" t="s">
        <v>56</v>
      </c>
      <c r="C37" s="34">
        <v>2039936.9</v>
      </c>
      <c r="D37" s="34">
        <v>1258603.6200000001</v>
      </c>
      <c r="E37" s="22">
        <f t="shared" si="4"/>
        <v>61.69816429125823</v>
      </c>
      <c r="F37" s="35">
        <v>2925380.9</v>
      </c>
      <c r="G37" s="36">
        <v>2180676.7999999998</v>
      </c>
      <c r="H37" s="22">
        <f t="shared" si="5"/>
        <v>74.543345791312163</v>
      </c>
      <c r="I37" s="23">
        <f t="shared" si="2"/>
        <v>922073.1799999997</v>
      </c>
      <c r="J37" s="24">
        <f t="shared" si="6"/>
        <v>173.26160240981983</v>
      </c>
    </row>
    <row r="38" spans="1:10" x14ac:dyDescent="0.15">
      <c r="A38" s="29" t="s">
        <v>57</v>
      </c>
      <c r="B38" s="15" t="s">
        <v>58</v>
      </c>
      <c r="C38" s="30">
        <v>17133311.539999999</v>
      </c>
      <c r="D38" s="30">
        <v>13198813.02</v>
      </c>
      <c r="E38" s="17">
        <f t="shared" si="4"/>
        <v>77.035971646144489</v>
      </c>
      <c r="F38" s="32">
        <v>23841830.300000001</v>
      </c>
      <c r="G38" s="39">
        <v>12245786.4</v>
      </c>
      <c r="H38" s="17">
        <f t="shared" si="5"/>
        <v>51.362610361336223</v>
      </c>
      <c r="I38" s="18">
        <f t="shared" si="2"/>
        <v>-953026.61999999918</v>
      </c>
      <c r="J38" s="19">
        <f t="shared" si="6"/>
        <v>92.77945207227431</v>
      </c>
    </row>
    <row r="39" spans="1:10" x14ac:dyDescent="0.15">
      <c r="A39" s="29" t="s">
        <v>59</v>
      </c>
      <c r="B39" s="15" t="s">
        <v>60</v>
      </c>
      <c r="C39" s="30">
        <v>610329.43999999994</v>
      </c>
      <c r="D39" s="30">
        <v>352086.59</v>
      </c>
      <c r="E39" s="17">
        <f t="shared" si="4"/>
        <v>57.687957834706459</v>
      </c>
      <c r="F39" s="32">
        <v>791395.5</v>
      </c>
      <c r="G39" s="39">
        <v>546996.5</v>
      </c>
      <c r="H39" s="17">
        <f t="shared" si="5"/>
        <v>69.117969460276186</v>
      </c>
      <c r="I39" s="18">
        <f t="shared" si="2"/>
        <v>194909.90999999997</v>
      </c>
      <c r="J39" s="19">
        <f t="shared" si="6"/>
        <v>155.35851564241625</v>
      </c>
    </row>
    <row r="40" spans="1:10" x14ac:dyDescent="0.15">
      <c r="A40" s="29" t="s">
        <v>61</v>
      </c>
      <c r="B40" s="15" t="s">
        <v>62</v>
      </c>
      <c r="C40" s="30">
        <v>42023516.060000002</v>
      </c>
      <c r="D40" s="30">
        <v>32480892.129999999</v>
      </c>
      <c r="E40" s="17">
        <f t="shared" si="4"/>
        <v>77.292181081717885</v>
      </c>
      <c r="F40" s="32">
        <v>55762887.899999999</v>
      </c>
      <c r="G40" s="39">
        <v>42383259.799999997</v>
      </c>
      <c r="H40" s="17">
        <f t="shared" si="5"/>
        <v>76.00621380299782</v>
      </c>
      <c r="I40" s="18">
        <f t="shared" si="2"/>
        <v>9902367.6699999981</v>
      </c>
      <c r="J40" s="19">
        <f t="shared" si="6"/>
        <v>130.48674780965752</v>
      </c>
    </row>
    <row r="41" spans="1:10" x14ac:dyDescent="0.15">
      <c r="A41" s="29" t="s">
        <v>63</v>
      </c>
      <c r="B41" s="15" t="s">
        <v>64</v>
      </c>
      <c r="C41" s="30">
        <v>4635813.4000000004</v>
      </c>
      <c r="D41" s="30">
        <v>2940753.68</v>
      </c>
      <c r="E41" s="40">
        <f t="shared" si="4"/>
        <v>63.43554898046586</v>
      </c>
      <c r="F41" s="32">
        <v>5863779.9000000004</v>
      </c>
      <c r="G41" s="39">
        <v>3144379</v>
      </c>
      <c r="H41" s="40">
        <f t="shared" si="5"/>
        <v>53.623755557400777</v>
      </c>
      <c r="I41" s="18">
        <f t="shared" si="2"/>
        <v>203625.31999999983</v>
      </c>
      <c r="J41" s="19">
        <f t="shared" si="6"/>
        <v>106.92425623352446</v>
      </c>
    </row>
    <row r="42" spans="1:10" x14ac:dyDescent="0.15">
      <c r="A42" s="29" t="s">
        <v>65</v>
      </c>
      <c r="B42" s="15" t="s">
        <v>66</v>
      </c>
      <c r="C42" s="30">
        <v>21016103.350000001</v>
      </c>
      <c r="D42" s="30">
        <v>16025296.16</v>
      </c>
      <c r="E42" s="17">
        <f t="shared" si="4"/>
        <v>76.25246171051019</v>
      </c>
      <c r="F42" s="32">
        <v>26070309.699999999</v>
      </c>
      <c r="G42" s="32">
        <v>18713379.100000001</v>
      </c>
      <c r="H42" s="17">
        <f t="shared" si="5"/>
        <v>71.780424994337537</v>
      </c>
      <c r="I42" s="18">
        <f t="shared" si="2"/>
        <v>2688082.9400000013</v>
      </c>
      <c r="J42" s="19">
        <f t="shared" si="6"/>
        <v>116.77399851560686</v>
      </c>
    </row>
    <row r="43" spans="1:10" x14ac:dyDescent="0.15">
      <c r="A43" s="29" t="s">
        <v>67</v>
      </c>
      <c r="B43" s="15" t="s">
        <v>68</v>
      </c>
      <c r="C43" s="30">
        <v>45140562.539999999</v>
      </c>
      <c r="D43" s="30">
        <v>35015070.280000001</v>
      </c>
      <c r="E43" s="17">
        <f t="shared" si="4"/>
        <v>77.568971917380097</v>
      </c>
      <c r="F43" s="32">
        <v>56399840.5</v>
      </c>
      <c r="G43" s="32">
        <v>41371258.399999999</v>
      </c>
      <c r="H43" s="17">
        <f t="shared" si="5"/>
        <v>73.353502480206473</v>
      </c>
      <c r="I43" s="18">
        <f t="shared" si="2"/>
        <v>6356188.1199999973</v>
      </c>
      <c r="J43" s="19">
        <f t="shared" si="6"/>
        <v>118.15272129735104</v>
      </c>
    </row>
    <row r="44" spans="1:10" x14ac:dyDescent="0.15">
      <c r="A44" s="29" t="s">
        <v>69</v>
      </c>
      <c r="B44" s="15" t="s">
        <v>70</v>
      </c>
      <c r="C44" s="41">
        <v>3295046.35</v>
      </c>
      <c r="D44" s="30">
        <v>1240587.5900000001</v>
      </c>
      <c r="E44" s="17">
        <f t="shared" si="4"/>
        <v>37.650080096748866</v>
      </c>
      <c r="F44" s="32">
        <v>3925349.9</v>
      </c>
      <c r="G44" s="32">
        <v>1492350.8</v>
      </c>
      <c r="H44" s="17">
        <f t="shared" si="5"/>
        <v>38.018287235999018</v>
      </c>
      <c r="I44" s="18">
        <f t="shared" si="2"/>
        <v>251763.20999999996</v>
      </c>
      <c r="J44" s="19">
        <f t="shared" si="6"/>
        <v>120.29386816613246</v>
      </c>
    </row>
    <row r="45" spans="1:10" x14ac:dyDescent="0.15">
      <c r="A45" s="29" t="s">
        <v>71</v>
      </c>
      <c r="B45" s="15" t="s">
        <v>72</v>
      </c>
      <c r="C45" s="30">
        <v>506384.32</v>
      </c>
      <c r="D45" s="30">
        <v>388527.9</v>
      </c>
      <c r="E45" s="17">
        <f t="shared" si="4"/>
        <v>76.72589467225211</v>
      </c>
      <c r="F45" s="32">
        <v>548193.5</v>
      </c>
      <c r="G45" s="32">
        <v>422554.8</v>
      </c>
      <c r="H45" s="17">
        <f t="shared" si="5"/>
        <v>77.081322562197471</v>
      </c>
      <c r="I45" s="18">
        <f t="shared" si="2"/>
        <v>34026.899999999965</v>
      </c>
      <c r="J45" s="19">
        <f t="shared" si="6"/>
        <v>108.75790387254042</v>
      </c>
    </row>
    <row r="46" spans="1:10" x14ac:dyDescent="0.15">
      <c r="A46" s="29"/>
      <c r="B46" s="15" t="s">
        <v>73</v>
      </c>
      <c r="C46" s="17">
        <f>C41+C40+C42+C43++C44+C45</f>
        <v>116617426.01999998</v>
      </c>
      <c r="D46" s="17">
        <f>D41+D40+D42+D43++D44+D45</f>
        <v>88091127.74000001</v>
      </c>
      <c r="E46" s="17">
        <f t="shared" si="4"/>
        <v>75.538562928744724</v>
      </c>
      <c r="F46" s="17">
        <f>F41+F40+F42+F43++F44+F45</f>
        <v>148570361.40000001</v>
      </c>
      <c r="G46" s="17">
        <f>G41+G40+G42+G43++G44+G45</f>
        <v>107527181.89999999</v>
      </c>
      <c r="H46" s="17">
        <f t="shared" si="5"/>
        <v>72.374584598674858</v>
      </c>
      <c r="I46" s="18">
        <f t="shared" si="2"/>
        <v>19436054.159999982</v>
      </c>
      <c r="J46" s="19">
        <f>G46/D46*100</f>
        <v>122.06357740970837</v>
      </c>
    </row>
    <row r="47" spans="1:10" s="44" customFormat="1" x14ac:dyDescent="0.15">
      <c r="A47" s="42" t="s">
        <v>74</v>
      </c>
      <c r="B47" s="43" t="s">
        <v>75</v>
      </c>
      <c r="C47" s="30">
        <v>773657.3</v>
      </c>
      <c r="D47" s="30">
        <v>0</v>
      </c>
      <c r="E47" s="17">
        <f t="shared" si="4"/>
        <v>0</v>
      </c>
      <c r="F47" s="32">
        <v>352723</v>
      </c>
      <c r="G47" s="32">
        <v>293</v>
      </c>
      <c r="H47" s="17">
        <f t="shared" si="5"/>
        <v>8.3068016545561257E-2</v>
      </c>
      <c r="I47" s="18">
        <f t="shared" si="2"/>
        <v>293</v>
      </c>
      <c r="J47" s="19"/>
    </row>
    <row r="48" spans="1:10" x14ac:dyDescent="0.15">
      <c r="A48" s="29" t="s">
        <v>76</v>
      </c>
      <c r="B48" s="15" t="s">
        <v>77</v>
      </c>
      <c r="C48" s="30">
        <v>7849376.5300000003</v>
      </c>
      <c r="D48" s="30">
        <v>6689846.0599999996</v>
      </c>
      <c r="E48" s="17">
        <f t="shared" si="4"/>
        <v>85.227737953857584</v>
      </c>
      <c r="F48" s="32">
        <v>8876731.1999999993</v>
      </c>
      <c r="G48" s="32">
        <v>7412166.2000000002</v>
      </c>
      <c r="H48" s="17">
        <f t="shared" si="5"/>
        <v>83.501077513758688</v>
      </c>
      <c r="I48" s="18">
        <f t="shared" si="2"/>
        <v>722320.1400000006</v>
      </c>
      <c r="J48" s="19">
        <f t="shared" si="6"/>
        <v>110.79726100603278</v>
      </c>
    </row>
    <row r="49" spans="1:10" x14ac:dyDescent="0.15">
      <c r="A49" s="45"/>
      <c r="B49" s="46" t="s">
        <v>78</v>
      </c>
      <c r="C49" s="18">
        <f>-C52</f>
        <v>-27600848.199999999</v>
      </c>
      <c r="D49" s="18"/>
      <c r="E49" s="17"/>
      <c r="F49" s="17">
        <f>-F52</f>
        <v>-39514073.399999999</v>
      </c>
      <c r="G49" s="17"/>
      <c r="H49" s="17"/>
      <c r="I49" s="18">
        <f>G49-D49</f>
        <v>0</v>
      </c>
      <c r="J49" s="19"/>
    </row>
    <row r="50" spans="1:10" x14ac:dyDescent="0.15">
      <c r="A50" s="45"/>
      <c r="B50" s="46"/>
      <c r="C50" s="17"/>
      <c r="D50" s="17">
        <f>D9-D23</f>
        <v>45936192.329999983</v>
      </c>
      <c r="E50" s="17"/>
      <c r="F50" s="17"/>
      <c r="G50" s="17">
        <f>G9-G23</f>
        <v>16458183.967439979</v>
      </c>
      <c r="H50" s="17"/>
      <c r="I50" s="18">
        <f>G50-D50</f>
        <v>-29478008.362560004</v>
      </c>
      <c r="J50" s="19">
        <f t="shared" si="6"/>
        <v>35.828359149157166</v>
      </c>
    </row>
    <row r="51" spans="1:10" s="49" customFormat="1" x14ac:dyDescent="0.15">
      <c r="A51" s="47"/>
      <c r="B51" s="48"/>
      <c r="C51" s="17"/>
      <c r="D51" s="17"/>
      <c r="E51" s="17"/>
      <c r="F51" s="17"/>
      <c r="G51" s="17"/>
      <c r="H51" s="17"/>
      <c r="I51" s="18"/>
      <c r="J51" s="19"/>
    </row>
    <row r="52" spans="1:10" x14ac:dyDescent="0.15">
      <c r="A52" s="33"/>
      <c r="B52" s="15" t="s">
        <v>79</v>
      </c>
      <c r="C52" s="17">
        <f>C53+C55+C56+C57+C58+C59+C60+C61+C62+C54</f>
        <v>27600848.199999999</v>
      </c>
      <c r="D52" s="17">
        <f>D53+D55+D56+D57+D58+D59+D60+D61+D62+D54</f>
        <v>-45936192.280000001</v>
      </c>
      <c r="E52" s="17"/>
      <c r="F52" s="17">
        <f>F53+F55+F56+F57+F58+F59+F60+F61+F62+F54</f>
        <v>39514073.399999999</v>
      </c>
      <c r="G52" s="17">
        <f>G53+G55+G56+G57+G58+G59+G60+G61+G62+G54</f>
        <v>-16458184</v>
      </c>
      <c r="H52" s="17"/>
      <c r="I52" s="18">
        <f t="shared" ref="I52:I66" si="7">G52-D52</f>
        <v>29478008.280000001</v>
      </c>
      <c r="J52" s="19"/>
    </row>
    <row r="53" spans="1:10" s="55" customFormat="1" ht="12.75" hidden="1" customHeight="1" x14ac:dyDescent="0.15">
      <c r="A53" s="50"/>
      <c r="B53" s="51" t="s">
        <v>80</v>
      </c>
      <c r="C53" s="22">
        <v>0</v>
      </c>
      <c r="D53" s="22">
        <v>0</v>
      </c>
      <c r="E53" s="52"/>
      <c r="F53" s="22">
        <v>0</v>
      </c>
      <c r="G53" s="22">
        <v>0</v>
      </c>
      <c r="H53" s="52"/>
      <c r="I53" s="53">
        <f t="shared" si="7"/>
        <v>0</v>
      </c>
      <c r="J53" s="54"/>
    </row>
    <row r="54" spans="1:10" ht="13.5" customHeight="1" x14ac:dyDescent="0.15">
      <c r="A54" s="56"/>
      <c r="B54" s="57" t="s">
        <v>81</v>
      </c>
      <c r="C54" s="23">
        <v>10000000</v>
      </c>
      <c r="D54" s="23">
        <v>0</v>
      </c>
      <c r="E54" s="22"/>
      <c r="F54" s="22"/>
      <c r="G54" s="22"/>
      <c r="H54" s="22"/>
      <c r="I54" s="23">
        <f t="shared" si="7"/>
        <v>0</v>
      </c>
      <c r="J54" s="19"/>
    </row>
    <row r="55" spans="1:10" ht="13.5" customHeight="1" x14ac:dyDescent="0.15">
      <c r="A55" s="56"/>
      <c r="B55" s="57" t="s">
        <v>82</v>
      </c>
      <c r="C55" s="23">
        <v>4629027.3</v>
      </c>
      <c r="D55" s="23">
        <v>6349710.7000000002</v>
      </c>
      <c r="E55" s="22"/>
      <c r="F55" s="22">
        <v>4173841.7</v>
      </c>
      <c r="G55" s="22">
        <v>2097016.8</v>
      </c>
      <c r="H55" s="22"/>
      <c r="I55" s="23">
        <f t="shared" si="7"/>
        <v>-4252693.9000000004</v>
      </c>
      <c r="J55" s="19"/>
    </row>
    <row r="56" spans="1:10" x14ac:dyDescent="0.15">
      <c r="A56" s="56"/>
      <c r="B56" s="57" t="s">
        <v>83</v>
      </c>
      <c r="C56" s="23">
        <v>4618186.5</v>
      </c>
      <c r="D56" s="58">
        <v>-4349678.8</v>
      </c>
      <c r="E56" s="22"/>
      <c r="F56" s="22">
        <v>8329940.2000000002</v>
      </c>
      <c r="G56" s="22">
        <v>1619306.1</v>
      </c>
      <c r="H56" s="22"/>
      <c r="I56" s="23">
        <f t="shared" si="7"/>
        <v>5968984.9000000004</v>
      </c>
      <c r="J56" s="19"/>
    </row>
    <row r="57" spans="1:10" x14ac:dyDescent="0.15">
      <c r="A57" s="56"/>
      <c r="B57" s="57" t="s">
        <v>84</v>
      </c>
      <c r="C57" s="23">
        <v>7800000</v>
      </c>
      <c r="D57" s="23">
        <v>-50400000</v>
      </c>
      <c r="E57" s="22"/>
      <c r="F57" s="22">
        <v>27000000</v>
      </c>
      <c r="G57" s="22">
        <v>-30000000</v>
      </c>
      <c r="H57" s="22"/>
      <c r="I57" s="23">
        <f t="shared" si="7"/>
        <v>20400000</v>
      </c>
      <c r="J57" s="19"/>
    </row>
    <row r="58" spans="1:10" s="55" customFormat="1" ht="12.75" hidden="1" customHeight="1" x14ac:dyDescent="0.15">
      <c r="A58" s="50"/>
      <c r="B58" s="51" t="s">
        <v>85</v>
      </c>
      <c r="C58" s="53">
        <v>0</v>
      </c>
      <c r="D58" s="53">
        <v>0.02</v>
      </c>
      <c r="E58" s="52"/>
      <c r="F58" s="59"/>
      <c r="G58" s="59"/>
      <c r="H58" s="52"/>
      <c r="I58" s="53">
        <f t="shared" si="7"/>
        <v>-0.02</v>
      </c>
      <c r="J58" s="54"/>
    </row>
    <row r="59" spans="1:10" s="55" customFormat="1" ht="12.75" hidden="1" customHeight="1" x14ac:dyDescent="0.15">
      <c r="A59" s="50"/>
      <c r="B59" s="51" t="s">
        <v>86</v>
      </c>
      <c r="C59" s="53">
        <v>0</v>
      </c>
      <c r="D59" s="53">
        <v>0</v>
      </c>
      <c r="E59" s="52"/>
      <c r="F59" s="59"/>
      <c r="G59" s="59"/>
      <c r="H59" s="52"/>
      <c r="I59" s="53">
        <f t="shared" si="7"/>
        <v>0</v>
      </c>
      <c r="J59" s="54"/>
    </row>
    <row r="60" spans="1:10" ht="13.5" customHeight="1" x14ac:dyDescent="0.15">
      <c r="A60" s="56"/>
      <c r="B60" s="57" t="s">
        <v>87</v>
      </c>
      <c r="C60" s="23">
        <v>60291.5</v>
      </c>
      <c r="D60" s="23">
        <v>5072.3999999999996</v>
      </c>
      <c r="E60" s="22"/>
      <c r="F60" s="22">
        <v>10291.5</v>
      </c>
      <c r="G60" s="22">
        <v>15510.5</v>
      </c>
      <c r="H60" s="22"/>
      <c r="I60" s="23">
        <f t="shared" si="7"/>
        <v>10438.1</v>
      </c>
      <c r="J60" s="19"/>
    </row>
    <row r="61" spans="1:10" x14ac:dyDescent="0.15">
      <c r="A61" s="60"/>
      <c r="B61" s="61" t="s">
        <v>88</v>
      </c>
      <c r="C61" s="23">
        <v>0</v>
      </c>
      <c r="D61" s="23">
        <v>3258703.4</v>
      </c>
      <c r="E61" s="22"/>
      <c r="F61" s="22">
        <v>0</v>
      </c>
      <c r="G61" s="22">
        <v>6809982.5999999996</v>
      </c>
      <c r="H61" s="22"/>
      <c r="I61" s="23">
        <f>G61-D61</f>
        <v>3551279.1999999997</v>
      </c>
      <c r="J61" s="19"/>
    </row>
    <row r="62" spans="1:10" x14ac:dyDescent="0.15">
      <c r="A62" s="60"/>
      <c r="B62" s="61" t="s">
        <v>89</v>
      </c>
      <c r="C62" s="23">
        <v>493342.9</v>
      </c>
      <c r="D62" s="23">
        <v>-800000</v>
      </c>
      <c r="E62" s="22"/>
      <c r="F62" s="22">
        <v>0</v>
      </c>
      <c r="G62" s="22">
        <v>3000000</v>
      </c>
      <c r="H62" s="22"/>
      <c r="I62" s="23">
        <f t="shared" si="7"/>
        <v>3800000</v>
      </c>
      <c r="J62" s="19"/>
    </row>
    <row r="63" spans="1:10" x14ac:dyDescent="0.15">
      <c r="A63" s="62"/>
      <c r="B63" s="63"/>
      <c r="C63" s="64"/>
      <c r="D63" s="64"/>
      <c r="E63" s="64"/>
      <c r="F63" s="64"/>
      <c r="G63" s="64"/>
      <c r="H63" s="64"/>
      <c r="I63" s="65"/>
      <c r="J63" s="65"/>
    </row>
    <row r="64" spans="1:10" x14ac:dyDescent="0.15">
      <c r="A64" s="60"/>
      <c r="B64" s="66" t="s">
        <v>90</v>
      </c>
      <c r="C64" s="17"/>
      <c r="D64" s="23">
        <v>12872033.6</v>
      </c>
      <c r="E64" s="17"/>
      <c r="F64" s="17"/>
      <c r="G64" s="22">
        <v>11086095.699999999</v>
      </c>
      <c r="H64" s="17"/>
      <c r="I64" s="67">
        <f t="shared" si="7"/>
        <v>-1785937.9000000004</v>
      </c>
      <c r="J64" s="68"/>
    </row>
    <row r="65" spans="1:10" x14ac:dyDescent="0.15">
      <c r="A65" s="60"/>
      <c r="B65" s="69" t="s">
        <v>91</v>
      </c>
      <c r="C65" s="17"/>
      <c r="D65" s="23">
        <f>D64/C10*100</f>
        <v>8.3880597521850646</v>
      </c>
      <c r="E65" s="22"/>
      <c r="F65" s="17"/>
      <c r="G65" s="22">
        <f>G64/F10*100</f>
        <v>5.5428112938995984</v>
      </c>
      <c r="H65" s="22"/>
      <c r="I65" s="67"/>
      <c r="J65" s="68"/>
    </row>
    <row r="66" spans="1:10" x14ac:dyDescent="0.15">
      <c r="A66" s="60"/>
      <c r="B66" s="61" t="s">
        <v>92</v>
      </c>
      <c r="C66" s="22"/>
      <c r="D66" s="23">
        <v>0</v>
      </c>
      <c r="E66" s="22"/>
      <c r="F66" s="22"/>
      <c r="G66" s="22">
        <v>0</v>
      </c>
      <c r="H66" s="22"/>
      <c r="I66" s="67">
        <f t="shared" si="7"/>
        <v>0</v>
      </c>
      <c r="J66" s="68"/>
    </row>
    <row r="67" spans="1:10" x14ac:dyDescent="0.15">
      <c r="A67" s="60"/>
      <c r="B67" s="61" t="s">
        <v>91</v>
      </c>
      <c r="C67" s="22"/>
      <c r="D67" s="23">
        <f>D66/C11*100</f>
        <v>0</v>
      </c>
      <c r="E67" s="22"/>
      <c r="F67" s="22"/>
      <c r="G67" s="22">
        <f>G66/F10*100</f>
        <v>0</v>
      </c>
      <c r="H67" s="22"/>
      <c r="I67" s="67"/>
      <c r="J67" s="67"/>
    </row>
    <row r="68" spans="1:10" x14ac:dyDescent="0.15">
      <c r="A68" s="73"/>
      <c r="B68" s="74"/>
      <c r="C68" s="74"/>
      <c r="D68" s="74"/>
      <c r="E68" s="74"/>
      <c r="F68" s="74"/>
      <c r="G68" s="74"/>
      <c r="H68" s="74"/>
      <c r="I68" s="74"/>
      <c r="J68" s="75"/>
    </row>
    <row r="69" spans="1:10" x14ac:dyDescent="0.15">
      <c r="A69" s="60"/>
      <c r="B69" s="61" t="s">
        <v>93</v>
      </c>
      <c r="C69" s="70"/>
      <c r="D69" s="58">
        <v>67308060</v>
      </c>
      <c r="E69" s="70"/>
      <c r="F69" s="22"/>
      <c r="G69" s="95">
        <v>89010947.200000003</v>
      </c>
      <c r="H69" s="22"/>
      <c r="I69" s="67">
        <f>G69-D69</f>
        <v>21702887.200000003</v>
      </c>
      <c r="J69" s="67"/>
    </row>
    <row r="70" spans="1:10" ht="27" customHeight="1" x14ac:dyDescent="0.15">
      <c r="A70" s="71"/>
      <c r="F70" s="7"/>
      <c r="G70" s="7"/>
    </row>
    <row r="72" spans="1:10" x14ac:dyDescent="0.15">
      <c r="C72" s="6"/>
    </row>
  </sheetData>
  <mergeCells count="16">
    <mergeCell ref="A68:J68"/>
    <mergeCell ref="H1:J1"/>
    <mergeCell ref="A2:J2"/>
    <mergeCell ref="A3:J3"/>
    <mergeCell ref="A5:A7"/>
    <mergeCell ref="B5:B7"/>
    <mergeCell ref="C5:E5"/>
    <mergeCell ref="F5:H5"/>
    <mergeCell ref="I5:I7"/>
    <mergeCell ref="J5:J7"/>
    <mergeCell ref="C6:C7"/>
    <mergeCell ref="D6:D7"/>
    <mergeCell ref="E6:E7"/>
    <mergeCell ref="F6:F7"/>
    <mergeCell ref="G6:G7"/>
    <mergeCell ref="H6:H7"/>
  </mergeCells>
  <pageMargins left="0.39370078740157483" right="0.39370078740157483" top="0.78740157480314965" bottom="0.39370078740157483" header="0.51181102362204722" footer="0.35433070866141736"/>
  <pageSetup paperSize="9" scale="5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01.10.2024</vt:lpstr>
      <vt:lpstr>'на 01.10.2024'!Область_печати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Ямалтдинова Алина Шамилевна</dc:creator>
  <cp:lastModifiedBy>Ямалтдинова Алина Шамилевна</cp:lastModifiedBy>
  <cp:lastPrinted>2024-10-04T11:51:03Z</cp:lastPrinted>
  <dcterms:created xsi:type="dcterms:W3CDTF">2024-10-03T13:55:51Z</dcterms:created>
  <dcterms:modified xsi:type="dcterms:W3CDTF">2024-10-18T06:35:32Z</dcterms:modified>
</cp:coreProperties>
</file>