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15" windowWidth="14715" windowHeight="13875"/>
  </bookViews>
  <sheets>
    <sheet name="Результат" sheetId="4" r:id="rId1"/>
    <sheet name="5. финансовое обеспечение" sheetId="1" r:id="rId2"/>
  </sheets>
  <calcPr calcId="145621"/>
</workbook>
</file>

<file path=xl/calcChain.xml><?xml version="1.0" encoding="utf-8"?>
<calcChain xmlns="http://schemas.openxmlformats.org/spreadsheetml/2006/main">
  <c r="B17" i="1" l="1"/>
  <c r="B138" i="1" l="1"/>
  <c r="D77" i="1" l="1"/>
  <c r="I138" i="1" l="1"/>
  <c r="I139" i="1"/>
  <c r="I140" i="1"/>
  <c r="I141" i="1"/>
  <c r="I142" i="1"/>
  <c r="I143" i="1"/>
  <c r="I144" i="1"/>
  <c r="I145" i="1"/>
  <c r="I146" i="1"/>
  <c r="C137" i="1"/>
  <c r="D137" i="1"/>
  <c r="E137" i="1"/>
  <c r="F137" i="1"/>
  <c r="G137" i="1"/>
  <c r="H137" i="1"/>
  <c r="B137" i="1"/>
  <c r="I128" i="1"/>
  <c r="I129" i="1"/>
  <c r="I130" i="1"/>
  <c r="I131" i="1"/>
  <c r="I132" i="1"/>
  <c r="I133" i="1"/>
  <c r="I134" i="1"/>
  <c r="I135" i="1"/>
  <c r="I136" i="1"/>
  <c r="C127" i="1"/>
  <c r="D127" i="1"/>
  <c r="E127" i="1"/>
  <c r="F127" i="1"/>
  <c r="G127" i="1"/>
  <c r="H127" i="1"/>
  <c r="B127" i="1"/>
  <c r="I78" i="1"/>
  <c r="I79" i="1"/>
  <c r="I80" i="1"/>
  <c r="I81" i="1"/>
  <c r="I82" i="1"/>
  <c r="I83" i="1"/>
  <c r="I84" i="1"/>
  <c r="I85" i="1"/>
  <c r="I86" i="1"/>
  <c r="E77" i="1"/>
  <c r="F77" i="1"/>
  <c r="G77" i="1"/>
  <c r="H77" i="1"/>
  <c r="B77" i="1"/>
  <c r="I68" i="1"/>
  <c r="I69" i="1"/>
  <c r="I70" i="1"/>
  <c r="I71" i="1"/>
  <c r="I72" i="1"/>
  <c r="I73" i="1"/>
  <c r="I74" i="1"/>
  <c r="I75" i="1"/>
  <c r="I76" i="1"/>
  <c r="C67" i="1"/>
  <c r="D67" i="1"/>
  <c r="E67" i="1"/>
  <c r="F67" i="1"/>
  <c r="G67" i="1"/>
  <c r="H67" i="1"/>
  <c r="B67" i="1"/>
  <c r="C27" i="1"/>
  <c r="D27" i="1"/>
  <c r="E27" i="1"/>
  <c r="F27" i="1"/>
  <c r="G27" i="1"/>
  <c r="H27" i="1"/>
  <c r="B27" i="1"/>
  <c r="I28" i="1"/>
  <c r="I29" i="1"/>
  <c r="I30" i="1"/>
  <c r="I31" i="1"/>
  <c r="I32" i="1"/>
  <c r="I33" i="1"/>
  <c r="I34" i="1"/>
  <c r="I35" i="1"/>
  <c r="I36" i="1"/>
  <c r="I16" i="1"/>
  <c r="C8" i="1"/>
  <c r="D8" i="1"/>
  <c r="E8" i="1"/>
  <c r="F8" i="1"/>
  <c r="G8" i="1"/>
  <c r="H8" i="1"/>
  <c r="C9" i="1"/>
  <c r="D9" i="1"/>
  <c r="E9" i="1"/>
  <c r="F9" i="1"/>
  <c r="G9" i="1"/>
  <c r="H9" i="1"/>
  <c r="C10" i="1"/>
  <c r="D10" i="1"/>
  <c r="E10" i="1"/>
  <c r="C11" i="1"/>
  <c r="D11" i="1"/>
  <c r="E11" i="1"/>
  <c r="F11" i="1"/>
  <c r="G11" i="1"/>
  <c r="H11" i="1"/>
  <c r="C12" i="1"/>
  <c r="D12" i="1"/>
  <c r="E12" i="1"/>
  <c r="F12" i="1"/>
  <c r="G12" i="1"/>
  <c r="H12" i="1"/>
  <c r="C13" i="1"/>
  <c r="D13" i="1"/>
  <c r="E13" i="1"/>
  <c r="C14" i="1"/>
  <c r="D14" i="1"/>
  <c r="E14" i="1"/>
  <c r="F14" i="1"/>
  <c r="G14" i="1"/>
  <c r="H14" i="1"/>
  <c r="C15" i="1"/>
  <c r="D15" i="1"/>
  <c r="E15" i="1"/>
  <c r="F15" i="1"/>
  <c r="G15" i="1"/>
  <c r="H15" i="1"/>
  <c r="I18" i="1"/>
  <c r="I19" i="1"/>
  <c r="I20" i="1"/>
  <c r="I21" i="1"/>
  <c r="I22" i="1"/>
  <c r="I23" i="1"/>
  <c r="I24" i="1"/>
  <c r="I25" i="1"/>
  <c r="I26" i="1"/>
  <c r="C17" i="1"/>
  <c r="D17" i="1"/>
  <c r="I17" i="1" s="1"/>
  <c r="E17" i="1"/>
  <c r="F17" i="1"/>
  <c r="G17" i="1"/>
  <c r="H17" i="1"/>
  <c r="B10" i="1"/>
  <c r="B8" i="1"/>
  <c r="B9" i="1"/>
  <c r="B11" i="1"/>
  <c r="B12" i="1"/>
  <c r="B13" i="1"/>
  <c r="B14" i="1"/>
  <c r="B15" i="1"/>
  <c r="F147" i="1"/>
  <c r="G147" i="1"/>
  <c r="H147" i="1"/>
  <c r="E147" i="1"/>
  <c r="C147" i="1"/>
  <c r="I149" i="1"/>
  <c r="I150" i="1"/>
  <c r="I151" i="1"/>
  <c r="I152" i="1"/>
  <c r="I153" i="1"/>
  <c r="I154" i="1"/>
  <c r="I155" i="1"/>
  <c r="I156" i="1"/>
  <c r="D148" i="1"/>
  <c r="D147" i="1" s="1"/>
  <c r="C148" i="1"/>
  <c r="B148" i="1"/>
  <c r="I148" i="1" s="1"/>
  <c r="I119" i="1"/>
  <c r="I120" i="1"/>
  <c r="I121" i="1"/>
  <c r="I122" i="1"/>
  <c r="I123" i="1"/>
  <c r="I124" i="1"/>
  <c r="I125" i="1"/>
  <c r="I126" i="1"/>
  <c r="H118" i="1"/>
  <c r="H117" i="1" s="1"/>
  <c r="G118" i="1"/>
  <c r="G117" i="1" s="1"/>
  <c r="F118" i="1"/>
  <c r="C117" i="1"/>
  <c r="E117" i="1"/>
  <c r="F117" i="1"/>
  <c r="D118" i="1"/>
  <c r="I118" i="1" s="1"/>
  <c r="C118" i="1"/>
  <c r="B117" i="1"/>
  <c r="B118" i="1"/>
  <c r="I117" i="1" l="1"/>
  <c r="B147" i="1"/>
  <c r="I147" i="1" s="1"/>
  <c r="D117" i="1"/>
  <c r="I27" i="1"/>
  <c r="I127" i="1"/>
  <c r="I77" i="1"/>
  <c r="I67" i="1"/>
  <c r="I137" i="1"/>
  <c r="I9" i="1"/>
  <c r="I15" i="1"/>
  <c r="I14" i="1"/>
  <c r="I12" i="1"/>
  <c r="I11" i="1"/>
  <c r="I8" i="1"/>
  <c r="I109" i="1" l="1"/>
  <c r="I110" i="1"/>
  <c r="I111" i="1"/>
  <c r="I112" i="1"/>
  <c r="I113" i="1"/>
  <c r="I114" i="1"/>
  <c r="I115" i="1"/>
  <c r="I116" i="1"/>
  <c r="H108" i="1"/>
  <c r="H107" i="1" s="1"/>
  <c r="G108" i="1"/>
  <c r="F108" i="1"/>
  <c r="F107" i="1" s="1"/>
  <c r="C107" i="1"/>
  <c r="D107" i="1"/>
  <c r="E107" i="1"/>
  <c r="G107" i="1"/>
  <c r="B107" i="1"/>
  <c r="I107" i="1" s="1"/>
  <c r="I99" i="1"/>
  <c r="I100" i="1"/>
  <c r="I102" i="1"/>
  <c r="I103" i="1"/>
  <c r="I105" i="1"/>
  <c r="I106" i="1"/>
  <c r="H98" i="1"/>
  <c r="G98" i="1"/>
  <c r="F98" i="1"/>
  <c r="F97" i="1" s="1"/>
  <c r="E97" i="1"/>
  <c r="D98" i="1"/>
  <c r="I98" i="1" s="1"/>
  <c r="C98" i="1"/>
  <c r="C97" i="1" s="1"/>
  <c r="H101" i="1"/>
  <c r="H10" i="1" s="1"/>
  <c r="G101" i="1"/>
  <c r="G10" i="1" s="1"/>
  <c r="F101" i="1"/>
  <c r="F10" i="1" s="1"/>
  <c r="I10" i="1" s="1"/>
  <c r="H104" i="1"/>
  <c r="H13" i="1" s="1"/>
  <c r="G104" i="1"/>
  <c r="G13" i="1" s="1"/>
  <c r="F104" i="1"/>
  <c r="F13" i="1" s="1"/>
  <c r="I13" i="1" s="1"/>
  <c r="B97" i="1"/>
  <c r="B98" i="1"/>
  <c r="I89" i="1"/>
  <c r="I90" i="1"/>
  <c r="I91" i="1"/>
  <c r="I92" i="1"/>
  <c r="I93" i="1"/>
  <c r="I94" i="1"/>
  <c r="I95" i="1"/>
  <c r="I96" i="1"/>
  <c r="C88" i="1"/>
  <c r="C87" i="1" s="1"/>
  <c r="D88" i="1"/>
  <c r="D87" i="1" s="1"/>
  <c r="E88" i="1"/>
  <c r="E87" i="1" s="1"/>
  <c r="F88" i="1"/>
  <c r="F87" i="1" s="1"/>
  <c r="G88" i="1"/>
  <c r="G87" i="1" s="1"/>
  <c r="H88" i="1"/>
  <c r="H87" i="1" s="1"/>
  <c r="B88" i="1"/>
  <c r="I88" i="1" s="1"/>
  <c r="I58" i="1"/>
  <c r="I59" i="1"/>
  <c r="I60" i="1"/>
  <c r="I61" i="1"/>
  <c r="I62" i="1"/>
  <c r="I63" i="1"/>
  <c r="I64" i="1"/>
  <c r="I65" i="1"/>
  <c r="I66" i="1"/>
  <c r="C57" i="1"/>
  <c r="D57" i="1"/>
  <c r="E57" i="1"/>
  <c r="F57" i="1"/>
  <c r="I57" i="1" s="1"/>
  <c r="G57" i="1"/>
  <c r="H57" i="1"/>
  <c r="B57" i="1"/>
  <c r="I49" i="1"/>
  <c r="I50" i="1"/>
  <c r="I51" i="1"/>
  <c r="I52" i="1"/>
  <c r="I53" i="1"/>
  <c r="I54" i="1"/>
  <c r="I55" i="1"/>
  <c r="I56" i="1"/>
  <c r="E47" i="1"/>
  <c r="H47" i="1"/>
  <c r="C48" i="1"/>
  <c r="D48" i="1"/>
  <c r="E48" i="1"/>
  <c r="E7" i="1" s="1"/>
  <c r="F48" i="1"/>
  <c r="G48" i="1"/>
  <c r="H48" i="1"/>
  <c r="B48" i="1"/>
  <c r="B7" i="1" s="1"/>
  <c r="I39" i="1"/>
  <c r="I40" i="1"/>
  <c r="I41" i="1"/>
  <c r="I42" i="1"/>
  <c r="I43" i="1"/>
  <c r="I44" i="1"/>
  <c r="I45" i="1"/>
  <c r="I46" i="1"/>
  <c r="I38" i="1"/>
  <c r="I37" i="1" s="1"/>
  <c r="C37" i="1"/>
  <c r="D37" i="1"/>
  <c r="E37" i="1"/>
  <c r="F37" i="1"/>
  <c r="G37" i="1"/>
  <c r="H37" i="1"/>
  <c r="B37" i="1"/>
  <c r="F47" i="1" l="1"/>
  <c r="F6" i="1" s="1"/>
  <c r="F7" i="1"/>
  <c r="G97" i="1"/>
  <c r="I101" i="1"/>
  <c r="G47" i="1"/>
  <c r="G6" i="1" s="1"/>
  <c r="G7" i="1"/>
  <c r="I7" i="1" s="1"/>
  <c r="C47" i="1"/>
  <c r="C7" i="1"/>
  <c r="B87" i="1"/>
  <c r="I87" i="1" s="1"/>
  <c r="D97" i="1"/>
  <c r="I97" i="1" s="1"/>
  <c r="E6" i="1"/>
  <c r="B47" i="1"/>
  <c r="I108" i="1"/>
  <c r="B6" i="1"/>
  <c r="I48" i="1"/>
  <c r="C6" i="1"/>
  <c r="H7" i="1"/>
  <c r="D7" i="1"/>
  <c r="D47" i="1"/>
  <c r="D6" i="1" s="1"/>
  <c r="H97" i="1"/>
  <c r="H6" i="1" s="1"/>
  <c r="I104" i="1"/>
  <c r="I6" i="1" l="1"/>
  <c r="I47" i="1"/>
</calcChain>
</file>

<file path=xl/sharedStrings.xml><?xml version="1.0" encoding="utf-8"?>
<sst xmlns="http://schemas.openxmlformats.org/spreadsheetml/2006/main" count="739" uniqueCount="277">
  <si>
    <t>Наименование государственной программы, структурного элемента/источник финансового обеспечения</t>
  </si>
  <si>
    <t>Государственная программа "Охрана окружающей среды Ленинградской области" (всего), в том числе:</t>
  </si>
  <si>
    <t>Бюджет субъекта Российской Федерации (всего), из них:</t>
  </si>
  <si>
    <t>в том числе межбюджетные трансферты из федерального бюджета (справочно)</t>
  </si>
  <si>
    <t>в том числе межбюджетные трансферты из иных бюджетов бюджетной системы Российской Федерации (справочно)</t>
  </si>
  <si>
    <t>межбюджетные трансферты местным бюджетам</t>
  </si>
  <si>
    <t>межбюджетные трансферты бюджету территориального государственного внебюджетного фонда (бюджету территориального фонда обязательного медицинского страхования)</t>
  </si>
  <si>
    <t>Бюджет территориального государственного внебюджетного фонда (бюджет территориального фонда обязательного медицинского страхования)</t>
  </si>
  <si>
    <t>Консолидированные бюджеты муниципальных образований</t>
  </si>
  <si>
    <t>Внебюджетные источники</t>
  </si>
  <si>
    <t>Нераспределенный резерв</t>
  </si>
  <si>
    <t>Объемы налоговых расходов</t>
  </si>
  <si>
    <t>Региональный проект "Чистая страна (Ленинградская область)" (всего), в том числе:</t>
  </si>
  <si>
    <t>Региональный проект "Комплексная система обращения с твердыми коммунальными отходами (Ленинградская область)" (всего), в том числе:</t>
  </si>
  <si>
    <t>Региональный проект "Сохранение уникальных водных объектов (Ленинградская область)" (всего), в том числе:</t>
  </si>
  <si>
    <t>Региональный проект "Сохранение лесов (Ленинградская область)" (всего), в том числе:</t>
  </si>
  <si>
    <t>Региональный проект "Приоритетный проект "Тропа 47"" (всего), в том числе:</t>
  </si>
  <si>
    <t>Региональный проект "Приоритетный проект «Развитие системы обращения с отходами на территории Ленинградской области»" (всего), в том числе:</t>
  </si>
  <si>
    <t>Региональный проект "Отраслевой проект "Эффективное обращение с отходами производства и потребления на территории Ленинградской области"" (всего), в том числе:</t>
  </si>
  <si>
    <t>Региональный проект "Региональный проект "Стимулирование спроса на отечественные беспилотные авиационные системы (Ленинградская область)"" (всего), в том числе:</t>
  </si>
  <si>
    <t>Комплекс процессных мероприятий "Реализация функций в сфере охраны окружающей среды и безопасности гидротехнических сооружений" (всего), в том числе:</t>
  </si>
  <si>
    <t>Комплекс процессных мероприятий "Обеспечение управления и организация функционирования особо охраняемых природных территорий, сохранение ценных природных комплексов и объектов Ленинградской области" (всего), в том числе:</t>
  </si>
  <si>
    <t>Комплекс процессных мероприятий "Реализация полномочий в сфере лесных отношений" (всего), в том числе:</t>
  </si>
  <si>
    <t>Комплекс процессных мероприятий "Реализация функций в сфере обращения с отходами" (всего), в том числе:</t>
  </si>
  <si>
    <t>Комплекс процессных мероприятий "Осуществление контроля (надзора) за соблюдением природоохранного законодательства" (всего), в том числе:</t>
  </si>
  <si>
    <t>Комплекс процессных мероприятий "Сохранение, воспроизводство и использование объектов животного мира, водных биологических и охотничьих ресурсов" (всего), в том числе:</t>
  </si>
  <si>
    <t>Всего</t>
  </si>
  <si>
    <t>5. Финансовое обеспечение государственной программы</t>
  </si>
  <si>
    <t>Объем финансового обеспечения по годам реализации, тыс. рублей</t>
  </si>
  <si>
    <t>5.1. Финансовое обеспечение государственной программы за счет бюджетных ассигнований по источникам финансирования дефицита бюджета субъекта Российской Федерации/ местного бюджета</t>
  </si>
  <si>
    <t>Наименование структурного элемента</t>
  </si>
  <si>
    <t>Государственная программа за счет бюджетных ассигнований по источникам финансирования дефицита бюджета субъекта Российской Федерации, всего</t>
  </si>
  <si>
    <t>Комплекс процессных мероприятий "Обеспечение управления и организация функционирования особо охраняемых природных территорий, сохранение ценных природных комплексов и объектов Ленинградской области"</t>
  </si>
  <si>
    <t>Комплекс процессных мероприятий "Осуществление контроля (надзора) за соблюдением природоохранного законодательства"</t>
  </si>
  <si>
    <t>Комплекс процессных мероприятий "Реализация полномочий в сфере лесных отношений"</t>
  </si>
  <si>
    <t>Комплекс процессных мероприятий "Реализация функций в сфере обращения с отходами"</t>
  </si>
  <si>
    <t>Комплекс процессных мероприятий "Реализация функций в сфере охраны окружающей среды и безопасности гидротехнических сооружений"</t>
  </si>
  <si>
    <t>Комплекс процессных мероприятий "Сохранение, воспроизводство и использование объектов животного мира, водных биологических и охотничьих ресурсов"</t>
  </si>
  <si>
    <t>Региональный проект "Комплексная система обращения с твердыми коммунальными отходами (Ленинградская область)"</t>
  </si>
  <si>
    <t>Региональный проект "Отраслевой проект "Эффективное обращение с отходами производства и потребления на территории Ленинградской области""</t>
  </si>
  <si>
    <t>Региональный проект "Приоритетный проект "Тропа 47""</t>
  </si>
  <si>
    <t>Региональный проект "Приоритетный проект «Развитие системы обращения с отходами на территории Ленинградской области»"</t>
  </si>
  <si>
    <t>Региональный проект "Сохранение лесов (Ленинградская область)"</t>
  </si>
  <si>
    <t>Региональный проект "Сохранение уникальных водных объектов (Ленинградская область)"</t>
  </si>
  <si>
    <t>Региональный проект "Чистая страна (Ленинградская область)"</t>
  </si>
  <si>
    <t>Региональный проект "Стимулирование спроса на отечественные беспилотные авиационные системы (Ленинградская область)"</t>
  </si>
  <si>
    <t>Доля видов охотничьих ресурсов, по которым ведется учет их численности в рамках государственного мониторинга охотничьих ресурсов и среды их обитания, в общем количестве видов охотничьих ресурсов, обитающих на территории Ленинградской области</t>
  </si>
  <si>
    <t>Повышение уровня осведомленности населения, культуры охоты</t>
  </si>
  <si>
    <t>Экологическое воспитание, просвещение населения, пропаганда знаний в сфере отношений, связанных с охраной, контролем и регулированием использования объектов животного мира</t>
  </si>
  <si>
    <t>14.3</t>
  </si>
  <si>
    <t>Обеспечение видового разнообразия и рационального использования охотничьих ресурсов, воспроизводства охотничьих ресурсов, сохранение видов объектов животного мира, занесенных в Красную Книгу Ленинградской области, Российской Федерации.</t>
  </si>
  <si>
    <t>Рациональное использование, сохранение и воспроизводство объектов животного мира и охотничьих ресурсов Ленинградской области	. Обеспечение видового разнообразия и рационального использования охотничьих ресурсов, воспроизводства охотничьих ресурсов, сохранение видов объектов животного мира, занесённых в Красную Книгу Ленинградской области, Российской Федерации.</t>
  </si>
  <si>
    <t>14.2</t>
  </si>
  <si>
    <t>Сохранение баланса между развитием экономической сферы и сохранением природных ресурсов региона (объектов животного мира).</t>
  </si>
  <si>
    <t>Поддержание видового разнообразия животного мира на территории Ленинградской области</t>
  </si>
  <si>
    <t>14.1</t>
  </si>
  <si>
    <t>-</t>
  </si>
  <si>
    <t>Ответственный за реализацию:
КОМИТЕТ ПО ОХРАНЕ, КОНТРОЛЮ И РЕГУЛИРОВАНИЮ ИСПОЛЬЗОВАНИЯ ОБЪЕКТОВ ЖИВОТНОГО МИРА ЛЕНИНГРАДСКОЙ ОБЛАСТИ</t>
  </si>
  <si>
    <t>Качество окружающей среды
Доля устраненных нарушений из числа выявленных нарушений в сфере природопользования и охраны окружающей среды</t>
  </si>
  <si>
    <t>Обеспечены:
- соблюдение законодательства Российской Федерации в области природопользования и охраны окружающей среды,
- реализация права граждан Российской Федерации на благоприятную окружающую среду посредством предупреждения негативных воздействий хозяйственной деятельности на окружающую среду, 
- повышение эффективности исполнения государственных функций и предоставления государственных услуг,
- материально-техническая база, обеспечивающая сопровождение регионального государственного экологического контроля (надзора), регионального государственного геологического контроля (надзора), регионального государственного контроля (надзора) в области охраны и использования особо охраняемых природных территорий, а также переданных полномочий Российской Федерации по осуществлению на землях лесного фонда федерального государственного лесного контроля (надзора).</t>
  </si>
  <si>
    <t>Обеспечение осуществления в полном объеме государственного надзора за выполнением требований законодательства в области природопользования и охраны окружающей среды</t>
  </si>
  <si>
    <t>13.1</t>
  </si>
  <si>
    <t>Ответственный за реализацию:
КОМИТЕТ ГОСУДАРСТВЕННОГО ЭКОЛОГИЧЕСКОГО НАДЗОРА ЛЕНИНГРАДСКОЙ ОБЛАСТИ</t>
  </si>
  <si>
    <t>Доля направленных на утилизацию и (или) обезвреживание отходов, в том числе выделенных в результате раздельного накопления и (или) обработки (сортировки) твердых коммунальных отходов</t>
  </si>
  <si>
    <t>Количество адресов, на которых установлены емкости для сбора отходов I-IV класса опасности к 2030 году – 254.
Количество муниципальных образований, участвующих в системе сбора, транспортировки и утилизации отходов I-IV класса опасности к 2030 году 8 ед.</t>
  </si>
  <si>
    <t>Организация системы сбора, транспортировки и утилизации отходов I-IV класса опасности</t>
  </si>
  <si>
    <t>12.1</t>
  </si>
  <si>
    <t>Ответственный за реализацию:
КОМИТЕТ ЛЕНИНГРАДСКОЙ ОБЛАСТИ ПО ОБРАЩЕНИЮ С ОТХОДАМИ</t>
  </si>
  <si>
    <t>Отношение площади лесовосстановления и лесоразведения к площади вырубленных и погибших лесных насаждений</t>
  </si>
  <si>
    <t>Обеспечена реализация отдельных полномочий в области лесных отношений, реализованы мероприятия по обеспечению устойчивого лесоуправления, в том числе обеспечено эффективное управление системой обеспечения пожарной безопасности в лесах, обеспечено осуществление лесной охраны на землях лесного фонда, повышение эффективности защиты лесов на землях лесного фонда от вредных организмов и других неблагоприятных факторов,  обеспечено ведение государственного лесного реестра, обеспечена реализация мероприятий по очистке земель лесного фонда от захламления отходами, незаконно размещенными на территории земель лесного фонда, обеспечено функционирование объектов единого генетико-селекционного комплекса (ЕГСК) в лесничествах Ленинградской области</t>
  </si>
  <si>
    <t>Осуществление функций государственного управления в области лесных отношений, выполнение работ по охране, защите и воспроизводству лесов, ведению государственного лесного реестра, ликвидация несанкционированных свалок отходов производства и потребления на свободных от аренды землях лесного фонда на основании решений судов, вступивших в законную силу, а также обеспечение деятельности (услуги, работы) государственных учреждений.</t>
  </si>
  <si>
    <t>11.1</t>
  </si>
  <si>
    <t>Ответственный за реализацию:
КОМИТЕТ ПО ПРИРОДНЫМ РЕСУРСАМ ЛЕНИНГРАДСКОЙ ОБЛАСТИ</t>
  </si>
  <si>
    <t>Доля территории, занятой ООПТ регионального значения, в общей площади Ленинградской области</t>
  </si>
  <si>
    <t>Обеспечено соблюдение режима особой охраны особо охраняемых природных территорий регионального значения в Ленинградской области, на регулярной основе проводятся контрольно-надзорные мероприятия;
Обеспечено использование, в том числе создание особо охраняемых природных территорий регионального значения Ленинградской области в соответствии с их целевым назначением, проведены мероприятия по сохранению природных комплексов и объектов, объектов растительного мира</t>
  </si>
  <si>
    <t>Реализация мероприятий по обеспечению охраны, функционирования и управления особо охраняемыми природными территориями регионального значения в Ленинградской области</t>
  </si>
  <si>
    <t>10.1</t>
  </si>
  <si>
    <t>Качество окружающей среды
Протяженность расчищенных участков русел рек и озер</t>
  </si>
  <si>
    <t>Органы исполнительной власти обеспечены информацией о состоянии окружающей среды Ленинградской области на основе материалов проведенных мероприятий по мониторингу окружающей среды, оценке качества компонентов природной среды, ведению информационно-аналитических систем и изучению природных объектов и территорий Ленинградской области, подверженных воздействию опасных гидрометеорологических явлений и антропогенному воздействия;
повышен уровень экологической культуры населения за счет проведенных мероприятий по экологическому воспитанию, образованию, просвещению, изданию эколого-просветительской литературы 
Улучшено экологическое состояние гидрографической сети, гидротехнические сооружения приведены в технически безопасное состояние
Обеспечен уровень компенсации добычи основных видов полезных ископаемых;
Органы государственной власти обеспечены актуальной и достоверной информацией о состоянии и использовании минерально-сырьевой базы
 Организована и проведена государственная экологическая экспертиза объектов регионального уровня.</t>
  </si>
  <si>
    <t>Осуществление отдельных полномочий и функций в сфере охраны окружающей среды и безопасности гидротехнических сооружений, в том числе участие в осуществлении государственного экологического мониторинга, формирование экологической культуры населения, улучшение экологических условий проживания вблизи водных объектов, а также улучшение технических функций гидротехнических сооружений, обеспечение реализации государственных функций в сфере недропользования, обеспечение предоставления государственной услуги по организации и проведению государственной экологической экспертизы объектов регионального уровня, а также обеспечение деятельности (услуги, работы) государственных учреждений</t>
  </si>
  <si>
    <t>9.1</t>
  </si>
  <si>
    <t>Качество окружающей среды</t>
  </si>
  <si>
    <t>Окажет положительное влияние на мероприятия лесопожарному мониторингу и тушению лесных пожаров, по патрулированию лесов, верификации площади лесных пожаров и нарушений лесного законодательства.</t>
  </si>
  <si>
    <t>Обеспечена реализация государственного гражданского заказа на БАС на период до 2030 года</t>
  </si>
  <si>
    <t>8.1</t>
  </si>
  <si>
    <t>Срок реализации:
2024 - 2025</t>
  </si>
  <si>
    <t>Региональный проект "Региональный проект "Стимулирование спроса на отечественные беспилотные авиационные системы (Ленинградская область)""
Малащенко Олег Михайлович</t>
  </si>
  <si>
    <t>Снижение негативного воздействия отходов производства и потребления на окружающую среду</t>
  </si>
  <si>
    <t>7.1</t>
  </si>
  <si>
    <t>Срок реализации:
2024 - 2030</t>
  </si>
  <si>
    <t>Региональный проект "Отраслевой проект "Эффективное обращение с отходами производства и потребления на территории Ленинградской области""
Кузнецова Анастасия Николаевна</t>
  </si>
  <si>
    <t>Качество окружающей среды
Доля направленных на захоронение твердых коммунальных отходов, в том числе прошедших обработку (сортировку), в общей массе образованных твердых коммунальных отходов
Доля направленных на утилизацию и (или) обезвреживание отходов, в том числе выделенных в результате раздельного накопления и (или) обработки (сортировки) твердых коммунальных отходов
Доля твердых коммунальных отходов, направленных на обработку (сортировку), в общей массе образованных твердых коммунальных отходов
Доля муниципальных районов Ленинградской области, обеспеченных лицензированными местами размещения твердых коммунальных отходов</t>
  </si>
  <si>
    <t xml:space="preserve">Ввод в эксплуатацию объекта обработки, утилизации и размещения твердых коммунальных отходов мощностью 300 тыс. тонн в год по адресу: Всеволожский район, Рахьинское г/п.
</t>
  </si>
  <si>
    <t>Ввод в эксплуатацию объекта обработки, утилизации и размещения твердых коммунальных отходов мощностью 300 тыс. тонн в год по адресу: Всеволожский район, Рахьинское г/п</t>
  </si>
  <si>
    <t>6.2</t>
  </si>
  <si>
    <t xml:space="preserve">Ввод в эксплуатацию комплекса по обработке (сортировке), обезвреживанию и размещению отходов по адресу: Ленинградская область, Кингисеппский район, промзона «Фосфорит»
</t>
  </si>
  <si>
    <t xml:space="preserve">Ввод в эксплуатацию комплекса по обработке (сортировке), обезвреживанию и размещению отходов по адресу: Ленинградская область, Кингисеппский район, промзона «Фосфорит» </t>
  </si>
  <si>
    <t>6.1</t>
  </si>
  <si>
    <t>Срок реализации:
2017 - 2025</t>
  </si>
  <si>
    <t>Региональный проект "Приоритетный проект «Развитие системы обращения с отходами на территории Ленинградской области»"
Ильин Михаил Викторович</t>
  </si>
  <si>
    <t>Популяризация активного отдыха и туризма на природных территориях. Жители и гости региона пользуются различными видами природоориентированного туризма, активного отдыха, предполагающего посещение особо охраняемых природных территорий и иных природных территорий Ленинградской области в составе малых групп и индивидуально. Удовлетворена потребность гостей региона в современной и качественной инфраструктуре туристских маршрутов на природных территориях, в том числе на особо охраняемых природных территориях.</t>
  </si>
  <si>
    <t>Создание и поддержание туристских маршрутов (туристских троп) организованных, обустроенных</t>
  </si>
  <si>
    <t>5.1</t>
  </si>
  <si>
    <t>Срок реализации:
2021 - 2025</t>
  </si>
  <si>
    <t>Региональный проект "Приоритетный проект "Тропа 47""
Ялов Дмитрий Анатольевич</t>
  </si>
  <si>
    <t>Качество окружающей среды
Отношение площади лесовосстановления и лесоразведения к площади вырубленных и погибших лесных насаждений</t>
  </si>
  <si>
    <t>Систематическое наблюдение за состоянием лесов, требующих воспроизводства, и лесов, в которых проводится их воспроизводство, а также анализа, оценки и прогноза изменения их состояния в целях осуществления управления в области воспроизводства лесов и обеспечения их воспроизводства. Получена актуальная и достоверная информация о наличии земель, не занятых лесными насаждениями и требующих лесовосстановления. Повышено качество и эффективность работ по лесовосстановлению на арендованных и не арендованных лесных участках.</t>
  </si>
  <si>
    <t>Сохранение лесов, в том числе на основе их воспроизводства на всех участках вырубленных и погибших лесных насаждений.</t>
  </si>
  <si>
    <t>4.1</t>
  </si>
  <si>
    <t>Срок реализации:
2019 - 2024</t>
  </si>
  <si>
    <t>Региональный проект "Сохранение лесов (Ленинградская область)"
Малащенко Олег Михайлович</t>
  </si>
  <si>
    <t>Протяженность расчищенных участков русел рек и озер</t>
  </si>
  <si>
    <t>Восстановлены и экологически реабилитированы  водные объекты бассейна реки Нева на территории города Гатчина: оз. Черное, оз. Филькино, руч. Безымянный</t>
  </si>
  <si>
    <t>Сохранение и восстановление водных объектов, включая реку Волга, озера Байкал и Телецкое</t>
  </si>
  <si>
    <t>3.1</t>
  </si>
  <si>
    <t>Региональный проект "Сохранение уникальных водных объектов (Ленинградская область)"
Малащенко Олег Михайлович</t>
  </si>
  <si>
    <t>Доля направленных на захоронение твердых коммунальных отходов, в том числе прошедших обработку (сортировку), в общей массе образованных твердых коммунальных отходов
Доля направленных на утилизацию и (или) обезвреживание отходов, в том числе выделенных в результате раздельного накопления и (или) обработки (сортировки) твердых коммунальных отходов
Доля твердых коммунальных отходов, направленных на обработку (сортировку), в общей массе образованных твердых коммунальных отходов</t>
  </si>
  <si>
    <t>Создана устойчивая система обращения с твердыми коммунальными отходами, обеспечивающая сортировку отходов в объеме 100% и снижение объема отходов, направляемых на полигоны в два раза</t>
  </si>
  <si>
    <t>Формирование комплексной системы обращения с твердыми коммунальными отходами, включая создание условий для утилизации запрещенных к захоронению отходов</t>
  </si>
  <si>
    <t>2.2</t>
  </si>
  <si>
    <t>Обеспечено снижение экологической нагрузки на население за счет сокращения захоронения твердых коммунальных отходов, в том числе прошедших обработку (сортировку)</t>
  </si>
  <si>
    <t>2.1</t>
  </si>
  <si>
    <t>Срок реализации:
2018 - 2025</t>
  </si>
  <si>
    <t>Региональный проект "Комплексная система обращения с твердыми коммунальными отходами (Ленинградская область)"
Ильин Михаил Викторович</t>
  </si>
  <si>
    <t>Количество ликвидированных несанкционированных свалок в границах городов
Численность населения, качество жизни которого улучшится в связи с ликвидацией несанкционированных свалок в границах городов</t>
  </si>
  <si>
    <t>Восстановлены, в том числе рекультивированы, более 12,89 гектар земель, подверженных негативному воздействию накопленного вреда окружающей среде (по состоянию на 31 декабря 2024 года)</t>
  </si>
  <si>
    <t>Ликвидация несанкционированных свалок в границах городов</t>
  </si>
  <si>
    <t>1.1</t>
  </si>
  <si>
    <t>Региональный проект "Чистая страна (Ленинградская область)"
Ильин Михаил Викторович</t>
  </si>
  <si>
    <t>Структурные элементы, не входящие в направления (подпрограммы)</t>
  </si>
  <si>
    <t/>
  </si>
  <si>
    <t>Связь
с показателями</t>
  </si>
  <si>
    <t>Краткое описание ожидаемых
эффектов от реализации задачи
структурного элемента</t>
  </si>
  <si>
    <t>Задачи структурного элемента</t>
  </si>
  <si>
    <t>№
п/п</t>
  </si>
  <si>
    <t>4. Структура государственной программы</t>
  </si>
  <si>
    <t>80</t>
  </si>
  <si>
    <t>X</t>
  </si>
  <si>
    <t>Процент</t>
  </si>
  <si>
    <t>ГП</t>
  </si>
  <si>
    <t>3.1.</t>
  </si>
  <si>
    <t>Цель государственной программы «Сохранение и рациональное использование охотничьих ресурсов, поддержание видового разнообразия и использования объектов животного мира с сохранением доли видов охотничьих ресурсов, по которым ведется учет их численности в рамках государственного мониторинга охотничьих ресурсов и среды их обитания, в общем количестве видов охотничьих ресурсов, обитающих на территории Ленинградской области 80% ежегодно»</t>
  </si>
  <si>
    <t>3.</t>
  </si>
  <si>
    <t>7,3</t>
  </si>
  <si>
    <t>2.1.</t>
  </si>
  <si>
    <t>Цель государственной программы «Сохранение природных комплексов и объектов, в том числе на основе увеличения доли территории, занятой особо охраняемыми природными территориями регионального значения, до 14,3 % в 2030 году, а также создание сети функционирующих туристских маршрутов на территории Ленинградской области»</t>
  </si>
  <si>
    <t>2.</t>
  </si>
  <si>
    <t>100</t>
  </si>
  <si>
    <t>1.10.</t>
  </si>
  <si>
    <t>70</t>
  </si>
  <si>
    <t>Доля устраненных нарушений из числа выявленных нарушений в сфере природопользования и охраны окружающей среды</t>
  </si>
  <si>
    <t>1.9.</t>
  </si>
  <si>
    <t>9,005</t>
  </si>
  <si>
    <t>Километр;^тысяча метров</t>
  </si>
  <si>
    <t>1.8.</t>
  </si>
  <si>
    <t>82,98</t>
  </si>
  <si>
    <t>Тысяча человек</t>
  </si>
  <si>
    <t>Численность населения, качество жизни которого улучшится в связи с ликвидацией несанкционированных свалок в границах городов</t>
  </si>
  <si>
    <t>1.7.</t>
  </si>
  <si>
    <t>2</t>
  </si>
  <si>
    <t>Единица</t>
  </si>
  <si>
    <t>Количество ликвидированных несанкционированных свалок в границах городов</t>
  </si>
  <si>
    <t>1.6.</t>
  </si>
  <si>
    <t>82</t>
  </si>
  <si>
    <t>Доля муниципальных районов Ленинградской области, обеспеченных лицензированными местами размещения твердых коммунальных отходов</t>
  </si>
  <si>
    <t>1.5.</t>
  </si>
  <si>
    <t>79,9</t>
  </si>
  <si>
    <t>Доля твердых коммунальных отходов, направленных на обработку (сортировку), в общей массе образованных твердых коммунальных отходов</t>
  </si>
  <si>
    <t>1.4.</t>
  </si>
  <si>
    <t>23,7</t>
  </si>
  <si>
    <t>1.3.</t>
  </si>
  <si>
    <t>76,3</t>
  </si>
  <si>
    <t>Доля направленных на захоронение твердых коммунальных отходов, в том числе прошедших обработку (сортировку), в общей массе образованных твердых коммунальных отходов</t>
  </si>
  <si>
    <t>1.2.</t>
  </si>
  <si>
    <t>104,18</t>
  </si>
  <si>
    <t>ГП, ВДЛ</t>
  </si>
  <si>
    <t>1.1.</t>
  </si>
  <si>
    <t>Цель государственной программы «Обеспечение экологической безопасности, охраны окружающей среды и рационального природопользования Ленинградской области »</t>
  </si>
  <si>
    <t>1.</t>
  </si>
  <si>
    <t>ноя.</t>
  </si>
  <si>
    <t>окт.</t>
  </si>
  <si>
    <t>сен.</t>
  </si>
  <si>
    <t>авг.</t>
  </si>
  <si>
    <t>июль</t>
  </si>
  <si>
    <t>июнь</t>
  </si>
  <si>
    <t>май</t>
  </si>
  <si>
    <t>апр.</t>
  </si>
  <si>
    <t>март</t>
  </si>
  <si>
    <t>фев.</t>
  </si>
  <si>
    <t>янв.</t>
  </si>
  <si>
    <t>На конец 2024 года</t>
  </si>
  <si>
    <t>Плановые значения по месяцам</t>
  </si>
  <si>
    <t>Единица измерения
(по ОКЕИ)</t>
  </si>
  <si>
    <t>Уровень показателя</t>
  </si>
  <si>
    <t>Цели/показатели государственной программы</t>
  </si>
  <si>
    <t>№ п/п</t>
  </si>
  <si>
    <t>3. Помесячный план достижения показателей государственной программы в 2024 году</t>
  </si>
  <si>
    <t>КОМИТЕТ ПО ОХРАНЕ, КОНТРОЛЮ И РЕГУЛИРОВАНИЮ ИСПОЛЬЗОВАНИЯ ОБЪЕКТОВ ЖИВОТНОГО МИРА ЛЕНИНГРАДСКОЙ ОБЛАСТИ</t>
  </si>
  <si>
    <t>Распоряжение "Об утверждении Стратегии развития охотничьего хозяйства в Российской Федерации до 2030 года" ПРАВИТЕЛЬСТВО РОССИЙСКОЙ ФЕДЕРАЦИИ от 03.07.2014 № 1216-р</t>
  </si>
  <si>
    <t>Возрастание</t>
  </si>
  <si>
    <t>КОМИТЕТ ПО ПРИРОДНЫМ РЕСУРСАМ ЛЕНИНГРАДСКОЙ ОБЛАСТИ</t>
  </si>
  <si>
    <t>Постановление "Об утверждении Плана мероприятий по реализации Стратегии социально-экономического развития Ленинградской области до 2030 года" ПРАВИТЕЛЬСТВО ЛЕНИНГРАДСКОЙ ОБЛАСТИ от 27.09.2017 № 388</t>
  </si>
  <si>
    <t>14,3</t>
  </si>
  <si>
    <t>13,8</t>
  </si>
  <si>
    <t>12,8</t>
  </si>
  <si>
    <t>11,4</t>
  </si>
  <si>
    <t>10</t>
  </si>
  <si>
    <t>8,7</t>
  </si>
  <si>
    <t>5,8</t>
  </si>
  <si>
    <t>Постановление Правительства РФ "Об утверждении государственной программы Российской Федерации "Развитие лесного хозяйства
" ПРАВИТЕЛЬСТВО РОССИЙСКОЙ ФЕДЕРАЦИИ от 15.04.2014 № 318.
Распоряжение "Единый план по достижению национальных целей развития Российской Федерации на период до 2024 года и на плановый период до 2030 года" ПРАВИТЕЛЬСТВО РОССИЙСКОЙ ФЕДЕРАЦИИ от 01.10.2021 №  2765-р 
.
Протокол "Протокол Президиума Совета при Президенте Российской Федерации по стратегическому развитию и национальным проектам " ПРЕЗИДЕНТ РОССИЙСКОЙ ФЕДЕРАЦИИ от 24.12.2018 № 16</t>
  </si>
  <si>
    <t>106,1</t>
  </si>
  <si>
    <t>10.</t>
  </si>
  <si>
    <t>Снижение выбросов опасных загрязняющих веществ, оказывающих наибольшее негативное воздействие на окружающую среду и здоровье человека, в два раза.</t>
  </si>
  <si>
    <t>КОМИТЕТ ГОСУДАРСТВЕННОГО ЭКОЛОГИЧЕСКОГО НАДЗОРА ЛЕНИНГРАДСКОЙ ОБЛАСТИ</t>
  </si>
  <si>
    <t>Указ "О национальных целях развития Российской Федерации на период до 2030 года" ПРЕЗИДЕНТ РОССИЙСКОЙ ФЕДЕРАЦИИ от 21.07.2020 № 474.
Постановление "Об утверждении Плана мероприятий по реализации Стратегии социально-экономического развития Ленинградской области до 2030 года" ПРАВИТЕЛЬСТВО ЛЕНИНГРАДСКОЙ ОБЛАСТИ от 27.09.2017 № 388</t>
  </si>
  <si>
    <t>88</t>
  </si>
  <si>
    <t>9.</t>
  </si>
  <si>
    <t>Ликвидация наиболее опасных объектов накопленного вреда окружающей среде и экологическое оздоровление водных объектов, включая реку Волгу, озера Байкал и Телецкое.</t>
  </si>
  <si>
    <t>Указ "О национальных целях развития Российской Федерации на период до 2030 года" ПРЕЗИДЕНТ РОССИЙСКОЙ ФЕДЕРАЦИИ от 21.07.2020 № 474</t>
  </si>
  <si>
    <t>14,275</t>
  </si>
  <si>
    <t>12,705</t>
  </si>
  <si>
    <t>10,705</t>
  </si>
  <si>
    <t>5,87</t>
  </si>
  <si>
    <t>8.</t>
  </si>
  <si>
    <t>КОМИТЕТ ЛЕНИНГРАДСКОЙ ОБЛАСТИ ПО ОБРАЩЕНИЮ С ОТХОДАМИ</t>
  </si>
  <si>
    <t>Распоряжение "Об утверждении Единого плана по достижению национальных целей развития Российской Федерации на период до 2024 года и на плановый период до 2030 года" ПРАВИТЕЛЬСТВО РОССИЙСКОЙ ФЕДЕРАЦИИ от 01.10.2021 № 2765-р.
Постановление Правительства РФ "Об утверждении государственной программы Российской Федерации «Охрана окружающей среды"" ПРАВИТЕЛЬСТВО РОССИЙСКОЙ ФЕДЕРАЦИИ от 15.04.2014 № 326</t>
  </si>
  <si>
    <t>68</t>
  </si>
  <si>
    <t>7.</t>
  </si>
  <si>
    <t>Постановление Правительства РФ "Об утверждении государственной программы Российской Федерации «Охрана окружающей среды» " ПРАВИТЕЛЬСТВО РОССИЙСКОЙ ФЕДЕРАЦИИ от 15.04.2014 № 326.
Распоряжение "Единый план по достижению национальных целей развития Российской Федерации на период до 2024 года и на плановый период до 2030 года" ПРАВИТЕЛЬСТВО РОССИЙСКОЙ ФЕДЕРАЦИИ от 01.10.2021 № 2765-р</t>
  </si>
  <si>
    <t>1</t>
  </si>
  <si>
    <t>6.</t>
  </si>
  <si>
    <t>Создание устойчивой системы обращения с твердыми коммунальными отходами, обеспечивающей сортировку отходов в объеме 100 процентов и снижение объема отходов, направляемых на полигоны, в два раза.</t>
  </si>
  <si>
    <t>86</t>
  </si>
  <si>
    <t>5.</t>
  </si>
  <si>
    <t>Постановление Правительства РФ "Об утверждении государственной программы Российской Федерации «Охрана окружающей среды»" ПРАВИТЕЛЬСТВО РОССИЙСКОЙ ФЕДЕРАЦИИ от 15.04.2014 № 326.
Указ "О национальных целях развития Российской Федерации на период до 2030 года" ПРЕЗИДЕНТ РОССИЙСКОЙ ФЕДЕРАЦИИ от 21.07.2020 № 474.
Постановление "Об утверждении Плана мероприятий по реализации Стратегии социально-экономического развития Ленинградской области до 2030 года" ПРАВИТЕЛЬСТВО ЛЕНИНГРАДСКОЙ ОБЛАСТИ от 27.09.2017 № 388</t>
  </si>
  <si>
    <t>64</t>
  </si>
  <si>
    <t>4.</t>
  </si>
  <si>
    <t>Указ "О национальных целях развития Российской Федерации на период до 2030 года" ПРЕЗИДЕНТ РОССИЙСКОЙ ФЕДЕРАЦИИ от 21.07.2020 № 474.
Постановление Правительства РФ "Об утверждении государственной программы Российской Федерации «Охрана окружающей среды»" ПРАВИТЕЛЬСТВО РОССИЙСКОЙ ФЕДЕРАЦИИ от 15.04.2014 № 326.
Постановление "Постановление Правительства Ленинградской области "Об утверждении Плана мероприятий по реализации Стратегии социально-экономического развития Ленинградской области до 2030 года""  от 27.09.2017 № 388</t>
  </si>
  <si>
    <t>30</t>
  </si>
  <si>
    <t>6,9</t>
  </si>
  <si>
    <t>Указ "О национальных целях развития Российской Федерации на период до 2030 года" ПРЕЗИДЕНТ РОССИЙСКОЙ ФЕДЕРАЦИИ от 21.07.2020 № № 474.
Постановление Правительства РФ "Об утверждении государственной программы Российской Федерации "Охрана окружающей среды"" ПРАВИТЕЛЬСТВО РОССИЙСКОЙ ФЕДЕРАЦИИ от 15.04.2014 № № 326.
Постановление "Об утверждении Плана мероприятий по реализации Стратегии социально-экономического развития Ленинградской области до 2030 года" ПРАВИТЕЛЬСТВО ЛЕНИНГРАДСКОЙ ОБЛАСТИ от 27.09.2017 № 388</t>
  </si>
  <si>
    <t>50</t>
  </si>
  <si>
    <t>88,8</t>
  </si>
  <si>
    <t>Убывание</t>
  </si>
  <si>
    <t>Распоряжение "Об утверждении единого плана по достижению национальных целей развития Российской Федерации на период до 2024 года и на плановый период до 2030 года" ПРАВИТЕЛЬСТВО РОССИЙСКОЙ ФЕДЕРАЦИИ от 01.10.2021 № 2765-р.
Постановление ""Об утверждении Плана мероприятий по реализации Стратегии социально-экономического развития Ленинградской области до 2030 года"" ПРАВИТЕЛЬСТВО ЛЕНИНГРАДСКОЙ ОБЛАСТИ от 27.09.2017 № 388.
Указ "Об оценке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ПРЕЗИДЕНТ РОССИЙСКОЙ ФЕДЕРАЦИИ от 04.02.2021 № 68</t>
  </si>
  <si>
    <t>108,3</t>
  </si>
  <si>
    <t>109,5</t>
  </si>
  <si>
    <t>год</t>
  </si>
  <si>
    <t>значение</t>
  </si>
  <si>
    <t>Связь с показателями национальных целей</t>
  </si>
  <si>
    <t>Ответственный за достижение показателя</t>
  </si>
  <si>
    <t>Документ</t>
  </si>
  <si>
    <t>Значение показателя по годам</t>
  </si>
  <si>
    <t>Базовое значение</t>
  </si>
  <si>
    <t>Признак возрастания/ убывания</t>
  </si>
  <si>
    <t>Наименование показателя</t>
  </si>
  <si>
    <t>2. Показатели государственной программы</t>
  </si>
  <si>
    <t>Комфортная и безопасная среда для жизни/
Развитие лесного хозяйства</t>
  </si>
  <si>
    <t>Связь с национальными целями развития Российской Федерации/ государственной программой Российской Федерации</t>
  </si>
  <si>
    <t>17 800 886,38 тыс. рублей</t>
  </si>
  <si>
    <t>Объемы финансового обеспечения за весь период реализации</t>
  </si>
  <si>
    <t>Направления (подпрограммы) государственной программы</t>
  </si>
  <si>
    <t>Цель 3 "Сохранение и рациональное использование охотничьих ресурсов, поддержание видового разнообразия и использования объектов животного мира с сохранением доли видов охотничьих ресурсов, по которым ведется учет их численности в рамках государственного мониторинга охотничьих ресурсов и среды их обитания, в общем количестве видов охотничьих ресурсов, обитающих на территории Ленинградской области 80% ежегодно"</t>
  </si>
  <si>
    <t>Цель 2 "Сохранение природных комплексов и объектов, в том числе на основе увеличения доли территории, занятой особо охраняемыми природными территориями регионального значения, до 14,3 % в 2030 году, а также создание сети функционирующих туристских маршрутов на территории Ленинградской области"</t>
  </si>
  <si>
    <t>Цель 1 "Обеспечение экологической безопасности, охраны окружающей среды и рационального природопользования Ленинградской области "</t>
  </si>
  <si>
    <t>Цели государственной программы</t>
  </si>
  <si>
    <t>Этап I: 2022 - 2023
Этап II: 2024 - 2030</t>
  </si>
  <si>
    <t>Период реализации государственной программы</t>
  </si>
  <si>
    <t>Стулов Фёдор Николаевич</t>
  </si>
  <si>
    <t>Ответственный исполнитель государственной программы</t>
  </si>
  <si>
    <t>Малащенко Олег Михайлович</t>
  </si>
  <si>
    <t>Куратор государственной программы</t>
  </si>
  <si>
    <t>1. Основные положения</t>
  </si>
  <si>
    <t>«Охрана окружающей среды Ленинградской области»</t>
  </si>
  <si>
    <t>государственной программы</t>
  </si>
  <si>
    <t>П А С П О Р Т</t>
  </si>
  <si>
    <t>Путем создания новых мест (площадок) накопления ТКО, а также с помощью ремонта и модернизации ранее созданных,  формируется комфортная, благоприятная и безопасная окружающая среда для населения Ленинградской области. Новые места накопления ТКО предотвращают появление несанкционированных свалок. Также проектом реализуются мероприятия по ликвидации уже существующих несанкционированных свалок на территории Ленинградской области, разрабатываются проекты рекультивации объектов накопленного вреда,  что приведет к предотвращению вредного воздействия отходов производства и потребления на здоровье человека и окружающую среду</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</si>
</sst>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2"/>
      <color theme="1"/>
      <name val="Times New Roman"/>
      <family val="1"/>
      <charset val="204"/>
    </font>
    <font>
      <b/>
      <sz val="12"/>
      <color theme="1"/>
      <name val="Times New Roman"/>
      <family val="1"/>
      <charset val="204"/>
    </font>
    <font>
      <sz val="10"/>
      <name val="Arial"/>
    </font>
    <font>
      <sz val="10"/>
      <color indexed="8"/>
      <name val="Arial"/>
      <family val="2"/>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5" fillId="0" borderId="0"/>
  </cellStyleXfs>
  <cellXfs count="34">
    <xf numFmtId="0" fontId="0" fillId="0" borderId="0" xfId="0"/>
    <xf numFmtId="0" fontId="3" fillId="0" borderId="1" xfId="0" applyFont="1" applyBorder="1" applyAlignment="1">
      <alignment horizontal="center"/>
    </xf>
    <xf numFmtId="0" fontId="3" fillId="0" borderId="0" xfId="0" applyFont="1"/>
    <xf numFmtId="0" fontId="1" fillId="2" borderId="0" xfId="0" applyFont="1" applyFill="1" applyBorder="1" applyAlignment="1">
      <alignment horizontal="left" vertical="top" wrapText="1"/>
    </xf>
    <xf numFmtId="4" fontId="3" fillId="0" borderId="1" xfId="0" applyNumberFormat="1" applyFont="1" applyBorder="1" applyAlignment="1">
      <alignment horizontal="center"/>
    </xf>
    <xf numFmtId="4" fontId="3" fillId="0" borderId="0" xfId="0" applyNumberFormat="1" applyFont="1"/>
    <xf numFmtId="4" fontId="3" fillId="2" borderId="1" xfId="0" applyNumberFormat="1" applyFont="1" applyFill="1" applyBorder="1" applyAlignment="1">
      <alignment horizontal="center"/>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 fontId="3" fillId="2" borderId="0" xfId="0" applyNumberFormat="1" applyFont="1" applyFill="1" applyBorder="1" applyAlignment="1">
      <alignment horizontal="center"/>
    </xf>
    <xf numFmtId="0" fontId="1" fillId="0" borderId="1" xfId="0" applyFont="1" applyBorder="1" applyAlignment="1">
      <alignment horizontal="center"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5" fillId="0" borderId="0" xfId="1"/>
    <xf numFmtId="0" fontId="1" fillId="0" borderId="0" xfId="1" applyFont="1" applyBorder="1" applyAlignment="1">
      <alignment horizontal="center" vertical="top" wrapText="1"/>
    </xf>
    <xf numFmtId="0" fontId="1" fillId="0" borderId="2" xfId="1" applyFont="1" applyBorder="1" applyAlignment="1">
      <alignment horizontal="left" vertical="top" wrapText="1"/>
    </xf>
    <xf numFmtId="0" fontId="1" fillId="0" borderId="2" xfId="1" applyFont="1" applyBorder="1" applyAlignment="1">
      <alignment horizontal="center" vertical="top" wrapText="1"/>
    </xf>
    <xf numFmtId="0" fontId="6" fillId="0" borderId="0" xfId="1" applyFont="1" applyBorder="1" applyAlignment="1"/>
    <xf numFmtId="0" fontId="2" fillId="0" borderId="0" xfId="1" applyFont="1" applyBorder="1" applyAlignment="1">
      <alignment horizontal="center"/>
    </xf>
    <xf numFmtId="0" fontId="6" fillId="0" borderId="0" xfId="1" applyFont="1" applyBorder="1" applyAlignment="1"/>
    <xf numFmtId="0" fontId="2" fillId="0" borderId="0" xfId="1" applyFont="1" applyBorder="1" applyAlignment="1">
      <alignment horizontal="center" wrapText="1"/>
    </xf>
    <xf numFmtId="0" fontId="2" fillId="0" borderId="0" xfId="1" applyFont="1" applyBorder="1" applyAlignment="1">
      <alignment horizontal="center" vertical="top" wrapText="1"/>
    </xf>
    <xf numFmtId="0" fontId="1" fillId="0" borderId="2" xfId="1" applyFont="1" applyBorder="1" applyAlignment="1">
      <alignment horizontal="left" vertical="top" wrapText="1"/>
    </xf>
    <xf numFmtId="0" fontId="1" fillId="0" borderId="0" xfId="1" applyFont="1" applyBorder="1" applyAlignment="1">
      <alignment horizontal="left" vertical="top" wrapText="1"/>
    </xf>
    <xf numFmtId="0" fontId="5" fillId="0" borderId="0" xfId="1"/>
    <xf numFmtId="0" fontId="7" fillId="0" borderId="2" xfId="1" applyFont="1" applyBorder="1" applyAlignment="1">
      <alignment horizontal="left" vertical="top" wrapText="1"/>
    </xf>
    <xf numFmtId="0" fontId="1" fillId="0" borderId="0" xfId="1" applyFont="1" applyBorder="1" applyAlignment="1">
      <alignment horizontal="center" vertical="top" wrapText="1"/>
    </xf>
    <xf numFmtId="0" fontId="1" fillId="0" borderId="2" xfId="1" applyFont="1" applyBorder="1" applyAlignment="1">
      <alignment horizontal="center" vertical="top" wrapText="1"/>
    </xf>
    <xf numFmtId="0" fontId="3" fillId="0" borderId="1" xfId="0" applyFont="1" applyBorder="1" applyAlignment="1">
      <alignment horizontal="center" vertical="top"/>
    </xf>
    <xf numFmtId="0" fontId="1" fillId="0" borderId="1" xfId="0" applyFont="1" applyBorder="1" applyAlignment="1">
      <alignment horizontal="center" vertical="top" wrapText="1"/>
    </xf>
    <xf numFmtId="0" fontId="4" fillId="0" borderId="0" xfId="0" applyFont="1" applyAlignment="1">
      <alignment horizontal="center"/>
    </xf>
    <xf numFmtId="0" fontId="2" fillId="2" borderId="0" xfId="0"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2"/>
  <sheetViews>
    <sheetView tabSelected="1" topLeftCell="A106" zoomScale="75" zoomScaleNormal="75" workbookViewId="0">
      <selection activeCell="AE110" sqref="AE110:AP110"/>
    </sheetView>
  </sheetViews>
  <sheetFormatPr defaultRowHeight="12.75" x14ac:dyDescent="0.2"/>
  <cols>
    <col min="1" max="1" width="7.7109375" style="15" customWidth="1"/>
    <col min="2" max="2" width="44.7109375" style="15" customWidth="1"/>
    <col min="3" max="3" width="3.7109375" style="15" customWidth="1"/>
    <col min="4" max="4" width="15.42578125" style="15" customWidth="1"/>
    <col min="5" max="5" width="11" style="15" customWidth="1"/>
    <col min="6" max="6" width="4.42578125" style="15" customWidth="1"/>
    <col min="7" max="7" width="6.42578125" style="15" customWidth="1"/>
    <col min="8" max="8" width="9" style="15" customWidth="1"/>
    <col min="9" max="9" width="10.28515625" style="15" customWidth="1"/>
    <col min="10" max="10" width="2.42578125" style="15" customWidth="1"/>
    <col min="11" max="11" width="1.85546875" style="15" customWidth="1"/>
    <col min="12" max="12" width="10.85546875" style="15" customWidth="1"/>
    <col min="13" max="13" width="3.85546875" style="15" customWidth="1"/>
    <col min="14" max="14" width="8.85546875" style="15" customWidth="1"/>
    <col min="15" max="15" width="2.28515625" style="15" customWidth="1"/>
    <col min="16" max="16" width="4" style="15" customWidth="1"/>
    <col min="17" max="17" width="6.42578125" style="15" customWidth="1"/>
    <col min="18" max="18" width="2.42578125" style="15" customWidth="1"/>
    <col min="19" max="19" width="5.42578125" style="15" customWidth="1"/>
    <col min="20" max="20" width="4.85546875" style="15" customWidth="1"/>
    <col min="21" max="21" width="7" style="15" customWidth="1"/>
    <col min="22" max="23" width="2.85546875" style="15" customWidth="1"/>
    <col min="24" max="24" width="11.85546875" style="15" customWidth="1"/>
    <col min="25" max="25" width="0.85546875" style="15" customWidth="1"/>
    <col min="26" max="26" width="11.7109375" style="15" customWidth="1"/>
    <col min="27" max="27" width="1" style="15" customWidth="1"/>
    <col min="28" max="28" width="1.140625" style="15" customWidth="1"/>
    <col min="29" max="29" width="11.5703125" style="15" customWidth="1"/>
    <col min="30" max="30" width="1.140625" style="15" customWidth="1"/>
    <col min="31" max="32" width="2" style="15" customWidth="1"/>
    <col min="33" max="33" width="11.28515625" style="15" customWidth="1"/>
    <col min="34" max="34" width="1.42578125" style="15" customWidth="1"/>
    <col min="35" max="35" width="7.7109375" style="15" customWidth="1"/>
    <col min="36" max="36" width="7" style="15" customWidth="1"/>
    <col min="37" max="37" width="14" style="15" customWidth="1"/>
    <col min="38" max="38" width="0.7109375" style="15" customWidth="1"/>
    <col min="39" max="39" width="3.85546875" style="15" customWidth="1"/>
    <col min="40" max="40" width="10.85546875" style="15" customWidth="1"/>
    <col min="41" max="41" width="9.5703125" style="15" customWidth="1"/>
    <col min="42" max="42" width="5.140625" style="15" customWidth="1"/>
    <col min="43" max="16384" width="9.140625" style="15"/>
  </cols>
  <sheetData>
    <row r="1" spans="1:42" ht="15" customHeight="1" x14ac:dyDescent="0.25">
      <c r="A1" s="20" t="s">
        <v>275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1"/>
      <c r="AE1" s="21"/>
      <c r="AF1" s="21"/>
      <c r="AG1" s="21"/>
      <c r="AH1" s="21"/>
      <c r="AI1" s="21"/>
      <c r="AJ1" s="21"/>
      <c r="AK1" s="21"/>
      <c r="AL1" s="21"/>
      <c r="AM1" s="21"/>
      <c r="AN1" s="21"/>
      <c r="AO1" s="21"/>
      <c r="AP1" s="19"/>
    </row>
    <row r="2" spans="1:42" ht="15" customHeight="1" x14ac:dyDescent="0.25">
      <c r="A2" s="20" t="s">
        <v>274</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1"/>
      <c r="AE2" s="21"/>
      <c r="AF2" s="21"/>
      <c r="AG2" s="21"/>
      <c r="AH2" s="21"/>
      <c r="AI2" s="21"/>
      <c r="AJ2" s="21"/>
      <c r="AK2" s="21"/>
      <c r="AL2" s="21"/>
      <c r="AM2" s="21"/>
      <c r="AN2" s="21"/>
      <c r="AO2" s="21"/>
      <c r="AP2" s="19"/>
    </row>
    <row r="3" spans="1:42" ht="15.75" customHeight="1" x14ac:dyDescent="0.25">
      <c r="A3" s="22" t="s">
        <v>273</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1"/>
      <c r="AE3" s="21"/>
      <c r="AF3" s="21"/>
      <c r="AG3" s="21"/>
      <c r="AH3" s="21"/>
      <c r="AI3" s="21"/>
      <c r="AJ3" s="21"/>
      <c r="AK3" s="21"/>
      <c r="AL3" s="21"/>
      <c r="AM3" s="21"/>
      <c r="AN3" s="21"/>
      <c r="AO3" s="21"/>
      <c r="AP3" s="19"/>
    </row>
    <row r="4" spans="1:42" ht="15" customHeight="1" x14ac:dyDescent="0.2">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19"/>
    </row>
    <row r="5" spans="1:42" ht="15.75" customHeight="1" x14ac:dyDescent="0.2">
      <c r="A5" s="23" t="s">
        <v>272</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row>
    <row r="6" spans="1:42" ht="15"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row>
    <row r="7" spans="1:42" ht="26.85" customHeight="1" x14ac:dyDescent="0.2">
      <c r="A7" s="24" t="s">
        <v>271</v>
      </c>
      <c r="B7" s="24"/>
      <c r="C7" s="24"/>
      <c r="D7" s="24"/>
      <c r="E7" s="24"/>
      <c r="F7" s="24"/>
      <c r="G7" s="24"/>
      <c r="H7" s="24"/>
      <c r="I7" s="24"/>
      <c r="J7" s="24"/>
      <c r="K7" s="24"/>
      <c r="L7" s="24"/>
      <c r="M7" s="24"/>
      <c r="N7" s="24"/>
      <c r="O7" s="24"/>
      <c r="P7" s="24"/>
      <c r="Q7" s="24" t="s">
        <v>270</v>
      </c>
      <c r="R7" s="24"/>
      <c r="S7" s="24"/>
      <c r="T7" s="24"/>
      <c r="U7" s="24"/>
      <c r="V7" s="24"/>
      <c r="W7" s="24"/>
      <c r="X7" s="24"/>
      <c r="Y7" s="24"/>
      <c r="Z7" s="24"/>
      <c r="AA7" s="24"/>
      <c r="AB7" s="24"/>
      <c r="AC7" s="24"/>
      <c r="AD7" s="24"/>
      <c r="AE7" s="24"/>
      <c r="AF7" s="24"/>
      <c r="AG7" s="24"/>
      <c r="AH7" s="24"/>
      <c r="AI7" s="24"/>
      <c r="AJ7" s="24"/>
      <c r="AK7" s="24"/>
      <c r="AL7" s="24"/>
      <c r="AM7" s="24"/>
      <c r="AN7" s="24"/>
      <c r="AO7" s="24"/>
      <c r="AP7" s="24"/>
    </row>
    <row r="8" spans="1:42" ht="26.85" customHeight="1" x14ac:dyDescent="0.2">
      <c r="A8" s="24" t="s">
        <v>269</v>
      </c>
      <c r="B8" s="24"/>
      <c r="C8" s="24"/>
      <c r="D8" s="24"/>
      <c r="E8" s="24"/>
      <c r="F8" s="24"/>
      <c r="G8" s="24"/>
      <c r="H8" s="24"/>
      <c r="I8" s="24"/>
      <c r="J8" s="24"/>
      <c r="K8" s="24"/>
      <c r="L8" s="24"/>
      <c r="M8" s="24"/>
      <c r="N8" s="24"/>
      <c r="O8" s="24"/>
      <c r="P8" s="24"/>
      <c r="Q8" s="24" t="s">
        <v>268</v>
      </c>
      <c r="R8" s="24"/>
      <c r="S8" s="24"/>
      <c r="T8" s="24"/>
      <c r="U8" s="24"/>
      <c r="V8" s="24"/>
      <c r="W8" s="24"/>
      <c r="X8" s="24"/>
      <c r="Y8" s="24"/>
      <c r="Z8" s="24"/>
      <c r="AA8" s="24"/>
      <c r="AB8" s="24"/>
      <c r="AC8" s="24"/>
      <c r="AD8" s="24"/>
      <c r="AE8" s="24"/>
      <c r="AF8" s="24"/>
      <c r="AG8" s="24"/>
      <c r="AH8" s="24"/>
      <c r="AI8" s="24"/>
      <c r="AJ8" s="24"/>
      <c r="AK8" s="24"/>
      <c r="AL8" s="24"/>
      <c r="AM8" s="24"/>
      <c r="AN8" s="24"/>
      <c r="AO8" s="24"/>
      <c r="AP8" s="24"/>
    </row>
    <row r="9" spans="1:42" ht="15"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row>
    <row r="10" spans="1:42" ht="31.5" customHeight="1" x14ac:dyDescent="0.2">
      <c r="A10" s="24" t="s">
        <v>267</v>
      </c>
      <c r="B10" s="24"/>
      <c r="C10" s="24"/>
      <c r="D10" s="24"/>
      <c r="E10" s="24"/>
      <c r="F10" s="24"/>
      <c r="G10" s="24"/>
      <c r="H10" s="24"/>
      <c r="I10" s="24"/>
      <c r="J10" s="24"/>
      <c r="K10" s="24"/>
      <c r="L10" s="24"/>
      <c r="M10" s="24"/>
      <c r="N10" s="24"/>
      <c r="O10" s="24"/>
      <c r="P10" s="24"/>
      <c r="Q10" s="24" t="s">
        <v>266</v>
      </c>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row>
    <row r="11" spans="1:42" ht="31.5" customHeight="1" x14ac:dyDescent="0.2">
      <c r="A11" s="24" t="s">
        <v>265</v>
      </c>
      <c r="B11" s="24"/>
      <c r="C11" s="24"/>
      <c r="D11" s="24"/>
      <c r="E11" s="24"/>
      <c r="F11" s="24"/>
      <c r="G11" s="24"/>
      <c r="H11" s="24"/>
      <c r="I11" s="24"/>
      <c r="J11" s="24"/>
      <c r="K11" s="24"/>
      <c r="L11" s="24"/>
      <c r="M11" s="24"/>
      <c r="N11" s="24"/>
      <c r="O11" s="24"/>
      <c r="P11" s="24"/>
      <c r="Q11" s="24" t="s">
        <v>264</v>
      </c>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row>
    <row r="12" spans="1:42" ht="47.25" customHeight="1" x14ac:dyDescent="0.2">
      <c r="A12" s="24"/>
      <c r="B12" s="26"/>
      <c r="C12" s="26"/>
      <c r="D12" s="26"/>
      <c r="E12" s="26"/>
      <c r="F12" s="26"/>
      <c r="G12" s="26"/>
      <c r="H12" s="26"/>
      <c r="I12" s="26"/>
      <c r="J12" s="26"/>
      <c r="K12" s="26"/>
      <c r="L12" s="26"/>
      <c r="M12" s="26"/>
      <c r="N12" s="26"/>
      <c r="O12" s="26"/>
      <c r="P12" s="24"/>
      <c r="Q12" s="24" t="s">
        <v>263</v>
      </c>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row>
    <row r="13" spans="1:42" ht="63" customHeight="1" x14ac:dyDescent="0.2">
      <c r="A13" s="24"/>
      <c r="B13" s="24"/>
      <c r="C13" s="24"/>
      <c r="D13" s="24"/>
      <c r="E13" s="24"/>
      <c r="F13" s="24"/>
      <c r="G13" s="24"/>
      <c r="H13" s="24"/>
      <c r="I13" s="24"/>
      <c r="J13" s="24"/>
      <c r="K13" s="24"/>
      <c r="L13" s="24"/>
      <c r="M13" s="24"/>
      <c r="N13" s="24"/>
      <c r="O13" s="24"/>
      <c r="P13" s="24"/>
      <c r="Q13" s="24" t="s">
        <v>262</v>
      </c>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row>
    <row r="14" spans="1:42" ht="15.75" customHeight="1" x14ac:dyDescent="0.2">
      <c r="A14" s="24" t="s">
        <v>261</v>
      </c>
      <c r="B14" s="24"/>
      <c r="C14" s="24"/>
      <c r="D14" s="24"/>
      <c r="E14" s="24"/>
      <c r="F14" s="24"/>
      <c r="G14" s="24"/>
      <c r="H14" s="24"/>
      <c r="I14" s="24"/>
      <c r="J14" s="24"/>
      <c r="K14" s="24"/>
      <c r="L14" s="24"/>
      <c r="M14" s="24"/>
      <c r="N14" s="24"/>
      <c r="O14" s="24"/>
      <c r="P14" s="24"/>
      <c r="Q14" s="24" t="s">
        <v>130</v>
      </c>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row>
    <row r="15" spans="1:42" ht="15.75" customHeight="1" x14ac:dyDescent="0.2">
      <c r="A15" s="24" t="s">
        <v>260</v>
      </c>
      <c r="B15" s="24"/>
      <c r="C15" s="24"/>
      <c r="D15" s="24"/>
      <c r="E15" s="24"/>
      <c r="F15" s="24"/>
      <c r="G15" s="24"/>
      <c r="H15" s="24"/>
      <c r="I15" s="24"/>
      <c r="J15" s="24"/>
      <c r="K15" s="24"/>
      <c r="L15" s="24"/>
      <c r="M15" s="24"/>
      <c r="N15" s="24"/>
      <c r="O15" s="24"/>
      <c r="P15" s="24"/>
      <c r="Q15" s="27" t="s">
        <v>259</v>
      </c>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row>
    <row r="16" spans="1:42" ht="39.6" customHeight="1" x14ac:dyDescent="0.2">
      <c r="A16" s="24" t="s">
        <v>258</v>
      </c>
      <c r="B16" s="24"/>
      <c r="C16" s="24"/>
      <c r="D16" s="24"/>
      <c r="E16" s="24"/>
      <c r="F16" s="24"/>
      <c r="G16" s="24"/>
      <c r="H16" s="24"/>
      <c r="I16" s="24"/>
      <c r="J16" s="24"/>
      <c r="K16" s="24"/>
      <c r="L16" s="24"/>
      <c r="M16" s="24"/>
      <c r="N16" s="24"/>
      <c r="O16" s="24"/>
      <c r="P16" s="24"/>
      <c r="Q16" s="24" t="s">
        <v>257</v>
      </c>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row>
    <row r="17" spans="1:42" ht="15"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row>
    <row r="18" spans="1:42" ht="15.75" customHeight="1" x14ac:dyDescent="0.2">
      <c r="A18" s="23" t="s">
        <v>256</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row>
    <row r="19" spans="1:42" ht="15" customHeight="1" x14ac:dyDescent="0.2">
      <c r="A19" s="16"/>
      <c r="B19" s="28"/>
      <c r="C19" s="28"/>
      <c r="D19" s="16"/>
      <c r="E19" s="28"/>
      <c r="F19" s="28"/>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row>
    <row r="20" spans="1:42" ht="30.75" customHeight="1" x14ac:dyDescent="0.2">
      <c r="A20" s="29" t="s">
        <v>195</v>
      </c>
      <c r="B20" s="29" t="s">
        <v>255</v>
      </c>
      <c r="C20" s="29"/>
      <c r="D20" s="29" t="s">
        <v>193</v>
      </c>
      <c r="E20" s="29" t="s">
        <v>254</v>
      </c>
      <c r="F20" s="29"/>
      <c r="G20" s="29" t="s">
        <v>192</v>
      </c>
      <c r="H20" s="29"/>
      <c r="I20" s="29" t="s">
        <v>253</v>
      </c>
      <c r="J20" s="29"/>
      <c r="K20" s="29"/>
      <c r="L20" s="29"/>
      <c r="M20" s="29" t="s">
        <v>252</v>
      </c>
      <c r="N20" s="29"/>
      <c r="O20" s="29"/>
      <c r="P20" s="29"/>
      <c r="Q20" s="29"/>
      <c r="R20" s="29"/>
      <c r="S20" s="29"/>
      <c r="T20" s="29"/>
      <c r="U20" s="29"/>
      <c r="V20" s="29"/>
      <c r="W20" s="29"/>
      <c r="X20" s="29"/>
      <c r="Y20" s="29"/>
      <c r="Z20" s="29"/>
      <c r="AA20" s="29"/>
      <c r="AB20" s="29"/>
      <c r="AC20" s="29"/>
      <c r="AD20" s="29" t="s">
        <v>251</v>
      </c>
      <c r="AE20" s="29"/>
      <c r="AF20" s="29"/>
      <c r="AG20" s="29"/>
      <c r="AH20" s="29"/>
      <c r="AI20" s="29"/>
      <c r="AJ20" s="29" t="s">
        <v>250</v>
      </c>
      <c r="AK20" s="29"/>
      <c r="AL20" s="29"/>
      <c r="AM20" s="29"/>
      <c r="AN20" s="29" t="s">
        <v>249</v>
      </c>
      <c r="AO20" s="29"/>
      <c r="AP20" s="29"/>
    </row>
    <row r="21" spans="1:42" ht="32.25" customHeight="1" x14ac:dyDescent="0.2">
      <c r="A21" s="29"/>
      <c r="B21" s="29"/>
      <c r="C21" s="29"/>
      <c r="D21" s="29"/>
      <c r="E21" s="29"/>
      <c r="F21" s="29"/>
      <c r="G21" s="29"/>
      <c r="H21" s="29"/>
      <c r="I21" s="29" t="s">
        <v>248</v>
      </c>
      <c r="J21" s="29"/>
      <c r="K21" s="29" t="s">
        <v>247</v>
      </c>
      <c r="L21" s="29"/>
      <c r="M21" s="29">
        <v>2024</v>
      </c>
      <c r="N21" s="29"/>
      <c r="O21" s="29">
        <v>2025</v>
      </c>
      <c r="P21" s="29"/>
      <c r="Q21" s="29"/>
      <c r="R21" s="29">
        <v>2026</v>
      </c>
      <c r="S21" s="29"/>
      <c r="T21" s="29"/>
      <c r="U21" s="29">
        <v>2027</v>
      </c>
      <c r="V21" s="29"/>
      <c r="W21" s="29"/>
      <c r="X21" s="29">
        <v>2028</v>
      </c>
      <c r="Y21" s="29"/>
      <c r="Z21" s="29">
        <v>2029</v>
      </c>
      <c r="AA21" s="29"/>
      <c r="AB21" s="29">
        <v>2030</v>
      </c>
      <c r="AC21" s="29"/>
      <c r="AD21" s="29"/>
      <c r="AE21" s="29"/>
      <c r="AF21" s="29"/>
      <c r="AG21" s="29"/>
      <c r="AH21" s="29"/>
      <c r="AI21" s="29"/>
      <c r="AJ21" s="29"/>
      <c r="AK21" s="29"/>
      <c r="AL21" s="29"/>
      <c r="AM21" s="29"/>
      <c r="AN21" s="29"/>
      <c r="AO21" s="29"/>
      <c r="AP21" s="29"/>
    </row>
    <row r="22" spans="1:42" ht="15.75" customHeight="1" x14ac:dyDescent="0.2">
      <c r="A22" s="18">
        <v>1</v>
      </c>
      <c r="B22" s="29">
        <v>2</v>
      </c>
      <c r="C22" s="29"/>
      <c r="D22" s="18">
        <v>3</v>
      </c>
      <c r="E22" s="29">
        <v>4</v>
      </c>
      <c r="F22" s="29"/>
      <c r="G22" s="29">
        <v>5</v>
      </c>
      <c r="H22" s="29"/>
      <c r="I22" s="29">
        <v>6</v>
      </c>
      <c r="J22" s="29"/>
      <c r="K22" s="29">
        <v>7</v>
      </c>
      <c r="L22" s="29"/>
      <c r="M22" s="29">
        <v>8</v>
      </c>
      <c r="N22" s="29"/>
      <c r="O22" s="29">
        <v>9</v>
      </c>
      <c r="P22" s="29"/>
      <c r="Q22" s="29"/>
      <c r="R22" s="29">
        <v>10</v>
      </c>
      <c r="S22" s="29"/>
      <c r="T22" s="29"/>
      <c r="U22" s="29">
        <v>11</v>
      </c>
      <c r="V22" s="29"/>
      <c r="W22" s="29"/>
      <c r="X22" s="29">
        <v>12</v>
      </c>
      <c r="Y22" s="29"/>
      <c r="Z22" s="29">
        <v>13</v>
      </c>
      <c r="AA22" s="29"/>
      <c r="AB22" s="29">
        <v>14</v>
      </c>
      <c r="AC22" s="29"/>
      <c r="AD22" s="29">
        <v>15</v>
      </c>
      <c r="AE22" s="29"/>
      <c r="AF22" s="29"/>
      <c r="AG22" s="29"/>
      <c r="AH22" s="29"/>
      <c r="AI22" s="29"/>
      <c r="AJ22" s="29">
        <v>16</v>
      </c>
      <c r="AK22" s="29"/>
      <c r="AL22" s="29"/>
      <c r="AM22" s="29"/>
      <c r="AN22" s="29">
        <v>17</v>
      </c>
      <c r="AO22" s="29"/>
      <c r="AP22" s="29"/>
    </row>
    <row r="23" spans="1:42" ht="15.75" customHeight="1" x14ac:dyDescent="0.2">
      <c r="A23" s="29" t="s">
        <v>177</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row>
    <row r="24" spans="1:42" ht="409.6" customHeight="1" x14ac:dyDescent="0.2">
      <c r="A24" s="18" t="s">
        <v>178</v>
      </c>
      <c r="B24" s="24" t="s">
        <v>81</v>
      </c>
      <c r="C24" s="24"/>
      <c r="D24" s="18" t="s">
        <v>175</v>
      </c>
      <c r="E24" s="29" t="s">
        <v>199</v>
      </c>
      <c r="F24" s="29"/>
      <c r="G24" s="29" t="s">
        <v>138</v>
      </c>
      <c r="H24" s="29"/>
      <c r="I24" s="29" t="s">
        <v>246</v>
      </c>
      <c r="J24" s="29"/>
      <c r="K24" s="29">
        <v>2022</v>
      </c>
      <c r="L24" s="29"/>
      <c r="M24" s="29" t="s">
        <v>174</v>
      </c>
      <c r="N24" s="29"/>
      <c r="O24" s="29" t="s">
        <v>174</v>
      </c>
      <c r="P24" s="29"/>
      <c r="Q24" s="29"/>
      <c r="R24" s="29" t="s">
        <v>174</v>
      </c>
      <c r="S24" s="29"/>
      <c r="T24" s="29"/>
      <c r="U24" s="29" t="s">
        <v>174</v>
      </c>
      <c r="V24" s="29"/>
      <c r="W24" s="29"/>
      <c r="X24" s="29" t="s">
        <v>174</v>
      </c>
      <c r="Y24" s="29"/>
      <c r="Z24" s="29" t="s">
        <v>174</v>
      </c>
      <c r="AA24" s="29"/>
      <c r="AB24" s="29" t="s">
        <v>245</v>
      </c>
      <c r="AC24" s="29"/>
      <c r="AD24" s="24" t="s">
        <v>244</v>
      </c>
      <c r="AE24" s="24"/>
      <c r="AF24" s="24"/>
      <c r="AG24" s="24"/>
      <c r="AH24" s="24"/>
      <c r="AI24" s="24"/>
      <c r="AJ24" s="24" t="s">
        <v>200</v>
      </c>
      <c r="AK24" s="24"/>
      <c r="AL24" s="24"/>
      <c r="AM24" s="24"/>
      <c r="AN24" s="24" t="s">
        <v>231</v>
      </c>
      <c r="AO24" s="24"/>
      <c r="AP24" s="24"/>
    </row>
    <row r="25" spans="1:42" ht="409.6" customHeight="1" x14ac:dyDescent="0.2">
      <c r="A25" s="18" t="s">
        <v>146</v>
      </c>
      <c r="B25" s="24" t="s">
        <v>172</v>
      </c>
      <c r="C25" s="24"/>
      <c r="D25" s="18" t="s">
        <v>139</v>
      </c>
      <c r="E25" s="29" t="s">
        <v>243</v>
      </c>
      <c r="F25" s="29"/>
      <c r="G25" s="29" t="s">
        <v>138</v>
      </c>
      <c r="H25" s="29"/>
      <c r="I25" s="29" t="s">
        <v>242</v>
      </c>
      <c r="J25" s="29"/>
      <c r="K25" s="29">
        <v>2022</v>
      </c>
      <c r="L25" s="29"/>
      <c r="M25" s="29" t="s">
        <v>171</v>
      </c>
      <c r="N25" s="29"/>
      <c r="O25" s="29" t="s">
        <v>171</v>
      </c>
      <c r="P25" s="29"/>
      <c r="Q25" s="29"/>
      <c r="R25" s="29" t="s">
        <v>171</v>
      </c>
      <c r="S25" s="29"/>
      <c r="T25" s="29"/>
      <c r="U25" s="29" t="s">
        <v>171</v>
      </c>
      <c r="V25" s="29"/>
      <c r="W25" s="29"/>
      <c r="X25" s="29" t="s">
        <v>171</v>
      </c>
      <c r="Y25" s="29"/>
      <c r="Z25" s="29" t="s">
        <v>171</v>
      </c>
      <c r="AA25" s="29"/>
      <c r="AB25" s="29" t="s">
        <v>241</v>
      </c>
      <c r="AC25" s="29"/>
      <c r="AD25" s="24" t="s">
        <v>240</v>
      </c>
      <c r="AE25" s="24"/>
      <c r="AF25" s="24"/>
      <c r="AG25" s="24"/>
      <c r="AH25" s="24"/>
      <c r="AI25" s="24"/>
      <c r="AJ25" s="24" t="s">
        <v>224</v>
      </c>
      <c r="AK25" s="24"/>
      <c r="AL25" s="24"/>
      <c r="AM25" s="24"/>
      <c r="AN25" s="24" t="s">
        <v>231</v>
      </c>
      <c r="AO25" s="24"/>
      <c r="AP25" s="24"/>
    </row>
    <row r="26" spans="1:42" ht="409.6" customHeight="1" x14ac:dyDescent="0.2">
      <c r="A26" s="18" t="s">
        <v>142</v>
      </c>
      <c r="B26" s="24" t="s">
        <v>63</v>
      </c>
      <c r="C26" s="24"/>
      <c r="D26" s="18" t="s">
        <v>139</v>
      </c>
      <c r="E26" s="29" t="s">
        <v>199</v>
      </c>
      <c r="F26" s="29"/>
      <c r="G26" s="29" t="s">
        <v>138</v>
      </c>
      <c r="H26" s="29"/>
      <c r="I26" s="29" t="s">
        <v>239</v>
      </c>
      <c r="J26" s="29"/>
      <c r="K26" s="29">
        <v>2022</v>
      </c>
      <c r="L26" s="29"/>
      <c r="M26" s="29" t="s">
        <v>169</v>
      </c>
      <c r="N26" s="29"/>
      <c r="O26" s="29" t="s">
        <v>169</v>
      </c>
      <c r="P26" s="29"/>
      <c r="Q26" s="29"/>
      <c r="R26" s="29" t="s">
        <v>169</v>
      </c>
      <c r="S26" s="29"/>
      <c r="T26" s="29"/>
      <c r="U26" s="29" t="s">
        <v>169</v>
      </c>
      <c r="V26" s="29"/>
      <c r="W26" s="29"/>
      <c r="X26" s="29" t="s">
        <v>169</v>
      </c>
      <c r="Y26" s="29"/>
      <c r="Z26" s="29" t="s">
        <v>169</v>
      </c>
      <c r="AA26" s="29"/>
      <c r="AB26" s="29" t="s">
        <v>238</v>
      </c>
      <c r="AC26" s="29"/>
      <c r="AD26" s="24" t="s">
        <v>237</v>
      </c>
      <c r="AE26" s="24"/>
      <c r="AF26" s="24"/>
      <c r="AG26" s="24"/>
      <c r="AH26" s="24"/>
      <c r="AI26" s="24"/>
      <c r="AJ26" s="24" t="s">
        <v>224</v>
      </c>
      <c r="AK26" s="24"/>
      <c r="AL26" s="24"/>
      <c r="AM26" s="24"/>
      <c r="AN26" s="24" t="s">
        <v>231</v>
      </c>
      <c r="AO26" s="24"/>
      <c r="AP26" s="24"/>
    </row>
    <row r="27" spans="1:42" ht="409.6" customHeight="1" x14ac:dyDescent="0.2">
      <c r="A27" s="18" t="s">
        <v>236</v>
      </c>
      <c r="B27" s="24" t="s">
        <v>167</v>
      </c>
      <c r="C27" s="24"/>
      <c r="D27" s="18" t="s">
        <v>139</v>
      </c>
      <c r="E27" s="29" t="s">
        <v>199</v>
      </c>
      <c r="F27" s="29"/>
      <c r="G27" s="29" t="s">
        <v>138</v>
      </c>
      <c r="H27" s="29"/>
      <c r="I27" s="29" t="s">
        <v>235</v>
      </c>
      <c r="J27" s="29"/>
      <c r="K27" s="29">
        <v>2022</v>
      </c>
      <c r="L27" s="29"/>
      <c r="M27" s="29" t="s">
        <v>166</v>
      </c>
      <c r="N27" s="29"/>
      <c r="O27" s="29" t="s">
        <v>166</v>
      </c>
      <c r="P27" s="29"/>
      <c r="Q27" s="29"/>
      <c r="R27" s="29" t="s">
        <v>166</v>
      </c>
      <c r="S27" s="29"/>
      <c r="T27" s="29"/>
      <c r="U27" s="29" t="s">
        <v>166</v>
      </c>
      <c r="V27" s="29"/>
      <c r="W27" s="29"/>
      <c r="X27" s="29" t="s">
        <v>166</v>
      </c>
      <c r="Y27" s="29"/>
      <c r="Z27" s="29" t="s">
        <v>166</v>
      </c>
      <c r="AA27" s="29"/>
      <c r="AB27" s="29" t="s">
        <v>147</v>
      </c>
      <c r="AC27" s="29"/>
      <c r="AD27" s="24" t="s">
        <v>234</v>
      </c>
      <c r="AE27" s="24"/>
      <c r="AF27" s="24"/>
      <c r="AG27" s="24"/>
      <c r="AH27" s="24"/>
      <c r="AI27" s="24"/>
      <c r="AJ27" s="24" t="s">
        <v>224</v>
      </c>
      <c r="AK27" s="24"/>
      <c r="AL27" s="24"/>
      <c r="AM27" s="24"/>
      <c r="AN27" s="24" t="s">
        <v>231</v>
      </c>
      <c r="AO27" s="24"/>
      <c r="AP27" s="24"/>
    </row>
    <row r="28" spans="1:42" ht="236.25" customHeight="1" x14ac:dyDescent="0.2">
      <c r="A28" s="18" t="s">
        <v>233</v>
      </c>
      <c r="B28" s="24" t="s">
        <v>164</v>
      </c>
      <c r="C28" s="24"/>
      <c r="D28" s="18" t="s">
        <v>139</v>
      </c>
      <c r="E28" s="29" t="s">
        <v>199</v>
      </c>
      <c r="F28" s="29"/>
      <c r="G28" s="29" t="s">
        <v>138</v>
      </c>
      <c r="H28" s="29"/>
      <c r="I28" s="29" t="s">
        <v>163</v>
      </c>
      <c r="J28" s="29"/>
      <c r="K28" s="29">
        <v>2022</v>
      </c>
      <c r="L28" s="29"/>
      <c r="M28" s="29" t="s">
        <v>163</v>
      </c>
      <c r="N28" s="29"/>
      <c r="O28" s="29" t="s">
        <v>163</v>
      </c>
      <c r="P28" s="29"/>
      <c r="Q28" s="29"/>
      <c r="R28" s="29" t="s">
        <v>163</v>
      </c>
      <c r="S28" s="29"/>
      <c r="T28" s="29"/>
      <c r="U28" s="29" t="s">
        <v>163</v>
      </c>
      <c r="V28" s="29"/>
      <c r="W28" s="29"/>
      <c r="X28" s="29" t="s">
        <v>163</v>
      </c>
      <c r="Y28" s="29"/>
      <c r="Z28" s="29" t="s">
        <v>163</v>
      </c>
      <c r="AA28" s="29"/>
      <c r="AB28" s="29" t="s">
        <v>232</v>
      </c>
      <c r="AC28" s="29"/>
      <c r="AD28" s="24" t="s">
        <v>201</v>
      </c>
      <c r="AE28" s="24"/>
      <c r="AF28" s="24"/>
      <c r="AG28" s="24"/>
      <c r="AH28" s="24"/>
      <c r="AI28" s="24"/>
      <c r="AJ28" s="24" t="s">
        <v>224</v>
      </c>
      <c r="AK28" s="24"/>
      <c r="AL28" s="24"/>
      <c r="AM28" s="24"/>
      <c r="AN28" s="24" t="s">
        <v>231</v>
      </c>
      <c r="AO28" s="24"/>
      <c r="AP28" s="24"/>
    </row>
    <row r="29" spans="1:42" ht="409.6" customHeight="1" x14ac:dyDescent="0.2">
      <c r="A29" s="18" t="s">
        <v>230</v>
      </c>
      <c r="B29" s="24" t="s">
        <v>161</v>
      </c>
      <c r="C29" s="24"/>
      <c r="D29" s="18" t="s">
        <v>139</v>
      </c>
      <c r="E29" s="29" t="s">
        <v>199</v>
      </c>
      <c r="F29" s="29"/>
      <c r="G29" s="29" t="s">
        <v>160</v>
      </c>
      <c r="H29" s="29"/>
      <c r="I29" s="29" t="s">
        <v>229</v>
      </c>
      <c r="J29" s="29"/>
      <c r="K29" s="29">
        <v>2022</v>
      </c>
      <c r="L29" s="29"/>
      <c r="M29" s="29" t="s">
        <v>159</v>
      </c>
      <c r="N29" s="29"/>
      <c r="O29" s="29" t="s">
        <v>56</v>
      </c>
      <c r="P29" s="29"/>
      <c r="Q29" s="29"/>
      <c r="R29" s="29" t="s">
        <v>56</v>
      </c>
      <c r="S29" s="29"/>
      <c r="T29" s="29"/>
      <c r="U29" s="29" t="s">
        <v>56</v>
      </c>
      <c r="V29" s="29"/>
      <c r="W29" s="29"/>
      <c r="X29" s="29" t="s">
        <v>56</v>
      </c>
      <c r="Y29" s="29"/>
      <c r="Z29" s="29" t="s">
        <v>56</v>
      </c>
      <c r="AA29" s="29"/>
      <c r="AB29" s="29" t="s">
        <v>56</v>
      </c>
      <c r="AC29" s="29"/>
      <c r="AD29" s="24" t="s">
        <v>228</v>
      </c>
      <c r="AE29" s="24"/>
      <c r="AF29" s="24"/>
      <c r="AG29" s="24"/>
      <c r="AH29" s="24"/>
      <c r="AI29" s="24"/>
      <c r="AJ29" s="24" t="s">
        <v>224</v>
      </c>
      <c r="AK29" s="24"/>
      <c r="AL29" s="24"/>
      <c r="AM29" s="24"/>
      <c r="AN29" s="24" t="s">
        <v>130</v>
      </c>
      <c r="AO29" s="24"/>
      <c r="AP29" s="24"/>
    </row>
    <row r="30" spans="1:42" ht="409.6" customHeight="1" x14ac:dyDescent="0.2">
      <c r="A30" s="18" t="s">
        <v>227</v>
      </c>
      <c r="B30" s="24" t="s">
        <v>157</v>
      </c>
      <c r="C30" s="24"/>
      <c r="D30" s="18" t="s">
        <v>139</v>
      </c>
      <c r="E30" s="29" t="s">
        <v>199</v>
      </c>
      <c r="F30" s="29"/>
      <c r="G30" s="29" t="s">
        <v>156</v>
      </c>
      <c r="H30" s="29"/>
      <c r="I30" s="29" t="s">
        <v>226</v>
      </c>
      <c r="J30" s="29"/>
      <c r="K30" s="29">
        <v>2022</v>
      </c>
      <c r="L30" s="29"/>
      <c r="M30" s="29" t="s">
        <v>155</v>
      </c>
      <c r="N30" s="29"/>
      <c r="O30" s="29" t="s">
        <v>56</v>
      </c>
      <c r="P30" s="29"/>
      <c r="Q30" s="29"/>
      <c r="R30" s="29" t="s">
        <v>56</v>
      </c>
      <c r="S30" s="29"/>
      <c r="T30" s="29"/>
      <c r="U30" s="29" t="s">
        <v>56</v>
      </c>
      <c r="V30" s="29"/>
      <c r="W30" s="29"/>
      <c r="X30" s="29" t="s">
        <v>56</v>
      </c>
      <c r="Y30" s="29"/>
      <c r="Z30" s="29" t="s">
        <v>56</v>
      </c>
      <c r="AA30" s="29"/>
      <c r="AB30" s="29" t="s">
        <v>56</v>
      </c>
      <c r="AC30" s="29"/>
      <c r="AD30" s="24" t="s">
        <v>225</v>
      </c>
      <c r="AE30" s="24"/>
      <c r="AF30" s="24"/>
      <c r="AG30" s="24"/>
      <c r="AH30" s="24"/>
      <c r="AI30" s="24"/>
      <c r="AJ30" s="24" t="s">
        <v>224</v>
      </c>
      <c r="AK30" s="24"/>
      <c r="AL30" s="24"/>
      <c r="AM30" s="24"/>
      <c r="AN30" s="24" t="s">
        <v>130</v>
      </c>
      <c r="AO30" s="24"/>
      <c r="AP30" s="24"/>
    </row>
    <row r="31" spans="1:42" ht="173.25" customHeight="1" x14ac:dyDescent="0.2">
      <c r="A31" s="18" t="s">
        <v>223</v>
      </c>
      <c r="B31" s="24" t="s">
        <v>111</v>
      </c>
      <c r="C31" s="24"/>
      <c r="D31" s="18" t="s">
        <v>139</v>
      </c>
      <c r="E31" s="29" t="s">
        <v>199</v>
      </c>
      <c r="F31" s="29"/>
      <c r="G31" s="29" t="s">
        <v>153</v>
      </c>
      <c r="H31" s="29"/>
      <c r="I31" s="29" t="s">
        <v>222</v>
      </c>
      <c r="J31" s="29"/>
      <c r="K31" s="29">
        <v>2022</v>
      </c>
      <c r="L31" s="29"/>
      <c r="M31" s="29" t="s">
        <v>152</v>
      </c>
      <c r="N31" s="29"/>
      <c r="O31" s="29" t="s">
        <v>221</v>
      </c>
      <c r="P31" s="29"/>
      <c r="Q31" s="29"/>
      <c r="R31" s="29" t="s">
        <v>220</v>
      </c>
      <c r="S31" s="29"/>
      <c r="T31" s="29"/>
      <c r="U31" s="29" t="s">
        <v>219</v>
      </c>
      <c r="V31" s="29"/>
      <c r="W31" s="29"/>
      <c r="X31" s="29" t="s">
        <v>56</v>
      </c>
      <c r="Y31" s="29"/>
      <c r="Z31" s="29" t="s">
        <v>56</v>
      </c>
      <c r="AA31" s="29"/>
      <c r="AB31" s="29" t="s">
        <v>56</v>
      </c>
      <c r="AC31" s="29"/>
      <c r="AD31" s="24" t="s">
        <v>218</v>
      </c>
      <c r="AE31" s="24"/>
      <c r="AF31" s="24"/>
      <c r="AG31" s="24"/>
      <c r="AH31" s="24"/>
      <c r="AI31" s="24"/>
      <c r="AJ31" s="24" t="s">
        <v>200</v>
      </c>
      <c r="AK31" s="24"/>
      <c r="AL31" s="24"/>
      <c r="AM31" s="24"/>
      <c r="AN31" s="24" t="s">
        <v>217</v>
      </c>
      <c r="AO31" s="24"/>
      <c r="AP31" s="24"/>
    </row>
    <row r="32" spans="1:42" ht="393.75" customHeight="1" x14ac:dyDescent="0.2">
      <c r="A32" s="18" t="s">
        <v>216</v>
      </c>
      <c r="B32" s="24" t="s">
        <v>150</v>
      </c>
      <c r="C32" s="24"/>
      <c r="D32" s="18" t="s">
        <v>139</v>
      </c>
      <c r="E32" s="29" t="s">
        <v>199</v>
      </c>
      <c r="F32" s="29"/>
      <c r="G32" s="29" t="s">
        <v>138</v>
      </c>
      <c r="H32" s="29"/>
      <c r="I32" s="29" t="s">
        <v>215</v>
      </c>
      <c r="J32" s="29"/>
      <c r="K32" s="29">
        <v>2022</v>
      </c>
      <c r="L32" s="29"/>
      <c r="M32" s="29" t="s">
        <v>149</v>
      </c>
      <c r="N32" s="29"/>
      <c r="O32" s="29" t="s">
        <v>149</v>
      </c>
      <c r="P32" s="29"/>
      <c r="Q32" s="29"/>
      <c r="R32" s="29" t="s">
        <v>149</v>
      </c>
      <c r="S32" s="29"/>
      <c r="T32" s="29"/>
      <c r="U32" s="29" t="s">
        <v>149</v>
      </c>
      <c r="V32" s="29"/>
      <c r="W32" s="29"/>
      <c r="X32" s="29" t="s">
        <v>149</v>
      </c>
      <c r="Y32" s="29"/>
      <c r="Z32" s="29" t="s">
        <v>149</v>
      </c>
      <c r="AA32" s="29"/>
      <c r="AB32" s="29" t="s">
        <v>149</v>
      </c>
      <c r="AC32" s="29"/>
      <c r="AD32" s="24" t="s">
        <v>214</v>
      </c>
      <c r="AE32" s="24"/>
      <c r="AF32" s="24"/>
      <c r="AG32" s="24"/>
      <c r="AH32" s="24"/>
      <c r="AI32" s="24"/>
      <c r="AJ32" s="24" t="s">
        <v>213</v>
      </c>
      <c r="AK32" s="24"/>
      <c r="AL32" s="24"/>
      <c r="AM32" s="24"/>
      <c r="AN32" s="24" t="s">
        <v>212</v>
      </c>
      <c r="AO32" s="24"/>
      <c r="AP32" s="24"/>
    </row>
    <row r="33" spans="1:42" ht="409.6" customHeight="1" x14ac:dyDescent="0.2">
      <c r="A33" s="18" t="s">
        <v>211</v>
      </c>
      <c r="B33" s="24" t="s">
        <v>68</v>
      </c>
      <c r="C33" s="24"/>
      <c r="D33" s="18" t="s">
        <v>139</v>
      </c>
      <c r="E33" s="29" t="s">
        <v>199</v>
      </c>
      <c r="F33" s="29"/>
      <c r="G33" s="29" t="s">
        <v>138</v>
      </c>
      <c r="H33" s="29"/>
      <c r="I33" s="29" t="s">
        <v>210</v>
      </c>
      <c r="J33" s="29"/>
      <c r="K33" s="29">
        <v>2022</v>
      </c>
      <c r="L33" s="29"/>
      <c r="M33" s="29" t="s">
        <v>147</v>
      </c>
      <c r="N33" s="29"/>
      <c r="O33" s="29" t="s">
        <v>147</v>
      </c>
      <c r="P33" s="29"/>
      <c r="Q33" s="29"/>
      <c r="R33" s="29" t="s">
        <v>147</v>
      </c>
      <c r="S33" s="29"/>
      <c r="T33" s="29"/>
      <c r="U33" s="29" t="s">
        <v>147</v>
      </c>
      <c r="V33" s="29"/>
      <c r="W33" s="29"/>
      <c r="X33" s="29" t="s">
        <v>147</v>
      </c>
      <c r="Y33" s="29"/>
      <c r="Z33" s="29" t="s">
        <v>147</v>
      </c>
      <c r="AA33" s="29"/>
      <c r="AB33" s="29" t="s">
        <v>147</v>
      </c>
      <c r="AC33" s="29"/>
      <c r="AD33" s="24" t="s">
        <v>209</v>
      </c>
      <c r="AE33" s="24"/>
      <c r="AF33" s="24"/>
      <c r="AG33" s="24"/>
      <c r="AH33" s="24"/>
      <c r="AI33" s="24"/>
      <c r="AJ33" s="24" t="s">
        <v>200</v>
      </c>
      <c r="AK33" s="24"/>
      <c r="AL33" s="24"/>
      <c r="AM33" s="24"/>
      <c r="AN33" s="24" t="s">
        <v>130</v>
      </c>
      <c r="AO33" s="24"/>
      <c r="AP33" s="24"/>
    </row>
    <row r="34" spans="1:42" ht="31.5" customHeight="1" x14ac:dyDescent="0.2">
      <c r="A34" s="29" t="s">
        <v>145</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row>
    <row r="35" spans="1:42" ht="236.25" customHeight="1" x14ac:dyDescent="0.2">
      <c r="A35" s="18" t="s">
        <v>178</v>
      </c>
      <c r="B35" s="24" t="s">
        <v>73</v>
      </c>
      <c r="C35" s="24"/>
      <c r="D35" s="18" t="s">
        <v>139</v>
      </c>
      <c r="E35" s="29" t="s">
        <v>199</v>
      </c>
      <c r="F35" s="29"/>
      <c r="G35" s="29" t="s">
        <v>138</v>
      </c>
      <c r="H35" s="29"/>
      <c r="I35" s="29" t="s">
        <v>208</v>
      </c>
      <c r="J35" s="29"/>
      <c r="K35" s="29">
        <v>2022</v>
      </c>
      <c r="L35" s="29"/>
      <c r="M35" s="29" t="s">
        <v>143</v>
      </c>
      <c r="N35" s="29"/>
      <c r="O35" s="29" t="s">
        <v>207</v>
      </c>
      <c r="P35" s="29"/>
      <c r="Q35" s="29"/>
      <c r="R35" s="29" t="s">
        <v>206</v>
      </c>
      <c r="S35" s="29"/>
      <c r="T35" s="29"/>
      <c r="U35" s="29" t="s">
        <v>205</v>
      </c>
      <c r="V35" s="29"/>
      <c r="W35" s="29"/>
      <c r="X35" s="29" t="s">
        <v>204</v>
      </c>
      <c r="Y35" s="29"/>
      <c r="Z35" s="29" t="s">
        <v>203</v>
      </c>
      <c r="AA35" s="29"/>
      <c r="AB35" s="29" t="s">
        <v>202</v>
      </c>
      <c r="AC35" s="29"/>
      <c r="AD35" s="24" t="s">
        <v>201</v>
      </c>
      <c r="AE35" s="24"/>
      <c r="AF35" s="24"/>
      <c r="AG35" s="24"/>
      <c r="AH35" s="24"/>
      <c r="AI35" s="24"/>
      <c r="AJ35" s="24" t="s">
        <v>200</v>
      </c>
      <c r="AK35" s="24"/>
      <c r="AL35" s="24"/>
      <c r="AM35" s="24"/>
      <c r="AN35" s="24" t="s">
        <v>130</v>
      </c>
      <c r="AO35" s="24"/>
      <c r="AP35" s="24"/>
    </row>
    <row r="36" spans="1:42" ht="31.5" customHeight="1" x14ac:dyDescent="0.2">
      <c r="A36" s="29" t="s">
        <v>141</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row>
    <row r="37" spans="1:42" ht="189" customHeight="1" x14ac:dyDescent="0.2">
      <c r="A37" s="18" t="s">
        <v>178</v>
      </c>
      <c r="B37" s="24" t="s">
        <v>46</v>
      </c>
      <c r="C37" s="24"/>
      <c r="D37" s="18" t="s">
        <v>139</v>
      </c>
      <c r="E37" s="29" t="s">
        <v>199</v>
      </c>
      <c r="F37" s="29"/>
      <c r="G37" s="29" t="s">
        <v>138</v>
      </c>
      <c r="H37" s="29"/>
      <c r="I37" s="29" t="s">
        <v>136</v>
      </c>
      <c r="J37" s="29"/>
      <c r="K37" s="29">
        <v>2023</v>
      </c>
      <c r="L37" s="29"/>
      <c r="M37" s="29" t="s">
        <v>136</v>
      </c>
      <c r="N37" s="29"/>
      <c r="O37" s="29" t="s">
        <v>136</v>
      </c>
      <c r="P37" s="29"/>
      <c r="Q37" s="29"/>
      <c r="R37" s="29" t="s">
        <v>136</v>
      </c>
      <c r="S37" s="29"/>
      <c r="T37" s="29"/>
      <c r="U37" s="29" t="s">
        <v>136</v>
      </c>
      <c r="V37" s="29"/>
      <c r="W37" s="29"/>
      <c r="X37" s="29" t="s">
        <v>136</v>
      </c>
      <c r="Y37" s="29"/>
      <c r="Z37" s="29" t="s">
        <v>136</v>
      </c>
      <c r="AA37" s="29"/>
      <c r="AB37" s="29" t="s">
        <v>136</v>
      </c>
      <c r="AC37" s="29"/>
      <c r="AD37" s="24" t="s">
        <v>198</v>
      </c>
      <c r="AE37" s="24"/>
      <c r="AF37" s="24"/>
      <c r="AG37" s="24"/>
      <c r="AH37" s="24"/>
      <c r="AI37" s="24"/>
      <c r="AJ37" s="24" t="s">
        <v>197</v>
      </c>
      <c r="AK37" s="24"/>
      <c r="AL37" s="24"/>
      <c r="AM37" s="24"/>
      <c r="AN37" s="24" t="s">
        <v>130</v>
      </c>
      <c r="AO37" s="24"/>
      <c r="AP37" s="24"/>
    </row>
    <row r="38" spans="1:42" ht="15" customHeight="1" x14ac:dyDescent="0.2">
      <c r="A38" s="16"/>
      <c r="B38" s="28"/>
      <c r="C38" s="28"/>
      <c r="D38" s="16"/>
      <c r="E38" s="28"/>
      <c r="F38" s="28"/>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row>
    <row r="39" spans="1:42" ht="15.75" customHeight="1" x14ac:dyDescent="0.2">
      <c r="A39" s="23" t="s">
        <v>196</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row>
    <row r="40" spans="1:42" ht="15" customHeight="1" x14ac:dyDescent="0.2">
      <c r="A40" s="16"/>
      <c r="B40" s="28"/>
      <c r="C40" s="28"/>
      <c r="D40" s="28"/>
      <c r="E40" s="28"/>
      <c r="F40" s="28"/>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row>
    <row r="41" spans="1:42" ht="15.75" customHeight="1" x14ac:dyDescent="0.2">
      <c r="A41" s="29" t="s">
        <v>195</v>
      </c>
      <c r="B41" s="29" t="s">
        <v>194</v>
      </c>
      <c r="C41" s="29"/>
      <c r="D41" s="29" t="s">
        <v>193</v>
      </c>
      <c r="E41" s="29"/>
      <c r="F41" s="29"/>
      <c r="G41" s="29" t="s">
        <v>192</v>
      </c>
      <c r="H41" s="29"/>
      <c r="I41" s="29"/>
      <c r="J41" s="29"/>
      <c r="K41" s="29"/>
      <c r="L41" s="29" t="s">
        <v>191</v>
      </c>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t="s">
        <v>190</v>
      </c>
      <c r="AP41" s="29"/>
    </row>
    <row r="42" spans="1:42" ht="16.149999999999999" customHeight="1" x14ac:dyDescent="0.2">
      <c r="A42" s="29"/>
      <c r="B42" s="29"/>
      <c r="C42" s="29"/>
      <c r="D42" s="29"/>
      <c r="E42" s="29"/>
      <c r="F42" s="29"/>
      <c r="G42" s="29"/>
      <c r="H42" s="29"/>
      <c r="I42" s="29"/>
      <c r="J42" s="29"/>
      <c r="K42" s="29"/>
      <c r="L42" s="29" t="s">
        <v>189</v>
      </c>
      <c r="M42" s="29"/>
      <c r="N42" s="29" t="s">
        <v>188</v>
      </c>
      <c r="O42" s="29"/>
      <c r="P42" s="29"/>
      <c r="Q42" s="29" t="s">
        <v>187</v>
      </c>
      <c r="R42" s="29"/>
      <c r="S42" s="29"/>
      <c r="T42" s="29" t="s">
        <v>186</v>
      </c>
      <c r="U42" s="29"/>
      <c r="V42" s="29"/>
      <c r="W42" s="29" t="s">
        <v>185</v>
      </c>
      <c r="X42" s="29"/>
      <c r="Y42" s="29" t="s">
        <v>184</v>
      </c>
      <c r="Z42" s="29"/>
      <c r="AA42" s="29"/>
      <c r="AB42" s="29"/>
      <c r="AC42" s="29" t="s">
        <v>183</v>
      </c>
      <c r="AD42" s="29"/>
      <c r="AE42" s="29"/>
      <c r="AF42" s="29" t="s">
        <v>182</v>
      </c>
      <c r="AG42" s="29"/>
      <c r="AH42" s="29"/>
      <c r="AI42" s="29" t="s">
        <v>181</v>
      </c>
      <c r="AJ42" s="29"/>
      <c r="AK42" s="29" t="s">
        <v>180</v>
      </c>
      <c r="AL42" s="29"/>
      <c r="AM42" s="29" t="s">
        <v>179</v>
      </c>
      <c r="AN42" s="29"/>
      <c r="AO42" s="29"/>
      <c r="AP42" s="29"/>
    </row>
    <row r="43" spans="1:42" ht="15.75" customHeight="1" x14ac:dyDescent="0.2">
      <c r="A43" s="18">
        <v>1</v>
      </c>
      <c r="B43" s="29">
        <v>2</v>
      </c>
      <c r="C43" s="29"/>
      <c r="D43" s="29">
        <v>3</v>
      </c>
      <c r="E43" s="29"/>
      <c r="F43" s="29"/>
      <c r="G43" s="29">
        <v>4</v>
      </c>
      <c r="H43" s="29"/>
      <c r="I43" s="29"/>
      <c r="J43" s="29"/>
      <c r="K43" s="29"/>
      <c r="L43" s="29">
        <v>5</v>
      </c>
      <c r="M43" s="29"/>
      <c r="N43" s="29">
        <v>6</v>
      </c>
      <c r="O43" s="29"/>
      <c r="P43" s="29"/>
      <c r="Q43" s="29">
        <v>7</v>
      </c>
      <c r="R43" s="29"/>
      <c r="S43" s="29"/>
      <c r="T43" s="29">
        <v>8</v>
      </c>
      <c r="U43" s="29"/>
      <c r="V43" s="29"/>
      <c r="W43" s="29">
        <v>9</v>
      </c>
      <c r="X43" s="29"/>
      <c r="Y43" s="29">
        <v>10</v>
      </c>
      <c r="Z43" s="29"/>
      <c r="AA43" s="29"/>
      <c r="AB43" s="29"/>
      <c r="AC43" s="29">
        <v>11</v>
      </c>
      <c r="AD43" s="29"/>
      <c r="AE43" s="29"/>
      <c r="AF43" s="29">
        <v>12</v>
      </c>
      <c r="AG43" s="29"/>
      <c r="AH43" s="29"/>
      <c r="AI43" s="29">
        <v>13</v>
      </c>
      <c r="AJ43" s="29"/>
      <c r="AK43" s="29">
        <v>14</v>
      </c>
      <c r="AL43" s="29"/>
      <c r="AM43" s="29">
        <v>15</v>
      </c>
      <c r="AN43" s="29"/>
      <c r="AO43" s="29">
        <v>16</v>
      </c>
      <c r="AP43" s="29"/>
    </row>
    <row r="44" spans="1:42" ht="15.75" customHeight="1" x14ac:dyDescent="0.2">
      <c r="A44" s="18" t="s">
        <v>178</v>
      </c>
      <c r="B44" s="24" t="s">
        <v>177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row>
    <row r="45" spans="1:42" ht="15.75" customHeight="1" x14ac:dyDescent="0.2">
      <c r="A45" s="18" t="s">
        <v>176</v>
      </c>
      <c r="B45" s="24" t="s">
        <v>81</v>
      </c>
      <c r="C45" s="24"/>
      <c r="D45" s="29" t="s">
        <v>175</v>
      </c>
      <c r="E45" s="29"/>
      <c r="F45" s="29"/>
      <c r="G45" s="29" t="s">
        <v>138</v>
      </c>
      <c r="H45" s="29"/>
      <c r="I45" s="29"/>
      <c r="J45" s="29"/>
      <c r="K45" s="29"/>
      <c r="L45" s="29" t="s">
        <v>137</v>
      </c>
      <c r="M45" s="29"/>
      <c r="N45" s="29" t="s">
        <v>137</v>
      </c>
      <c r="O45" s="29"/>
      <c r="P45" s="29"/>
      <c r="Q45" s="29" t="s">
        <v>137</v>
      </c>
      <c r="R45" s="29"/>
      <c r="S45" s="29"/>
      <c r="T45" s="29" t="s">
        <v>137</v>
      </c>
      <c r="U45" s="29"/>
      <c r="V45" s="29"/>
      <c r="W45" s="29" t="s">
        <v>137</v>
      </c>
      <c r="X45" s="29"/>
      <c r="Y45" s="29" t="s">
        <v>137</v>
      </c>
      <c r="Z45" s="29"/>
      <c r="AA45" s="29"/>
      <c r="AB45" s="29"/>
      <c r="AC45" s="29" t="s">
        <v>137</v>
      </c>
      <c r="AD45" s="29"/>
      <c r="AE45" s="29"/>
      <c r="AF45" s="29" t="s">
        <v>137</v>
      </c>
      <c r="AG45" s="29"/>
      <c r="AH45" s="29"/>
      <c r="AI45" s="29" t="s">
        <v>137</v>
      </c>
      <c r="AJ45" s="29"/>
      <c r="AK45" s="29" t="s">
        <v>137</v>
      </c>
      <c r="AL45" s="29"/>
      <c r="AM45" s="29" t="s">
        <v>137</v>
      </c>
      <c r="AN45" s="29"/>
      <c r="AO45" s="29" t="s">
        <v>174</v>
      </c>
      <c r="AP45" s="29"/>
    </row>
    <row r="46" spans="1:42" ht="94.5" customHeight="1" x14ac:dyDescent="0.2">
      <c r="A46" s="18" t="s">
        <v>173</v>
      </c>
      <c r="B46" s="24" t="s">
        <v>172</v>
      </c>
      <c r="C46" s="24"/>
      <c r="D46" s="29" t="s">
        <v>139</v>
      </c>
      <c r="E46" s="29"/>
      <c r="F46" s="29"/>
      <c r="G46" s="29" t="s">
        <v>138</v>
      </c>
      <c r="H46" s="29"/>
      <c r="I46" s="29"/>
      <c r="J46" s="29"/>
      <c r="K46" s="29"/>
      <c r="L46" s="29" t="s">
        <v>137</v>
      </c>
      <c r="M46" s="29"/>
      <c r="N46" s="29" t="s">
        <v>137</v>
      </c>
      <c r="O46" s="29"/>
      <c r="P46" s="29"/>
      <c r="Q46" s="29" t="s">
        <v>137</v>
      </c>
      <c r="R46" s="29"/>
      <c r="S46" s="29"/>
      <c r="T46" s="29" t="s">
        <v>137</v>
      </c>
      <c r="U46" s="29"/>
      <c r="V46" s="29"/>
      <c r="W46" s="29" t="s">
        <v>137</v>
      </c>
      <c r="X46" s="29"/>
      <c r="Y46" s="29" t="s">
        <v>137</v>
      </c>
      <c r="Z46" s="29"/>
      <c r="AA46" s="29"/>
      <c r="AB46" s="29"/>
      <c r="AC46" s="29" t="s">
        <v>137</v>
      </c>
      <c r="AD46" s="29"/>
      <c r="AE46" s="29"/>
      <c r="AF46" s="29" t="s">
        <v>137</v>
      </c>
      <c r="AG46" s="29"/>
      <c r="AH46" s="29"/>
      <c r="AI46" s="29" t="s">
        <v>137</v>
      </c>
      <c r="AJ46" s="29"/>
      <c r="AK46" s="29" t="s">
        <v>137</v>
      </c>
      <c r="AL46" s="29"/>
      <c r="AM46" s="29" t="s">
        <v>137</v>
      </c>
      <c r="AN46" s="29"/>
      <c r="AO46" s="29" t="s">
        <v>171</v>
      </c>
      <c r="AP46" s="29"/>
    </row>
    <row r="47" spans="1:42" ht="94.5" customHeight="1" x14ac:dyDescent="0.2">
      <c r="A47" s="18" t="s">
        <v>170</v>
      </c>
      <c r="B47" s="24" t="s">
        <v>63</v>
      </c>
      <c r="C47" s="24"/>
      <c r="D47" s="29" t="s">
        <v>139</v>
      </c>
      <c r="E47" s="29"/>
      <c r="F47" s="29"/>
      <c r="G47" s="29" t="s">
        <v>138</v>
      </c>
      <c r="H47" s="29"/>
      <c r="I47" s="29"/>
      <c r="J47" s="29"/>
      <c r="K47" s="29"/>
      <c r="L47" s="29" t="s">
        <v>137</v>
      </c>
      <c r="M47" s="29"/>
      <c r="N47" s="29" t="s">
        <v>137</v>
      </c>
      <c r="O47" s="29"/>
      <c r="P47" s="29"/>
      <c r="Q47" s="29" t="s">
        <v>137</v>
      </c>
      <c r="R47" s="29"/>
      <c r="S47" s="29"/>
      <c r="T47" s="29" t="s">
        <v>137</v>
      </c>
      <c r="U47" s="29"/>
      <c r="V47" s="29"/>
      <c r="W47" s="29" t="s">
        <v>137</v>
      </c>
      <c r="X47" s="29"/>
      <c r="Y47" s="29" t="s">
        <v>137</v>
      </c>
      <c r="Z47" s="29"/>
      <c r="AA47" s="29"/>
      <c r="AB47" s="29"/>
      <c r="AC47" s="29" t="s">
        <v>137</v>
      </c>
      <c r="AD47" s="29"/>
      <c r="AE47" s="29"/>
      <c r="AF47" s="29" t="s">
        <v>137</v>
      </c>
      <c r="AG47" s="29"/>
      <c r="AH47" s="29"/>
      <c r="AI47" s="29" t="s">
        <v>137</v>
      </c>
      <c r="AJ47" s="29"/>
      <c r="AK47" s="29" t="s">
        <v>137</v>
      </c>
      <c r="AL47" s="29"/>
      <c r="AM47" s="29" t="s">
        <v>137</v>
      </c>
      <c r="AN47" s="29"/>
      <c r="AO47" s="29" t="s">
        <v>169</v>
      </c>
      <c r="AP47" s="29"/>
    </row>
    <row r="48" spans="1:42" ht="78.75" customHeight="1" x14ac:dyDescent="0.2">
      <c r="A48" s="18" t="s">
        <v>168</v>
      </c>
      <c r="B48" s="24" t="s">
        <v>167</v>
      </c>
      <c r="C48" s="24"/>
      <c r="D48" s="29" t="s">
        <v>139</v>
      </c>
      <c r="E48" s="29"/>
      <c r="F48" s="29"/>
      <c r="G48" s="29" t="s">
        <v>138</v>
      </c>
      <c r="H48" s="29"/>
      <c r="I48" s="29"/>
      <c r="J48" s="29"/>
      <c r="K48" s="29"/>
      <c r="L48" s="29" t="s">
        <v>137</v>
      </c>
      <c r="M48" s="29"/>
      <c r="N48" s="29" t="s">
        <v>137</v>
      </c>
      <c r="O48" s="29"/>
      <c r="P48" s="29"/>
      <c r="Q48" s="29" t="s">
        <v>137</v>
      </c>
      <c r="R48" s="29"/>
      <c r="S48" s="29"/>
      <c r="T48" s="29" t="s">
        <v>137</v>
      </c>
      <c r="U48" s="29"/>
      <c r="V48" s="29"/>
      <c r="W48" s="29" t="s">
        <v>137</v>
      </c>
      <c r="X48" s="29"/>
      <c r="Y48" s="29" t="s">
        <v>137</v>
      </c>
      <c r="Z48" s="29"/>
      <c r="AA48" s="29"/>
      <c r="AB48" s="29"/>
      <c r="AC48" s="29" t="s">
        <v>137</v>
      </c>
      <c r="AD48" s="29"/>
      <c r="AE48" s="29"/>
      <c r="AF48" s="29" t="s">
        <v>137</v>
      </c>
      <c r="AG48" s="29"/>
      <c r="AH48" s="29"/>
      <c r="AI48" s="29" t="s">
        <v>137</v>
      </c>
      <c r="AJ48" s="29"/>
      <c r="AK48" s="29" t="s">
        <v>137</v>
      </c>
      <c r="AL48" s="29"/>
      <c r="AM48" s="29" t="s">
        <v>137</v>
      </c>
      <c r="AN48" s="29"/>
      <c r="AO48" s="29" t="s">
        <v>166</v>
      </c>
      <c r="AP48" s="29"/>
    </row>
    <row r="49" spans="1:42" ht="78.75" customHeight="1" x14ac:dyDescent="0.2">
      <c r="A49" s="18" t="s">
        <v>165</v>
      </c>
      <c r="B49" s="24" t="s">
        <v>164</v>
      </c>
      <c r="C49" s="24"/>
      <c r="D49" s="29" t="s">
        <v>139</v>
      </c>
      <c r="E49" s="29"/>
      <c r="F49" s="29"/>
      <c r="G49" s="29" t="s">
        <v>138</v>
      </c>
      <c r="H49" s="29"/>
      <c r="I49" s="29"/>
      <c r="J49" s="29"/>
      <c r="K49" s="29"/>
      <c r="L49" s="29" t="s">
        <v>137</v>
      </c>
      <c r="M49" s="29"/>
      <c r="N49" s="29" t="s">
        <v>137</v>
      </c>
      <c r="O49" s="29"/>
      <c r="P49" s="29"/>
      <c r="Q49" s="29" t="s">
        <v>137</v>
      </c>
      <c r="R49" s="29"/>
      <c r="S49" s="29"/>
      <c r="T49" s="29" t="s">
        <v>137</v>
      </c>
      <c r="U49" s="29"/>
      <c r="V49" s="29"/>
      <c r="W49" s="29" t="s">
        <v>137</v>
      </c>
      <c r="X49" s="29"/>
      <c r="Y49" s="29" t="s">
        <v>137</v>
      </c>
      <c r="Z49" s="29"/>
      <c r="AA49" s="29"/>
      <c r="AB49" s="29"/>
      <c r="AC49" s="29" t="s">
        <v>137</v>
      </c>
      <c r="AD49" s="29"/>
      <c r="AE49" s="29"/>
      <c r="AF49" s="29" t="s">
        <v>137</v>
      </c>
      <c r="AG49" s="29"/>
      <c r="AH49" s="29"/>
      <c r="AI49" s="29" t="s">
        <v>137</v>
      </c>
      <c r="AJ49" s="29"/>
      <c r="AK49" s="29" t="s">
        <v>137</v>
      </c>
      <c r="AL49" s="29"/>
      <c r="AM49" s="29" t="s">
        <v>137</v>
      </c>
      <c r="AN49" s="29"/>
      <c r="AO49" s="29" t="s">
        <v>163</v>
      </c>
      <c r="AP49" s="29"/>
    </row>
    <row r="50" spans="1:42" ht="47.25" customHeight="1" x14ac:dyDescent="0.2">
      <c r="A50" s="18" t="s">
        <v>162</v>
      </c>
      <c r="B50" s="24" t="s">
        <v>161</v>
      </c>
      <c r="C50" s="24"/>
      <c r="D50" s="29" t="s">
        <v>139</v>
      </c>
      <c r="E50" s="29"/>
      <c r="F50" s="29"/>
      <c r="G50" s="29" t="s">
        <v>160</v>
      </c>
      <c r="H50" s="29"/>
      <c r="I50" s="29"/>
      <c r="J50" s="29"/>
      <c r="K50" s="29"/>
      <c r="L50" s="29" t="s">
        <v>137</v>
      </c>
      <c r="M50" s="29"/>
      <c r="N50" s="29" t="s">
        <v>137</v>
      </c>
      <c r="O50" s="29"/>
      <c r="P50" s="29"/>
      <c r="Q50" s="29" t="s">
        <v>137</v>
      </c>
      <c r="R50" s="29"/>
      <c r="S50" s="29"/>
      <c r="T50" s="29" t="s">
        <v>137</v>
      </c>
      <c r="U50" s="29"/>
      <c r="V50" s="29"/>
      <c r="W50" s="29" t="s">
        <v>137</v>
      </c>
      <c r="X50" s="29"/>
      <c r="Y50" s="29" t="s">
        <v>137</v>
      </c>
      <c r="Z50" s="29"/>
      <c r="AA50" s="29"/>
      <c r="AB50" s="29"/>
      <c r="AC50" s="29" t="s">
        <v>137</v>
      </c>
      <c r="AD50" s="29"/>
      <c r="AE50" s="29"/>
      <c r="AF50" s="29" t="s">
        <v>137</v>
      </c>
      <c r="AG50" s="29"/>
      <c r="AH50" s="29"/>
      <c r="AI50" s="29" t="s">
        <v>137</v>
      </c>
      <c r="AJ50" s="29"/>
      <c r="AK50" s="29" t="s">
        <v>137</v>
      </c>
      <c r="AL50" s="29"/>
      <c r="AM50" s="29" t="s">
        <v>137</v>
      </c>
      <c r="AN50" s="29"/>
      <c r="AO50" s="29" t="s">
        <v>159</v>
      </c>
      <c r="AP50" s="29"/>
    </row>
    <row r="51" spans="1:42" ht="63" customHeight="1" x14ac:dyDescent="0.2">
      <c r="A51" s="18" t="s">
        <v>158</v>
      </c>
      <c r="B51" s="24" t="s">
        <v>157</v>
      </c>
      <c r="C51" s="24"/>
      <c r="D51" s="29" t="s">
        <v>139</v>
      </c>
      <c r="E51" s="29"/>
      <c r="F51" s="29"/>
      <c r="G51" s="29" t="s">
        <v>156</v>
      </c>
      <c r="H51" s="29"/>
      <c r="I51" s="29"/>
      <c r="J51" s="29"/>
      <c r="K51" s="29"/>
      <c r="L51" s="29" t="s">
        <v>137</v>
      </c>
      <c r="M51" s="29"/>
      <c r="N51" s="29" t="s">
        <v>137</v>
      </c>
      <c r="O51" s="29"/>
      <c r="P51" s="29"/>
      <c r="Q51" s="29" t="s">
        <v>137</v>
      </c>
      <c r="R51" s="29"/>
      <c r="S51" s="29"/>
      <c r="T51" s="29" t="s">
        <v>137</v>
      </c>
      <c r="U51" s="29"/>
      <c r="V51" s="29"/>
      <c r="W51" s="29" t="s">
        <v>137</v>
      </c>
      <c r="X51" s="29"/>
      <c r="Y51" s="29" t="s">
        <v>137</v>
      </c>
      <c r="Z51" s="29"/>
      <c r="AA51" s="29"/>
      <c r="AB51" s="29"/>
      <c r="AC51" s="29" t="s">
        <v>137</v>
      </c>
      <c r="AD51" s="29"/>
      <c r="AE51" s="29"/>
      <c r="AF51" s="29" t="s">
        <v>137</v>
      </c>
      <c r="AG51" s="29"/>
      <c r="AH51" s="29"/>
      <c r="AI51" s="29" t="s">
        <v>137</v>
      </c>
      <c r="AJ51" s="29"/>
      <c r="AK51" s="29" t="s">
        <v>137</v>
      </c>
      <c r="AL51" s="29"/>
      <c r="AM51" s="29" t="s">
        <v>137</v>
      </c>
      <c r="AN51" s="29"/>
      <c r="AO51" s="29" t="s">
        <v>155</v>
      </c>
      <c r="AP51" s="29"/>
    </row>
    <row r="52" spans="1:42" ht="31.5" customHeight="1" x14ac:dyDescent="0.2">
      <c r="A52" s="18" t="s">
        <v>154</v>
      </c>
      <c r="B52" s="24" t="s">
        <v>111</v>
      </c>
      <c r="C52" s="24"/>
      <c r="D52" s="29" t="s">
        <v>139</v>
      </c>
      <c r="E52" s="29"/>
      <c r="F52" s="29"/>
      <c r="G52" s="29" t="s">
        <v>153</v>
      </c>
      <c r="H52" s="29"/>
      <c r="I52" s="29"/>
      <c r="J52" s="29"/>
      <c r="K52" s="29"/>
      <c r="L52" s="29" t="s">
        <v>137</v>
      </c>
      <c r="M52" s="29"/>
      <c r="N52" s="29" t="s">
        <v>137</v>
      </c>
      <c r="O52" s="29"/>
      <c r="P52" s="29"/>
      <c r="Q52" s="29" t="s">
        <v>137</v>
      </c>
      <c r="R52" s="29"/>
      <c r="S52" s="29"/>
      <c r="T52" s="29" t="s">
        <v>137</v>
      </c>
      <c r="U52" s="29"/>
      <c r="V52" s="29"/>
      <c r="W52" s="29" t="s">
        <v>137</v>
      </c>
      <c r="X52" s="29"/>
      <c r="Y52" s="29" t="s">
        <v>137</v>
      </c>
      <c r="Z52" s="29"/>
      <c r="AA52" s="29"/>
      <c r="AB52" s="29"/>
      <c r="AC52" s="29" t="s">
        <v>137</v>
      </c>
      <c r="AD52" s="29"/>
      <c r="AE52" s="29"/>
      <c r="AF52" s="29" t="s">
        <v>137</v>
      </c>
      <c r="AG52" s="29"/>
      <c r="AH52" s="29"/>
      <c r="AI52" s="29" t="s">
        <v>137</v>
      </c>
      <c r="AJ52" s="29"/>
      <c r="AK52" s="29" t="s">
        <v>137</v>
      </c>
      <c r="AL52" s="29"/>
      <c r="AM52" s="29" t="s">
        <v>137</v>
      </c>
      <c r="AN52" s="29"/>
      <c r="AO52" s="29" t="s">
        <v>152</v>
      </c>
      <c r="AP52" s="29"/>
    </row>
    <row r="53" spans="1:42" ht="63" customHeight="1" x14ac:dyDescent="0.2">
      <c r="A53" s="18" t="s">
        <v>151</v>
      </c>
      <c r="B53" s="24" t="s">
        <v>150</v>
      </c>
      <c r="C53" s="24"/>
      <c r="D53" s="29" t="s">
        <v>139</v>
      </c>
      <c r="E53" s="29"/>
      <c r="F53" s="29"/>
      <c r="G53" s="29" t="s">
        <v>138</v>
      </c>
      <c r="H53" s="29"/>
      <c r="I53" s="29"/>
      <c r="J53" s="29"/>
      <c r="K53" s="29"/>
      <c r="L53" s="29" t="s">
        <v>137</v>
      </c>
      <c r="M53" s="29"/>
      <c r="N53" s="29" t="s">
        <v>137</v>
      </c>
      <c r="O53" s="29"/>
      <c r="P53" s="29"/>
      <c r="Q53" s="29" t="s">
        <v>137</v>
      </c>
      <c r="R53" s="29"/>
      <c r="S53" s="29"/>
      <c r="T53" s="29" t="s">
        <v>137</v>
      </c>
      <c r="U53" s="29"/>
      <c r="V53" s="29"/>
      <c r="W53" s="29" t="s">
        <v>137</v>
      </c>
      <c r="X53" s="29"/>
      <c r="Y53" s="29" t="s">
        <v>137</v>
      </c>
      <c r="Z53" s="29"/>
      <c r="AA53" s="29"/>
      <c r="AB53" s="29"/>
      <c r="AC53" s="29" t="s">
        <v>137</v>
      </c>
      <c r="AD53" s="29"/>
      <c r="AE53" s="29"/>
      <c r="AF53" s="29" t="s">
        <v>137</v>
      </c>
      <c r="AG53" s="29"/>
      <c r="AH53" s="29"/>
      <c r="AI53" s="29" t="s">
        <v>137</v>
      </c>
      <c r="AJ53" s="29"/>
      <c r="AK53" s="29" t="s">
        <v>137</v>
      </c>
      <c r="AL53" s="29"/>
      <c r="AM53" s="29" t="s">
        <v>137</v>
      </c>
      <c r="AN53" s="29"/>
      <c r="AO53" s="29" t="s">
        <v>149</v>
      </c>
      <c r="AP53" s="29"/>
    </row>
    <row r="54" spans="1:42" ht="63" customHeight="1" x14ac:dyDescent="0.2">
      <c r="A54" s="18" t="s">
        <v>148</v>
      </c>
      <c r="B54" s="24" t="s">
        <v>68</v>
      </c>
      <c r="C54" s="24"/>
      <c r="D54" s="29" t="s">
        <v>139</v>
      </c>
      <c r="E54" s="29"/>
      <c r="F54" s="29"/>
      <c r="G54" s="29" t="s">
        <v>138</v>
      </c>
      <c r="H54" s="29"/>
      <c r="I54" s="29"/>
      <c r="J54" s="29"/>
      <c r="K54" s="29"/>
      <c r="L54" s="29" t="s">
        <v>137</v>
      </c>
      <c r="M54" s="29"/>
      <c r="N54" s="29" t="s">
        <v>137</v>
      </c>
      <c r="O54" s="29"/>
      <c r="P54" s="29"/>
      <c r="Q54" s="29" t="s">
        <v>137</v>
      </c>
      <c r="R54" s="29"/>
      <c r="S54" s="29"/>
      <c r="T54" s="29" t="s">
        <v>137</v>
      </c>
      <c r="U54" s="29"/>
      <c r="V54" s="29"/>
      <c r="W54" s="29" t="s">
        <v>137</v>
      </c>
      <c r="X54" s="29"/>
      <c r="Y54" s="29" t="s">
        <v>137</v>
      </c>
      <c r="Z54" s="29"/>
      <c r="AA54" s="29"/>
      <c r="AB54" s="29"/>
      <c r="AC54" s="29" t="s">
        <v>137</v>
      </c>
      <c r="AD54" s="29"/>
      <c r="AE54" s="29"/>
      <c r="AF54" s="29" t="s">
        <v>137</v>
      </c>
      <c r="AG54" s="29"/>
      <c r="AH54" s="29"/>
      <c r="AI54" s="29" t="s">
        <v>137</v>
      </c>
      <c r="AJ54" s="29"/>
      <c r="AK54" s="29" t="s">
        <v>137</v>
      </c>
      <c r="AL54" s="29"/>
      <c r="AM54" s="29" t="s">
        <v>137</v>
      </c>
      <c r="AN54" s="29"/>
      <c r="AO54" s="29" t="s">
        <v>147</v>
      </c>
      <c r="AP54" s="29"/>
    </row>
    <row r="55" spans="1:42" ht="31.5" customHeight="1" x14ac:dyDescent="0.2">
      <c r="A55" s="18" t="s">
        <v>146</v>
      </c>
      <c r="B55" s="24" t="s">
        <v>145</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row>
    <row r="56" spans="1:42" ht="47.25" customHeight="1" x14ac:dyDescent="0.2">
      <c r="A56" s="18" t="s">
        <v>144</v>
      </c>
      <c r="B56" s="24" t="s">
        <v>73</v>
      </c>
      <c r="C56" s="24"/>
      <c r="D56" s="29" t="s">
        <v>139</v>
      </c>
      <c r="E56" s="29"/>
      <c r="F56" s="29"/>
      <c r="G56" s="29" t="s">
        <v>138</v>
      </c>
      <c r="H56" s="29"/>
      <c r="I56" s="29"/>
      <c r="J56" s="29"/>
      <c r="K56" s="29"/>
      <c r="L56" s="29" t="s">
        <v>137</v>
      </c>
      <c r="M56" s="29"/>
      <c r="N56" s="29" t="s">
        <v>137</v>
      </c>
      <c r="O56" s="29"/>
      <c r="P56" s="29"/>
      <c r="Q56" s="29" t="s">
        <v>137</v>
      </c>
      <c r="R56" s="29"/>
      <c r="S56" s="29"/>
      <c r="T56" s="29" t="s">
        <v>137</v>
      </c>
      <c r="U56" s="29"/>
      <c r="V56" s="29"/>
      <c r="W56" s="29" t="s">
        <v>137</v>
      </c>
      <c r="X56" s="29"/>
      <c r="Y56" s="29" t="s">
        <v>137</v>
      </c>
      <c r="Z56" s="29"/>
      <c r="AA56" s="29"/>
      <c r="AB56" s="29"/>
      <c r="AC56" s="29" t="s">
        <v>137</v>
      </c>
      <c r="AD56" s="29"/>
      <c r="AE56" s="29"/>
      <c r="AF56" s="29" t="s">
        <v>137</v>
      </c>
      <c r="AG56" s="29"/>
      <c r="AH56" s="29"/>
      <c r="AI56" s="29" t="s">
        <v>137</v>
      </c>
      <c r="AJ56" s="29"/>
      <c r="AK56" s="29" t="s">
        <v>137</v>
      </c>
      <c r="AL56" s="29"/>
      <c r="AM56" s="29" t="s">
        <v>137</v>
      </c>
      <c r="AN56" s="29"/>
      <c r="AO56" s="29" t="s">
        <v>143</v>
      </c>
      <c r="AP56" s="29"/>
    </row>
    <row r="57" spans="1:42" ht="47.25" customHeight="1" x14ac:dyDescent="0.2">
      <c r="A57" s="18" t="s">
        <v>142</v>
      </c>
      <c r="B57" s="24" t="s">
        <v>141</v>
      </c>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row>
    <row r="58" spans="1:42" ht="126" customHeight="1" x14ac:dyDescent="0.2">
      <c r="A58" s="18" t="s">
        <v>140</v>
      </c>
      <c r="B58" s="24" t="s">
        <v>46</v>
      </c>
      <c r="C58" s="24"/>
      <c r="D58" s="29" t="s">
        <v>139</v>
      </c>
      <c r="E58" s="29"/>
      <c r="F58" s="29"/>
      <c r="G58" s="29" t="s">
        <v>138</v>
      </c>
      <c r="H58" s="29"/>
      <c r="I58" s="29"/>
      <c r="J58" s="29"/>
      <c r="K58" s="29"/>
      <c r="L58" s="29" t="s">
        <v>137</v>
      </c>
      <c r="M58" s="29"/>
      <c r="N58" s="29" t="s">
        <v>137</v>
      </c>
      <c r="O58" s="29"/>
      <c r="P58" s="29"/>
      <c r="Q58" s="29" t="s">
        <v>137</v>
      </c>
      <c r="R58" s="29"/>
      <c r="S58" s="29"/>
      <c r="T58" s="29" t="s">
        <v>137</v>
      </c>
      <c r="U58" s="29"/>
      <c r="V58" s="29"/>
      <c r="W58" s="29" t="s">
        <v>137</v>
      </c>
      <c r="X58" s="29"/>
      <c r="Y58" s="29" t="s">
        <v>137</v>
      </c>
      <c r="Z58" s="29"/>
      <c r="AA58" s="29"/>
      <c r="AB58" s="29"/>
      <c r="AC58" s="29" t="s">
        <v>137</v>
      </c>
      <c r="AD58" s="29"/>
      <c r="AE58" s="29"/>
      <c r="AF58" s="29" t="s">
        <v>137</v>
      </c>
      <c r="AG58" s="29"/>
      <c r="AH58" s="29"/>
      <c r="AI58" s="29" t="s">
        <v>137</v>
      </c>
      <c r="AJ58" s="29"/>
      <c r="AK58" s="29" t="s">
        <v>137</v>
      </c>
      <c r="AL58" s="29"/>
      <c r="AM58" s="29" t="s">
        <v>137</v>
      </c>
      <c r="AN58" s="29"/>
      <c r="AO58" s="29" t="s">
        <v>136</v>
      </c>
      <c r="AP58" s="29"/>
    </row>
    <row r="59" spans="1:42" ht="15" customHeight="1" x14ac:dyDescent="0.2">
      <c r="A59" s="16"/>
      <c r="B59" s="28"/>
      <c r="C59" s="28"/>
      <c r="D59" s="28"/>
      <c r="E59" s="28"/>
      <c r="F59" s="28"/>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row>
    <row r="60" spans="1:42" ht="15.75" customHeight="1" x14ac:dyDescent="0.2">
      <c r="A60" s="23" t="s">
        <v>135</v>
      </c>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row>
    <row r="61" spans="1:42" ht="15" customHeight="1" x14ac:dyDescent="0.2">
      <c r="A61" s="16"/>
      <c r="B61" s="28"/>
      <c r="C61" s="28"/>
      <c r="D61" s="28"/>
      <c r="E61" s="28"/>
      <c r="F61" s="28"/>
      <c r="G61" s="28"/>
      <c r="H61" s="28"/>
      <c r="I61" s="28"/>
      <c r="J61" s="28"/>
      <c r="K61" s="28"/>
      <c r="L61" s="28"/>
      <c r="M61" s="28"/>
      <c r="N61" s="28"/>
      <c r="O61" s="28"/>
      <c r="P61" s="28"/>
      <c r="Q61" s="28"/>
      <c r="R61" s="28"/>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row>
    <row r="62" spans="1:42" ht="47.25" customHeight="1" x14ac:dyDescent="0.2">
      <c r="A62" s="18" t="s">
        <v>134</v>
      </c>
      <c r="B62" s="29" t="s">
        <v>133</v>
      </c>
      <c r="C62" s="29"/>
      <c r="D62" s="29"/>
      <c r="E62" s="29"/>
      <c r="F62" s="29"/>
      <c r="G62" s="29"/>
      <c r="H62" s="29" t="s">
        <v>132</v>
      </c>
      <c r="I62" s="29"/>
      <c r="J62" s="29"/>
      <c r="K62" s="29"/>
      <c r="L62" s="29"/>
      <c r="M62" s="29"/>
      <c r="N62" s="29"/>
      <c r="O62" s="29"/>
      <c r="P62" s="29"/>
      <c r="Q62" s="29"/>
      <c r="R62" s="29"/>
      <c r="S62" s="29"/>
      <c r="T62" s="29"/>
      <c r="U62" s="29"/>
      <c r="V62" s="29"/>
      <c r="W62" s="29"/>
      <c r="X62" s="29"/>
      <c r="Y62" s="29"/>
      <c r="Z62" s="29"/>
      <c r="AA62" s="29"/>
      <c r="AB62" s="29"/>
      <c r="AC62" s="29"/>
      <c r="AD62" s="29"/>
      <c r="AE62" s="29" t="s">
        <v>131</v>
      </c>
      <c r="AF62" s="29"/>
      <c r="AG62" s="29"/>
      <c r="AH62" s="29"/>
      <c r="AI62" s="29"/>
      <c r="AJ62" s="29"/>
      <c r="AK62" s="29"/>
      <c r="AL62" s="29"/>
      <c r="AM62" s="29"/>
      <c r="AN62" s="29"/>
      <c r="AO62" s="29"/>
      <c r="AP62" s="29"/>
    </row>
    <row r="63" spans="1:42" ht="15.75" customHeight="1" x14ac:dyDescent="0.2">
      <c r="A63" s="18">
        <v>1</v>
      </c>
      <c r="B63" s="29">
        <v>2</v>
      </c>
      <c r="C63" s="29"/>
      <c r="D63" s="29"/>
      <c r="E63" s="29"/>
      <c r="F63" s="29"/>
      <c r="G63" s="29"/>
      <c r="H63" s="29">
        <v>3</v>
      </c>
      <c r="I63" s="29"/>
      <c r="J63" s="29"/>
      <c r="K63" s="29"/>
      <c r="L63" s="29"/>
      <c r="M63" s="29"/>
      <c r="N63" s="29"/>
      <c r="O63" s="29"/>
      <c r="P63" s="29"/>
      <c r="Q63" s="29"/>
      <c r="R63" s="29"/>
      <c r="S63" s="29"/>
      <c r="T63" s="29"/>
      <c r="U63" s="29"/>
      <c r="V63" s="29"/>
      <c r="W63" s="29"/>
      <c r="X63" s="29"/>
      <c r="Y63" s="29"/>
      <c r="Z63" s="29"/>
      <c r="AA63" s="29"/>
      <c r="AB63" s="29"/>
      <c r="AC63" s="29"/>
      <c r="AD63" s="29"/>
      <c r="AE63" s="29">
        <v>4</v>
      </c>
      <c r="AF63" s="29"/>
      <c r="AG63" s="29"/>
      <c r="AH63" s="29"/>
      <c r="AI63" s="29"/>
      <c r="AJ63" s="29"/>
      <c r="AK63" s="29"/>
      <c r="AL63" s="29"/>
      <c r="AM63" s="29"/>
      <c r="AN63" s="29"/>
      <c r="AO63" s="29"/>
      <c r="AP63" s="29"/>
    </row>
    <row r="64" spans="1:42" ht="15.75" customHeight="1" x14ac:dyDescent="0.2">
      <c r="A64" s="17" t="s">
        <v>130</v>
      </c>
      <c r="B64" s="29" t="s">
        <v>129</v>
      </c>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row>
    <row r="65" spans="1:42" ht="31.5" customHeight="1" x14ac:dyDescent="0.2">
      <c r="A65" s="17">
        <v>1</v>
      </c>
      <c r="B65" s="29" t="s">
        <v>128</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row>
    <row r="66" spans="1:42" ht="31.5" customHeight="1" x14ac:dyDescent="0.2">
      <c r="A66" s="17"/>
      <c r="B66" s="29" t="s">
        <v>67</v>
      </c>
      <c r="C66" s="29"/>
      <c r="D66" s="29"/>
      <c r="E66" s="29"/>
      <c r="F66" s="29"/>
      <c r="G66" s="29"/>
      <c r="H66" s="29"/>
      <c r="I66" s="29"/>
      <c r="J66" s="29"/>
      <c r="K66" s="29"/>
      <c r="L66" s="29"/>
      <c r="M66" s="29"/>
      <c r="N66" s="29"/>
      <c r="O66" s="29"/>
      <c r="P66" s="29"/>
      <c r="Q66" s="29"/>
      <c r="R66" s="29"/>
      <c r="S66" s="29" t="s">
        <v>109</v>
      </c>
      <c r="T66" s="29"/>
      <c r="U66" s="29"/>
      <c r="V66" s="29"/>
      <c r="W66" s="29"/>
      <c r="X66" s="29"/>
      <c r="Y66" s="29"/>
      <c r="Z66" s="29"/>
      <c r="AA66" s="29"/>
      <c r="AB66" s="29"/>
      <c r="AC66" s="29"/>
      <c r="AD66" s="29"/>
      <c r="AE66" s="29"/>
      <c r="AF66" s="29"/>
      <c r="AG66" s="29"/>
      <c r="AH66" s="29"/>
      <c r="AI66" s="29"/>
      <c r="AJ66" s="29"/>
      <c r="AK66" s="29"/>
      <c r="AL66" s="29"/>
      <c r="AM66" s="29"/>
      <c r="AN66" s="29"/>
      <c r="AO66" s="29"/>
      <c r="AP66" s="29"/>
    </row>
    <row r="67" spans="1:42" ht="78.75" customHeight="1" x14ac:dyDescent="0.2">
      <c r="A67" s="17" t="s">
        <v>127</v>
      </c>
      <c r="B67" s="24" t="s">
        <v>126</v>
      </c>
      <c r="C67" s="24"/>
      <c r="D67" s="24"/>
      <c r="E67" s="24"/>
      <c r="F67" s="24"/>
      <c r="G67" s="24"/>
      <c r="H67" s="24" t="s">
        <v>125</v>
      </c>
      <c r="I67" s="24"/>
      <c r="J67" s="24"/>
      <c r="K67" s="24"/>
      <c r="L67" s="24"/>
      <c r="M67" s="24"/>
      <c r="N67" s="24"/>
      <c r="O67" s="24"/>
      <c r="P67" s="24"/>
      <c r="Q67" s="24"/>
      <c r="R67" s="24"/>
      <c r="S67" s="24"/>
      <c r="T67" s="24"/>
      <c r="U67" s="24"/>
      <c r="V67" s="24"/>
      <c r="W67" s="24"/>
      <c r="X67" s="24"/>
      <c r="Y67" s="24"/>
      <c r="Z67" s="24"/>
      <c r="AA67" s="24"/>
      <c r="AB67" s="24"/>
      <c r="AC67" s="24"/>
      <c r="AD67" s="24"/>
      <c r="AE67" s="24" t="s">
        <v>124</v>
      </c>
      <c r="AF67" s="24"/>
      <c r="AG67" s="24"/>
      <c r="AH67" s="24"/>
      <c r="AI67" s="24"/>
      <c r="AJ67" s="24"/>
      <c r="AK67" s="24"/>
      <c r="AL67" s="24"/>
      <c r="AM67" s="24"/>
      <c r="AN67" s="24"/>
      <c r="AO67" s="24"/>
      <c r="AP67" s="24"/>
    </row>
    <row r="68" spans="1:42" ht="31.5" customHeight="1" x14ac:dyDescent="0.2">
      <c r="A68" s="17">
        <v>2</v>
      </c>
      <c r="B68" s="29" t="s">
        <v>123</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row>
    <row r="69" spans="1:42" ht="31.5" customHeight="1" x14ac:dyDescent="0.2">
      <c r="A69" s="17"/>
      <c r="B69" s="29" t="s">
        <v>67</v>
      </c>
      <c r="C69" s="29"/>
      <c r="D69" s="29"/>
      <c r="E69" s="29"/>
      <c r="F69" s="29"/>
      <c r="G69" s="29"/>
      <c r="H69" s="29"/>
      <c r="I69" s="29"/>
      <c r="J69" s="29"/>
      <c r="K69" s="29"/>
      <c r="L69" s="29"/>
      <c r="M69" s="29"/>
      <c r="N69" s="29"/>
      <c r="O69" s="29"/>
      <c r="P69" s="29"/>
      <c r="Q69" s="29"/>
      <c r="R69" s="29"/>
      <c r="S69" s="29" t="s">
        <v>122</v>
      </c>
      <c r="T69" s="29"/>
      <c r="U69" s="29"/>
      <c r="V69" s="29"/>
      <c r="W69" s="29"/>
      <c r="X69" s="29"/>
      <c r="Y69" s="29"/>
      <c r="Z69" s="29"/>
      <c r="AA69" s="29"/>
      <c r="AB69" s="29"/>
      <c r="AC69" s="29"/>
      <c r="AD69" s="29"/>
      <c r="AE69" s="29"/>
      <c r="AF69" s="29"/>
      <c r="AG69" s="29"/>
      <c r="AH69" s="29"/>
      <c r="AI69" s="29"/>
      <c r="AJ69" s="29"/>
      <c r="AK69" s="29"/>
      <c r="AL69" s="29"/>
      <c r="AM69" s="29"/>
      <c r="AN69" s="29"/>
      <c r="AO69" s="29"/>
      <c r="AP69" s="29"/>
    </row>
    <row r="70" spans="1:42" ht="157.5" customHeight="1" x14ac:dyDescent="0.2">
      <c r="A70" s="17" t="s">
        <v>121</v>
      </c>
      <c r="B70" s="24" t="s">
        <v>120</v>
      </c>
      <c r="C70" s="24"/>
      <c r="D70" s="24"/>
      <c r="E70" s="24"/>
      <c r="F70" s="24"/>
      <c r="G70" s="24"/>
      <c r="H70" s="24" t="s">
        <v>117</v>
      </c>
      <c r="I70" s="24"/>
      <c r="J70" s="24"/>
      <c r="K70" s="24"/>
      <c r="L70" s="24"/>
      <c r="M70" s="24"/>
      <c r="N70" s="24"/>
      <c r="O70" s="24"/>
      <c r="P70" s="24"/>
      <c r="Q70" s="24"/>
      <c r="R70" s="24"/>
      <c r="S70" s="24"/>
      <c r="T70" s="24"/>
      <c r="U70" s="24"/>
      <c r="V70" s="24"/>
      <c r="W70" s="24"/>
      <c r="X70" s="24"/>
      <c r="Y70" s="24"/>
      <c r="Z70" s="24"/>
      <c r="AA70" s="24"/>
      <c r="AB70" s="24"/>
      <c r="AC70" s="24"/>
      <c r="AD70" s="24"/>
      <c r="AE70" s="24" t="s">
        <v>116</v>
      </c>
      <c r="AF70" s="24"/>
      <c r="AG70" s="24"/>
      <c r="AH70" s="24"/>
      <c r="AI70" s="24"/>
      <c r="AJ70" s="24"/>
      <c r="AK70" s="24"/>
      <c r="AL70" s="24"/>
      <c r="AM70" s="24"/>
      <c r="AN70" s="24"/>
      <c r="AO70" s="24"/>
      <c r="AP70" s="24"/>
    </row>
    <row r="71" spans="1:42" ht="157.5" customHeight="1" x14ac:dyDescent="0.2">
      <c r="A71" s="17" t="s">
        <v>119</v>
      </c>
      <c r="B71" s="24" t="s">
        <v>118</v>
      </c>
      <c r="C71" s="24"/>
      <c r="D71" s="24"/>
      <c r="E71" s="24"/>
      <c r="F71" s="24"/>
      <c r="G71" s="24"/>
      <c r="H71" s="24" t="s">
        <v>117</v>
      </c>
      <c r="I71" s="24"/>
      <c r="J71" s="24"/>
      <c r="K71" s="24"/>
      <c r="L71" s="24"/>
      <c r="M71" s="24"/>
      <c r="N71" s="24"/>
      <c r="O71" s="24"/>
      <c r="P71" s="24"/>
      <c r="Q71" s="24"/>
      <c r="R71" s="24"/>
      <c r="S71" s="24"/>
      <c r="T71" s="24"/>
      <c r="U71" s="24"/>
      <c r="V71" s="24"/>
      <c r="W71" s="24"/>
      <c r="X71" s="24"/>
      <c r="Y71" s="24"/>
      <c r="Z71" s="24"/>
      <c r="AA71" s="24"/>
      <c r="AB71" s="24"/>
      <c r="AC71" s="24"/>
      <c r="AD71" s="24"/>
      <c r="AE71" s="24" t="s">
        <v>116</v>
      </c>
      <c r="AF71" s="24"/>
      <c r="AG71" s="24"/>
      <c r="AH71" s="24"/>
      <c r="AI71" s="24"/>
      <c r="AJ71" s="24"/>
      <c r="AK71" s="24"/>
      <c r="AL71" s="24"/>
      <c r="AM71" s="24"/>
      <c r="AN71" s="24"/>
      <c r="AO71" s="24"/>
      <c r="AP71" s="24"/>
    </row>
    <row r="72" spans="1:42" ht="31.5" customHeight="1" x14ac:dyDescent="0.2">
      <c r="A72" s="17">
        <v>3</v>
      </c>
      <c r="B72" s="29" t="s">
        <v>115</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row>
    <row r="73" spans="1:42" ht="31.5" customHeight="1" x14ac:dyDescent="0.2">
      <c r="A73" s="17"/>
      <c r="B73" s="29" t="s">
        <v>72</v>
      </c>
      <c r="C73" s="29"/>
      <c r="D73" s="29"/>
      <c r="E73" s="29"/>
      <c r="F73" s="29"/>
      <c r="G73" s="29"/>
      <c r="H73" s="29"/>
      <c r="I73" s="29"/>
      <c r="J73" s="29"/>
      <c r="K73" s="29"/>
      <c r="L73" s="29"/>
      <c r="M73" s="29"/>
      <c r="N73" s="29"/>
      <c r="O73" s="29"/>
      <c r="P73" s="29"/>
      <c r="Q73" s="29"/>
      <c r="R73" s="29"/>
      <c r="S73" s="29" t="s">
        <v>109</v>
      </c>
      <c r="T73" s="29"/>
      <c r="U73" s="29"/>
      <c r="V73" s="29"/>
      <c r="W73" s="29"/>
      <c r="X73" s="29"/>
      <c r="Y73" s="29"/>
      <c r="Z73" s="29"/>
      <c r="AA73" s="29"/>
      <c r="AB73" s="29"/>
      <c r="AC73" s="29"/>
      <c r="AD73" s="29"/>
      <c r="AE73" s="29"/>
      <c r="AF73" s="29"/>
      <c r="AG73" s="29"/>
      <c r="AH73" s="29"/>
      <c r="AI73" s="29"/>
      <c r="AJ73" s="29"/>
      <c r="AK73" s="29"/>
      <c r="AL73" s="29"/>
      <c r="AM73" s="29"/>
      <c r="AN73" s="29"/>
      <c r="AO73" s="29"/>
      <c r="AP73" s="29"/>
    </row>
    <row r="74" spans="1:42" ht="31.5" customHeight="1" x14ac:dyDescent="0.2">
      <c r="A74" s="17" t="s">
        <v>114</v>
      </c>
      <c r="B74" s="24" t="s">
        <v>113</v>
      </c>
      <c r="C74" s="24"/>
      <c r="D74" s="24"/>
      <c r="E74" s="24"/>
      <c r="F74" s="24"/>
      <c r="G74" s="24"/>
      <c r="H74" s="24" t="s">
        <v>112</v>
      </c>
      <c r="I74" s="24"/>
      <c r="J74" s="24"/>
      <c r="K74" s="24"/>
      <c r="L74" s="24"/>
      <c r="M74" s="24"/>
      <c r="N74" s="24"/>
      <c r="O74" s="24"/>
      <c r="P74" s="24"/>
      <c r="Q74" s="24"/>
      <c r="R74" s="24"/>
      <c r="S74" s="24"/>
      <c r="T74" s="24"/>
      <c r="U74" s="24"/>
      <c r="V74" s="24"/>
      <c r="W74" s="24"/>
      <c r="X74" s="24"/>
      <c r="Y74" s="24"/>
      <c r="Z74" s="24"/>
      <c r="AA74" s="24"/>
      <c r="AB74" s="24"/>
      <c r="AC74" s="24"/>
      <c r="AD74" s="24"/>
      <c r="AE74" s="24" t="s">
        <v>111</v>
      </c>
      <c r="AF74" s="24"/>
      <c r="AG74" s="24"/>
      <c r="AH74" s="24"/>
      <c r="AI74" s="24"/>
      <c r="AJ74" s="24"/>
      <c r="AK74" s="24"/>
      <c r="AL74" s="24"/>
      <c r="AM74" s="24"/>
      <c r="AN74" s="24"/>
      <c r="AO74" s="24"/>
      <c r="AP74" s="24"/>
    </row>
    <row r="75" spans="1:42" ht="31.5" customHeight="1" x14ac:dyDescent="0.2">
      <c r="A75" s="17">
        <v>4</v>
      </c>
      <c r="B75" s="29" t="s">
        <v>110</v>
      </c>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row>
    <row r="76" spans="1:42" ht="31.5" customHeight="1" x14ac:dyDescent="0.2">
      <c r="A76" s="17"/>
      <c r="B76" s="29" t="s">
        <v>72</v>
      </c>
      <c r="C76" s="29"/>
      <c r="D76" s="29"/>
      <c r="E76" s="29"/>
      <c r="F76" s="29"/>
      <c r="G76" s="29"/>
      <c r="H76" s="29"/>
      <c r="I76" s="29"/>
      <c r="J76" s="29"/>
      <c r="K76" s="29"/>
      <c r="L76" s="29"/>
      <c r="M76" s="29"/>
      <c r="N76" s="29"/>
      <c r="O76" s="29"/>
      <c r="P76" s="29"/>
      <c r="Q76" s="29"/>
      <c r="R76" s="29"/>
      <c r="S76" s="29" t="s">
        <v>109</v>
      </c>
      <c r="T76" s="29"/>
      <c r="U76" s="29"/>
      <c r="V76" s="29"/>
      <c r="W76" s="29"/>
      <c r="X76" s="29"/>
      <c r="Y76" s="29"/>
      <c r="Z76" s="29"/>
      <c r="AA76" s="29"/>
      <c r="AB76" s="29"/>
      <c r="AC76" s="29"/>
      <c r="AD76" s="29"/>
      <c r="AE76" s="29"/>
      <c r="AF76" s="29"/>
      <c r="AG76" s="29"/>
      <c r="AH76" s="29"/>
      <c r="AI76" s="29"/>
      <c r="AJ76" s="29"/>
      <c r="AK76" s="29"/>
      <c r="AL76" s="29"/>
      <c r="AM76" s="29"/>
      <c r="AN76" s="29"/>
      <c r="AO76" s="29"/>
      <c r="AP76" s="29"/>
    </row>
    <row r="77" spans="1:42" ht="94.5" customHeight="1" x14ac:dyDescent="0.2">
      <c r="A77" s="17" t="s">
        <v>108</v>
      </c>
      <c r="B77" s="24" t="s">
        <v>107</v>
      </c>
      <c r="C77" s="24"/>
      <c r="D77" s="24"/>
      <c r="E77" s="24"/>
      <c r="F77" s="24"/>
      <c r="G77" s="24"/>
      <c r="H77" s="24" t="s">
        <v>106</v>
      </c>
      <c r="I77" s="24"/>
      <c r="J77" s="24"/>
      <c r="K77" s="24"/>
      <c r="L77" s="24"/>
      <c r="M77" s="24"/>
      <c r="N77" s="24"/>
      <c r="O77" s="24"/>
      <c r="P77" s="24"/>
      <c r="Q77" s="24"/>
      <c r="R77" s="24"/>
      <c r="S77" s="24"/>
      <c r="T77" s="24"/>
      <c r="U77" s="24"/>
      <c r="V77" s="24"/>
      <c r="W77" s="24"/>
      <c r="X77" s="24"/>
      <c r="Y77" s="24"/>
      <c r="Z77" s="24"/>
      <c r="AA77" s="24"/>
      <c r="AB77" s="24"/>
      <c r="AC77" s="24"/>
      <c r="AD77" s="24"/>
      <c r="AE77" s="24" t="s">
        <v>105</v>
      </c>
      <c r="AF77" s="24"/>
      <c r="AG77" s="24"/>
      <c r="AH77" s="24"/>
      <c r="AI77" s="24"/>
      <c r="AJ77" s="24"/>
      <c r="AK77" s="24"/>
      <c r="AL77" s="24"/>
      <c r="AM77" s="24"/>
      <c r="AN77" s="24"/>
      <c r="AO77" s="24"/>
      <c r="AP77" s="24"/>
    </row>
    <row r="78" spans="1:42" ht="31.5" customHeight="1" x14ac:dyDescent="0.2">
      <c r="A78" s="17">
        <v>5</v>
      </c>
      <c r="B78" s="29" t="s">
        <v>104</v>
      </c>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row>
    <row r="79" spans="1:42" ht="31.5" customHeight="1" x14ac:dyDescent="0.2">
      <c r="A79" s="17"/>
      <c r="B79" s="29" t="s">
        <v>72</v>
      </c>
      <c r="C79" s="29"/>
      <c r="D79" s="29"/>
      <c r="E79" s="29"/>
      <c r="F79" s="29"/>
      <c r="G79" s="29"/>
      <c r="H79" s="29"/>
      <c r="I79" s="29"/>
      <c r="J79" s="29"/>
      <c r="K79" s="29"/>
      <c r="L79" s="29"/>
      <c r="M79" s="29"/>
      <c r="N79" s="29"/>
      <c r="O79" s="29"/>
      <c r="P79" s="29"/>
      <c r="Q79" s="29"/>
      <c r="R79" s="29"/>
      <c r="S79" s="29" t="s">
        <v>103</v>
      </c>
      <c r="T79" s="29"/>
      <c r="U79" s="29"/>
      <c r="V79" s="29"/>
      <c r="W79" s="29"/>
      <c r="X79" s="29"/>
      <c r="Y79" s="29"/>
      <c r="Z79" s="29"/>
      <c r="AA79" s="29"/>
      <c r="AB79" s="29"/>
      <c r="AC79" s="29"/>
      <c r="AD79" s="29"/>
      <c r="AE79" s="29"/>
      <c r="AF79" s="29"/>
      <c r="AG79" s="29"/>
      <c r="AH79" s="29"/>
      <c r="AI79" s="29"/>
      <c r="AJ79" s="29"/>
      <c r="AK79" s="29"/>
      <c r="AL79" s="29"/>
      <c r="AM79" s="29"/>
      <c r="AN79" s="29"/>
      <c r="AO79" s="29"/>
      <c r="AP79" s="29"/>
    </row>
    <row r="80" spans="1:42" ht="94.5" customHeight="1" x14ac:dyDescent="0.2">
      <c r="A80" s="17" t="s">
        <v>102</v>
      </c>
      <c r="B80" s="24" t="s">
        <v>101</v>
      </c>
      <c r="C80" s="24"/>
      <c r="D80" s="24"/>
      <c r="E80" s="24"/>
      <c r="F80" s="24"/>
      <c r="G80" s="24"/>
      <c r="H80" s="24" t="s">
        <v>100</v>
      </c>
      <c r="I80" s="24"/>
      <c r="J80" s="24"/>
      <c r="K80" s="24"/>
      <c r="L80" s="24"/>
      <c r="M80" s="24"/>
      <c r="N80" s="24"/>
      <c r="O80" s="24"/>
      <c r="P80" s="24"/>
      <c r="Q80" s="24"/>
      <c r="R80" s="24"/>
      <c r="S80" s="24"/>
      <c r="T80" s="24"/>
      <c r="U80" s="24"/>
      <c r="V80" s="24"/>
      <c r="W80" s="24"/>
      <c r="X80" s="24"/>
      <c r="Y80" s="24"/>
      <c r="Z80" s="24"/>
      <c r="AA80" s="24"/>
      <c r="AB80" s="24"/>
      <c r="AC80" s="24"/>
      <c r="AD80" s="24"/>
      <c r="AE80" s="24" t="s">
        <v>73</v>
      </c>
      <c r="AF80" s="24"/>
      <c r="AG80" s="24"/>
      <c r="AH80" s="24"/>
      <c r="AI80" s="24"/>
      <c r="AJ80" s="24"/>
      <c r="AK80" s="24"/>
      <c r="AL80" s="24"/>
      <c r="AM80" s="24"/>
      <c r="AN80" s="24"/>
      <c r="AO80" s="24"/>
      <c r="AP80" s="24"/>
    </row>
    <row r="81" spans="1:42" ht="31.5" customHeight="1" x14ac:dyDescent="0.2">
      <c r="A81" s="17">
        <v>6</v>
      </c>
      <c r="B81" s="29" t="s">
        <v>99</v>
      </c>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row>
    <row r="82" spans="1:42" ht="31.5" customHeight="1" x14ac:dyDescent="0.2">
      <c r="A82" s="17"/>
      <c r="B82" s="29" t="s">
        <v>67</v>
      </c>
      <c r="C82" s="29"/>
      <c r="D82" s="29"/>
      <c r="E82" s="29"/>
      <c r="F82" s="29"/>
      <c r="G82" s="29"/>
      <c r="H82" s="29"/>
      <c r="I82" s="29"/>
      <c r="J82" s="29"/>
      <c r="K82" s="29"/>
      <c r="L82" s="29"/>
      <c r="M82" s="29"/>
      <c r="N82" s="29"/>
      <c r="O82" s="29"/>
      <c r="P82" s="29"/>
      <c r="Q82" s="29"/>
      <c r="R82" s="29"/>
      <c r="S82" s="29" t="s">
        <v>98</v>
      </c>
      <c r="T82" s="29"/>
      <c r="U82" s="29"/>
      <c r="V82" s="29"/>
      <c r="W82" s="29"/>
      <c r="X82" s="29"/>
      <c r="Y82" s="29"/>
      <c r="Z82" s="29"/>
      <c r="AA82" s="29"/>
      <c r="AB82" s="29"/>
      <c r="AC82" s="29"/>
      <c r="AD82" s="29"/>
      <c r="AE82" s="29"/>
      <c r="AF82" s="29"/>
      <c r="AG82" s="29"/>
      <c r="AH82" s="29"/>
      <c r="AI82" s="29"/>
      <c r="AJ82" s="29"/>
      <c r="AK82" s="29"/>
      <c r="AL82" s="29"/>
      <c r="AM82" s="29"/>
      <c r="AN82" s="29"/>
      <c r="AO82" s="29"/>
      <c r="AP82" s="29"/>
    </row>
    <row r="83" spans="1:42" ht="220.5" customHeight="1" x14ac:dyDescent="0.2">
      <c r="A83" s="17" t="s">
        <v>97</v>
      </c>
      <c r="B83" s="24" t="s">
        <v>96</v>
      </c>
      <c r="C83" s="24"/>
      <c r="D83" s="24"/>
      <c r="E83" s="24"/>
      <c r="F83" s="24"/>
      <c r="G83" s="24"/>
      <c r="H83" s="24" t="s">
        <v>95</v>
      </c>
      <c r="I83" s="24"/>
      <c r="J83" s="24"/>
      <c r="K83" s="24"/>
      <c r="L83" s="24"/>
      <c r="M83" s="24"/>
      <c r="N83" s="24"/>
      <c r="O83" s="24"/>
      <c r="P83" s="24"/>
      <c r="Q83" s="24"/>
      <c r="R83" s="24"/>
      <c r="S83" s="24"/>
      <c r="T83" s="24"/>
      <c r="U83" s="24"/>
      <c r="V83" s="24"/>
      <c r="W83" s="24"/>
      <c r="X83" s="24"/>
      <c r="Y83" s="24"/>
      <c r="Z83" s="24"/>
      <c r="AA83" s="24"/>
      <c r="AB83" s="24"/>
      <c r="AC83" s="24"/>
      <c r="AD83" s="24"/>
      <c r="AE83" s="24" t="s">
        <v>91</v>
      </c>
      <c r="AF83" s="24"/>
      <c r="AG83" s="24"/>
      <c r="AH83" s="24"/>
      <c r="AI83" s="24"/>
      <c r="AJ83" s="24"/>
      <c r="AK83" s="24"/>
      <c r="AL83" s="24"/>
      <c r="AM83" s="24"/>
      <c r="AN83" s="24"/>
      <c r="AO83" s="24"/>
      <c r="AP83" s="24"/>
    </row>
    <row r="84" spans="1:42" ht="220.5" customHeight="1" x14ac:dyDescent="0.2">
      <c r="A84" s="17" t="s">
        <v>94</v>
      </c>
      <c r="B84" s="24" t="s">
        <v>93</v>
      </c>
      <c r="C84" s="24"/>
      <c r="D84" s="24"/>
      <c r="E84" s="24"/>
      <c r="F84" s="24"/>
      <c r="G84" s="24"/>
      <c r="H84" s="24" t="s">
        <v>92</v>
      </c>
      <c r="I84" s="24"/>
      <c r="J84" s="24"/>
      <c r="K84" s="24"/>
      <c r="L84" s="24"/>
      <c r="M84" s="24"/>
      <c r="N84" s="24"/>
      <c r="O84" s="24"/>
      <c r="P84" s="24"/>
      <c r="Q84" s="24"/>
      <c r="R84" s="24"/>
      <c r="S84" s="24"/>
      <c r="T84" s="24"/>
      <c r="U84" s="24"/>
      <c r="V84" s="24"/>
      <c r="W84" s="24"/>
      <c r="X84" s="24"/>
      <c r="Y84" s="24"/>
      <c r="Z84" s="24"/>
      <c r="AA84" s="24"/>
      <c r="AB84" s="24"/>
      <c r="AC84" s="24"/>
      <c r="AD84" s="24"/>
      <c r="AE84" s="24" t="s">
        <v>91</v>
      </c>
      <c r="AF84" s="24"/>
      <c r="AG84" s="24"/>
      <c r="AH84" s="24"/>
      <c r="AI84" s="24"/>
      <c r="AJ84" s="24"/>
      <c r="AK84" s="24"/>
      <c r="AL84" s="24"/>
      <c r="AM84" s="24"/>
      <c r="AN84" s="24"/>
      <c r="AO84" s="24"/>
      <c r="AP84" s="24"/>
    </row>
    <row r="85" spans="1:42" ht="31.5" customHeight="1" x14ac:dyDescent="0.2">
      <c r="A85" s="17">
        <v>7</v>
      </c>
      <c r="B85" s="29" t="s">
        <v>90</v>
      </c>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row>
    <row r="86" spans="1:42" ht="31.5" customHeight="1" x14ac:dyDescent="0.2">
      <c r="A86" s="17"/>
      <c r="B86" s="29" t="s">
        <v>67</v>
      </c>
      <c r="C86" s="29"/>
      <c r="D86" s="29"/>
      <c r="E86" s="29"/>
      <c r="F86" s="29"/>
      <c r="G86" s="29"/>
      <c r="H86" s="29"/>
      <c r="I86" s="29"/>
      <c r="J86" s="29"/>
      <c r="K86" s="29"/>
      <c r="L86" s="29"/>
      <c r="M86" s="29"/>
      <c r="N86" s="29"/>
      <c r="O86" s="29"/>
      <c r="P86" s="29"/>
      <c r="Q86" s="29"/>
      <c r="R86" s="29"/>
      <c r="S86" s="29" t="s">
        <v>89</v>
      </c>
      <c r="T86" s="29"/>
      <c r="U86" s="29"/>
      <c r="V86" s="29"/>
      <c r="W86" s="29"/>
      <c r="X86" s="29"/>
      <c r="Y86" s="29"/>
      <c r="Z86" s="29"/>
      <c r="AA86" s="29"/>
      <c r="AB86" s="29"/>
      <c r="AC86" s="29"/>
      <c r="AD86" s="29"/>
      <c r="AE86" s="29"/>
      <c r="AF86" s="29"/>
      <c r="AG86" s="29"/>
      <c r="AH86" s="29"/>
      <c r="AI86" s="29"/>
      <c r="AJ86" s="29"/>
      <c r="AK86" s="29"/>
      <c r="AL86" s="29"/>
      <c r="AM86" s="29"/>
      <c r="AN86" s="29"/>
      <c r="AO86" s="29"/>
      <c r="AP86" s="29"/>
    </row>
    <row r="87" spans="1:42" ht="101.25" customHeight="1" x14ac:dyDescent="0.2">
      <c r="A87" s="17" t="s">
        <v>88</v>
      </c>
      <c r="B87" s="24" t="s">
        <v>87</v>
      </c>
      <c r="C87" s="24"/>
      <c r="D87" s="24"/>
      <c r="E87" s="24"/>
      <c r="F87" s="24"/>
      <c r="G87" s="24"/>
      <c r="H87" s="27" t="s">
        <v>276</v>
      </c>
      <c r="I87" s="27"/>
      <c r="J87" s="27"/>
      <c r="K87" s="27"/>
      <c r="L87" s="27"/>
      <c r="M87" s="27"/>
      <c r="N87" s="27"/>
      <c r="O87" s="27"/>
      <c r="P87" s="27"/>
      <c r="Q87" s="27"/>
      <c r="R87" s="27"/>
      <c r="S87" s="27"/>
      <c r="T87" s="27"/>
      <c r="U87" s="27"/>
      <c r="V87" s="27"/>
      <c r="W87" s="27"/>
      <c r="X87" s="27"/>
      <c r="Y87" s="27"/>
      <c r="Z87" s="27"/>
      <c r="AA87" s="27"/>
      <c r="AB87" s="27"/>
      <c r="AC87" s="27"/>
      <c r="AD87" s="27"/>
      <c r="AE87" s="24" t="s">
        <v>81</v>
      </c>
      <c r="AF87" s="24"/>
      <c r="AG87" s="24"/>
      <c r="AH87" s="24"/>
      <c r="AI87" s="24"/>
      <c r="AJ87" s="24"/>
      <c r="AK87" s="24"/>
      <c r="AL87" s="24"/>
      <c r="AM87" s="24"/>
      <c r="AN87" s="24"/>
      <c r="AO87" s="24"/>
      <c r="AP87" s="24"/>
    </row>
    <row r="88" spans="1:42" ht="31.5" customHeight="1" x14ac:dyDescent="0.2">
      <c r="A88" s="17">
        <v>8</v>
      </c>
      <c r="B88" s="29" t="s">
        <v>86</v>
      </c>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row>
    <row r="89" spans="1:42" ht="31.5" customHeight="1" x14ac:dyDescent="0.2">
      <c r="A89" s="17"/>
      <c r="B89" s="29" t="s">
        <v>72</v>
      </c>
      <c r="C89" s="29"/>
      <c r="D89" s="29"/>
      <c r="E89" s="29"/>
      <c r="F89" s="29"/>
      <c r="G89" s="29"/>
      <c r="H89" s="29"/>
      <c r="I89" s="29"/>
      <c r="J89" s="29"/>
      <c r="K89" s="29"/>
      <c r="L89" s="29"/>
      <c r="M89" s="29"/>
      <c r="N89" s="29"/>
      <c r="O89" s="29"/>
      <c r="P89" s="29"/>
      <c r="Q89" s="29"/>
      <c r="R89" s="29"/>
      <c r="S89" s="29" t="s">
        <v>85</v>
      </c>
      <c r="T89" s="29"/>
      <c r="U89" s="29"/>
      <c r="V89" s="29"/>
      <c r="W89" s="29"/>
      <c r="X89" s="29"/>
      <c r="Y89" s="29"/>
      <c r="Z89" s="29"/>
      <c r="AA89" s="29"/>
      <c r="AB89" s="29"/>
      <c r="AC89" s="29"/>
      <c r="AD89" s="29"/>
      <c r="AE89" s="29"/>
      <c r="AF89" s="29"/>
      <c r="AG89" s="29"/>
      <c r="AH89" s="29"/>
      <c r="AI89" s="29"/>
      <c r="AJ89" s="29"/>
      <c r="AK89" s="29"/>
      <c r="AL89" s="29"/>
      <c r="AM89" s="29"/>
      <c r="AN89" s="29"/>
      <c r="AO89" s="29"/>
      <c r="AP89" s="29"/>
    </row>
    <row r="90" spans="1:42" ht="47.25" customHeight="1" x14ac:dyDescent="0.2">
      <c r="A90" s="17" t="s">
        <v>84</v>
      </c>
      <c r="B90" s="24" t="s">
        <v>83</v>
      </c>
      <c r="C90" s="24"/>
      <c r="D90" s="24"/>
      <c r="E90" s="24"/>
      <c r="F90" s="24"/>
      <c r="G90" s="24"/>
      <c r="H90" s="24" t="s">
        <v>82</v>
      </c>
      <c r="I90" s="24"/>
      <c r="J90" s="24"/>
      <c r="K90" s="24"/>
      <c r="L90" s="24"/>
      <c r="M90" s="24"/>
      <c r="N90" s="24"/>
      <c r="O90" s="24"/>
      <c r="P90" s="24"/>
      <c r="Q90" s="24"/>
      <c r="R90" s="24"/>
      <c r="S90" s="24"/>
      <c r="T90" s="24"/>
      <c r="U90" s="24"/>
      <c r="V90" s="24"/>
      <c r="W90" s="24"/>
      <c r="X90" s="24"/>
      <c r="Y90" s="24"/>
      <c r="Z90" s="24"/>
      <c r="AA90" s="24"/>
      <c r="AB90" s="24"/>
      <c r="AC90" s="24"/>
      <c r="AD90" s="24"/>
      <c r="AE90" s="24" t="s">
        <v>81</v>
      </c>
      <c r="AF90" s="24"/>
      <c r="AG90" s="24"/>
      <c r="AH90" s="24"/>
      <c r="AI90" s="24"/>
      <c r="AJ90" s="24"/>
      <c r="AK90" s="24"/>
      <c r="AL90" s="24"/>
      <c r="AM90" s="24"/>
      <c r="AN90" s="24"/>
      <c r="AO90" s="24"/>
      <c r="AP90" s="24"/>
    </row>
    <row r="91" spans="1:42" ht="15.75" customHeight="1" x14ac:dyDescent="0.2">
      <c r="A91" s="17">
        <v>9</v>
      </c>
      <c r="B91" s="29" t="s">
        <v>36</v>
      </c>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row>
    <row r="92" spans="1:42" ht="31.5" customHeight="1" x14ac:dyDescent="0.2">
      <c r="A92" s="17"/>
      <c r="B92" s="29" t="s">
        <v>72</v>
      </c>
      <c r="C92" s="29"/>
      <c r="D92" s="29"/>
      <c r="E92" s="29"/>
      <c r="F92" s="29"/>
      <c r="G92" s="29"/>
      <c r="H92" s="29"/>
      <c r="I92" s="29"/>
      <c r="J92" s="29"/>
      <c r="K92" s="29"/>
      <c r="L92" s="29"/>
      <c r="M92" s="29"/>
      <c r="N92" s="29"/>
      <c r="O92" s="29"/>
      <c r="P92" s="29"/>
      <c r="Q92" s="29"/>
      <c r="R92" s="29"/>
      <c r="S92" s="29" t="s">
        <v>56</v>
      </c>
      <c r="T92" s="29"/>
      <c r="U92" s="29"/>
      <c r="V92" s="29"/>
      <c r="W92" s="29"/>
      <c r="X92" s="29"/>
      <c r="Y92" s="29"/>
      <c r="Z92" s="29"/>
      <c r="AA92" s="29"/>
      <c r="AB92" s="29"/>
      <c r="AC92" s="29"/>
      <c r="AD92" s="29"/>
      <c r="AE92" s="29"/>
      <c r="AF92" s="29"/>
      <c r="AG92" s="29"/>
      <c r="AH92" s="29"/>
      <c r="AI92" s="29"/>
      <c r="AJ92" s="29"/>
      <c r="AK92" s="29"/>
      <c r="AL92" s="29"/>
      <c r="AM92" s="29"/>
      <c r="AN92" s="29"/>
      <c r="AO92" s="29"/>
      <c r="AP92" s="29"/>
    </row>
    <row r="93" spans="1:42" ht="252" customHeight="1" x14ac:dyDescent="0.2">
      <c r="A93" s="17" t="s">
        <v>80</v>
      </c>
      <c r="B93" s="24" t="s">
        <v>79</v>
      </c>
      <c r="C93" s="24"/>
      <c r="D93" s="24"/>
      <c r="E93" s="24"/>
      <c r="F93" s="24"/>
      <c r="G93" s="24"/>
      <c r="H93" s="24" t="s">
        <v>78</v>
      </c>
      <c r="I93" s="24"/>
      <c r="J93" s="24"/>
      <c r="K93" s="24"/>
      <c r="L93" s="24"/>
      <c r="M93" s="24"/>
      <c r="N93" s="24"/>
      <c r="O93" s="24"/>
      <c r="P93" s="24"/>
      <c r="Q93" s="24"/>
      <c r="R93" s="24"/>
      <c r="S93" s="24"/>
      <c r="T93" s="24"/>
      <c r="U93" s="24"/>
      <c r="V93" s="24"/>
      <c r="W93" s="24"/>
      <c r="X93" s="24"/>
      <c r="Y93" s="24"/>
      <c r="Z93" s="24"/>
      <c r="AA93" s="24"/>
      <c r="AB93" s="24"/>
      <c r="AC93" s="24"/>
      <c r="AD93" s="24"/>
      <c r="AE93" s="24" t="s">
        <v>77</v>
      </c>
      <c r="AF93" s="24"/>
      <c r="AG93" s="24"/>
      <c r="AH93" s="24"/>
      <c r="AI93" s="24"/>
      <c r="AJ93" s="24"/>
      <c r="AK93" s="24"/>
      <c r="AL93" s="24"/>
      <c r="AM93" s="24"/>
      <c r="AN93" s="24"/>
      <c r="AO93" s="24"/>
      <c r="AP93" s="24"/>
    </row>
    <row r="94" spans="1:42" ht="15.75" customHeight="1" x14ac:dyDescent="0.2">
      <c r="A94" s="17">
        <v>10</v>
      </c>
      <c r="B94" s="29" t="s">
        <v>32</v>
      </c>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row>
    <row r="95" spans="1:42" ht="31.5" customHeight="1" x14ac:dyDescent="0.2">
      <c r="A95" s="17"/>
      <c r="B95" s="29" t="s">
        <v>72</v>
      </c>
      <c r="C95" s="29"/>
      <c r="D95" s="29"/>
      <c r="E95" s="29"/>
      <c r="F95" s="29"/>
      <c r="G95" s="29"/>
      <c r="H95" s="29"/>
      <c r="I95" s="29"/>
      <c r="J95" s="29"/>
      <c r="K95" s="29"/>
      <c r="L95" s="29"/>
      <c r="M95" s="29"/>
      <c r="N95" s="29"/>
      <c r="O95" s="29"/>
      <c r="P95" s="29"/>
      <c r="Q95" s="29"/>
      <c r="R95" s="29"/>
      <c r="S95" s="29" t="s">
        <v>56</v>
      </c>
      <c r="T95" s="29"/>
      <c r="U95" s="29"/>
      <c r="V95" s="29"/>
      <c r="W95" s="29"/>
      <c r="X95" s="29"/>
      <c r="Y95" s="29"/>
      <c r="Z95" s="29"/>
      <c r="AA95" s="29"/>
      <c r="AB95" s="29"/>
      <c r="AC95" s="29"/>
      <c r="AD95" s="29"/>
      <c r="AE95" s="29"/>
      <c r="AF95" s="29"/>
      <c r="AG95" s="29"/>
      <c r="AH95" s="29"/>
      <c r="AI95" s="29"/>
      <c r="AJ95" s="29"/>
      <c r="AK95" s="29"/>
      <c r="AL95" s="29"/>
      <c r="AM95" s="29"/>
      <c r="AN95" s="29"/>
      <c r="AO95" s="29"/>
      <c r="AP95" s="29"/>
    </row>
    <row r="96" spans="1:42" ht="94.5" customHeight="1" x14ac:dyDescent="0.2">
      <c r="A96" s="17" t="s">
        <v>76</v>
      </c>
      <c r="B96" s="24" t="s">
        <v>75</v>
      </c>
      <c r="C96" s="24"/>
      <c r="D96" s="24"/>
      <c r="E96" s="24"/>
      <c r="F96" s="24"/>
      <c r="G96" s="24"/>
      <c r="H96" s="24" t="s">
        <v>74</v>
      </c>
      <c r="I96" s="24"/>
      <c r="J96" s="24"/>
      <c r="K96" s="24"/>
      <c r="L96" s="24"/>
      <c r="M96" s="24"/>
      <c r="N96" s="24"/>
      <c r="O96" s="24"/>
      <c r="P96" s="24"/>
      <c r="Q96" s="24"/>
      <c r="R96" s="24"/>
      <c r="S96" s="24"/>
      <c r="T96" s="24"/>
      <c r="U96" s="24"/>
      <c r="V96" s="24"/>
      <c r="W96" s="24"/>
      <c r="X96" s="24"/>
      <c r="Y96" s="24"/>
      <c r="Z96" s="24"/>
      <c r="AA96" s="24"/>
      <c r="AB96" s="24"/>
      <c r="AC96" s="24"/>
      <c r="AD96" s="24"/>
      <c r="AE96" s="24" t="s">
        <v>73</v>
      </c>
      <c r="AF96" s="24"/>
      <c r="AG96" s="24"/>
      <c r="AH96" s="24"/>
      <c r="AI96" s="24"/>
      <c r="AJ96" s="24"/>
      <c r="AK96" s="24"/>
      <c r="AL96" s="24"/>
      <c r="AM96" s="24"/>
      <c r="AN96" s="24"/>
      <c r="AO96" s="24"/>
      <c r="AP96" s="24"/>
    </row>
    <row r="97" spans="1:42" ht="15.75" customHeight="1" x14ac:dyDescent="0.2">
      <c r="A97" s="17">
        <v>11</v>
      </c>
      <c r="B97" s="29" t="s">
        <v>34</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row>
    <row r="98" spans="1:42" ht="31.5" customHeight="1" x14ac:dyDescent="0.2">
      <c r="A98" s="17"/>
      <c r="B98" s="29" t="s">
        <v>72</v>
      </c>
      <c r="C98" s="29"/>
      <c r="D98" s="29"/>
      <c r="E98" s="29"/>
      <c r="F98" s="29"/>
      <c r="G98" s="29"/>
      <c r="H98" s="29"/>
      <c r="I98" s="29"/>
      <c r="J98" s="29"/>
      <c r="K98" s="29"/>
      <c r="L98" s="29"/>
      <c r="M98" s="29"/>
      <c r="N98" s="29"/>
      <c r="O98" s="29"/>
      <c r="P98" s="29"/>
      <c r="Q98" s="29"/>
      <c r="R98" s="29"/>
      <c r="S98" s="29" t="s">
        <v>56</v>
      </c>
      <c r="T98" s="29"/>
      <c r="U98" s="29"/>
      <c r="V98" s="29"/>
      <c r="W98" s="29"/>
      <c r="X98" s="29"/>
      <c r="Y98" s="29"/>
      <c r="Z98" s="29"/>
      <c r="AA98" s="29"/>
      <c r="AB98" s="29"/>
      <c r="AC98" s="29"/>
      <c r="AD98" s="29"/>
      <c r="AE98" s="29"/>
      <c r="AF98" s="29"/>
      <c r="AG98" s="29"/>
      <c r="AH98" s="29"/>
      <c r="AI98" s="29"/>
      <c r="AJ98" s="29"/>
      <c r="AK98" s="29"/>
      <c r="AL98" s="29"/>
      <c r="AM98" s="29"/>
      <c r="AN98" s="29"/>
      <c r="AO98" s="29"/>
      <c r="AP98" s="29"/>
    </row>
    <row r="99" spans="1:42" ht="141.75" customHeight="1" x14ac:dyDescent="0.2">
      <c r="A99" s="17" t="s">
        <v>71</v>
      </c>
      <c r="B99" s="24" t="s">
        <v>70</v>
      </c>
      <c r="C99" s="24"/>
      <c r="D99" s="24"/>
      <c r="E99" s="24"/>
      <c r="F99" s="24"/>
      <c r="G99" s="24"/>
      <c r="H99" s="24" t="s">
        <v>69</v>
      </c>
      <c r="I99" s="24"/>
      <c r="J99" s="24"/>
      <c r="K99" s="24"/>
      <c r="L99" s="24"/>
      <c r="M99" s="24"/>
      <c r="N99" s="24"/>
      <c r="O99" s="24"/>
      <c r="P99" s="24"/>
      <c r="Q99" s="24"/>
      <c r="R99" s="24"/>
      <c r="S99" s="24"/>
      <c r="T99" s="24"/>
      <c r="U99" s="24"/>
      <c r="V99" s="24"/>
      <c r="W99" s="24"/>
      <c r="X99" s="24"/>
      <c r="Y99" s="24"/>
      <c r="Z99" s="24"/>
      <c r="AA99" s="24"/>
      <c r="AB99" s="24"/>
      <c r="AC99" s="24"/>
      <c r="AD99" s="24"/>
      <c r="AE99" s="24" t="s">
        <v>68</v>
      </c>
      <c r="AF99" s="24"/>
      <c r="AG99" s="24"/>
      <c r="AH99" s="24"/>
      <c r="AI99" s="24"/>
      <c r="AJ99" s="24"/>
      <c r="AK99" s="24"/>
      <c r="AL99" s="24"/>
      <c r="AM99" s="24"/>
      <c r="AN99" s="24"/>
      <c r="AO99" s="24"/>
      <c r="AP99" s="24"/>
    </row>
    <row r="100" spans="1:42" ht="15.75" customHeight="1" x14ac:dyDescent="0.2">
      <c r="A100" s="17">
        <v>12</v>
      </c>
      <c r="B100" s="29" t="s">
        <v>35</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row>
    <row r="101" spans="1:42" ht="31.5" customHeight="1" x14ac:dyDescent="0.2">
      <c r="A101" s="17"/>
      <c r="B101" s="29" t="s">
        <v>67</v>
      </c>
      <c r="C101" s="29"/>
      <c r="D101" s="29"/>
      <c r="E101" s="29"/>
      <c r="F101" s="29"/>
      <c r="G101" s="29"/>
      <c r="H101" s="29"/>
      <c r="I101" s="29"/>
      <c r="J101" s="29"/>
      <c r="K101" s="29"/>
      <c r="L101" s="29"/>
      <c r="M101" s="29"/>
      <c r="N101" s="29"/>
      <c r="O101" s="29"/>
      <c r="P101" s="29"/>
      <c r="Q101" s="29"/>
      <c r="R101" s="29"/>
      <c r="S101" s="29" t="s">
        <v>56</v>
      </c>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row>
    <row r="102" spans="1:42" ht="63" customHeight="1" x14ac:dyDescent="0.2">
      <c r="A102" s="17" t="s">
        <v>66</v>
      </c>
      <c r="B102" s="24" t="s">
        <v>65</v>
      </c>
      <c r="C102" s="24"/>
      <c r="D102" s="24"/>
      <c r="E102" s="24"/>
      <c r="F102" s="24"/>
      <c r="G102" s="24"/>
      <c r="H102" s="24" t="s">
        <v>64</v>
      </c>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t="s">
        <v>63</v>
      </c>
      <c r="AF102" s="24"/>
      <c r="AG102" s="24"/>
      <c r="AH102" s="24"/>
      <c r="AI102" s="24"/>
      <c r="AJ102" s="24"/>
      <c r="AK102" s="24"/>
      <c r="AL102" s="24"/>
      <c r="AM102" s="24"/>
      <c r="AN102" s="24"/>
      <c r="AO102" s="24"/>
      <c r="AP102" s="24"/>
    </row>
    <row r="103" spans="1:42" ht="15.75" customHeight="1" x14ac:dyDescent="0.2">
      <c r="A103" s="17">
        <v>13</v>
      </c>
      <c r="B103" s="29" t="s">
        <v>33</v>
      </c>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row>
    <row r="104" spans="1:42" ht="31.5" customHeight="1" x14ac:dyDescent="0.2">
      <c r="A104" s="17"/>
      <c r="B104" s="29" t="s">
        <v>62</v>
      </c>
      <c r="C104" s="29"/>
      <c r="D104" s="29"/>
      <c r="E104" s="29"/>
      <c r="F104" s="29"/>
      <c r="G104" s="29"/>
      <c r="H104" s="29"/>
      <c r="I104" s="29"/>
      <c r="J104" s="29"/>
      <c r="K104" s="29"/>
      <c r="L104" s="29"/>
      <c r="M104" s="29"/>
      <c r="N104" s="29"/>
      <c r="O104" s="29"/>
      <c r="P104" s="29"/>
      <c r="Q104" s="29"/>
      <c r="R104" s="29"/>
      <c r="S104" s="29" t="s">
        <v>56</v>
      </c>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row>
    <row r="105" spans="1:42" ht="220.5" customHeight="1" x14ac:dyDescent="0.2">
      <c r="A105" s="17" t="s">
        <v>61</v>
      </c>
      <c r="B105" s="24" t="s">
        <v>60</v>
      </c>
      <c r="C105" s="24"/>
      <c r="D105" s="24"/>
      <c r="E105" s="24"/>
      <c r="F105" s="24"/>
      <c r="G105" s="24"/>
      <c r="H105" s="24" t="s">
        <v>59</v>
      </c>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t="s">
        <v>58</v>
      </c>
      <c r="AF105" s="24"/>
      <c r="AG105" s="24"/>
      <c r="AH105" s="24"/>
      <c r="AI105" s="24"/>
      <c r="AJ105" s="24"/>
      <c r="AK105" s="24"/>
      <c r="AL105" s="24"/>
      <c r="AM105" s="24"/>
      <c r="AN105" s="24"/>
      <c r="AO105" s="24"/>
      <c r="AP105" s="24"/>
    </row>
    <row r="106" spans="1:42" ht="15.75" customHeight="1" x14ac:dyDescent="0.2">
      <c r="A106" s="17">
        <v>14</v>
      </c>
      <c r="B106" s="29" t="s">
        <v>37</v>
      </c>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row>
    <row r="107" spans="1:42" ht="47.25" customHeight="1" x14ac:dyDescent="0.2">
      <c r="A107" s="17"/>
      <c r="B107" s="29" t="s">
        <v>57</v>
      </c>
      <c r="C107" s="29"/>
      <c r="D107" s="29"/>
      <c r="E107" s="29"/>
      <c r="F107" s="29"/>
      <c r="G107" s="29"/>
      <c r="H107" s="29"/>
      <c r="I107" s="29"/>
      <c r="J107" s="29"/>
      <c r="K107" s="29"/>
      <c r="L107" s="29"/>
      <c r="M107" s="29"/>
      <c r="N107" s="29"/>
      <c r="O107" s="29"/>
      <c r="P107" s="29"/>
      <c r="Q107" s="29"/>
      <c r="R107" s="29"/>
      <c r="S107" s="29" t="s">
        <v>56</v>
      </c>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row>
    <row r="108" spans="1:42" ht="78.75" customHeight="1" x14ac:dyDescent="0.2">
      <c r="A108" s="17" t="s">
        <v>55</v>
      </c>
      <c r="B108" s="24" t="s">
        <v>54</v>
      </c>
      <c r="C108" s="24"/>
      <c r="D108" s="24"/>
      <c r="E108" s="24"/>
      <c r="F108" s="24"/>
      <c r="G108" s="24"/>
      <c r="H108" s="24" t="s">
        <v>53</v>
      </c>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t="s">
        <v>46</v>
      </c>
      <c r="AF108" s="24"/>
      <c r="AG108" s="24"/>
      <c r="AH108" s="24"/>
      <c r="AI108" s="24"/>
      <c r="AJ108" s="24"/>
      <c r="AK108" s="24"/>
      <c r="AL108" s="24"/>
      <c r="AM108" s="24"/>
      <c r="AN108" s="24"/>
      <c r="AO108" s="24"/>
      <c r="AP108" s="24"/>
    </row>
    <row r="109" spans="1:42" ht="94.5" customHeight="1" x14ac:dyDescent="0.2">
      <c r="A109" s="17" t="s">
        <v>52</v>
      </c>
      <c r="B109" s="24" t="s">
        <v>51</v>
      </c>
      <c r="C109" s="24"/>
      <c r="D109" s="24"/>
      <c r="E109" s="24"/>
      <c r="F109" s="24"/>
      <c r="G109" s="24"/>
      <c r="H109" s="24" t="s">
        <v>50</v>
      </c>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t="s">
        <v>46</v>
      </c>
      <c r="AF109" s="24"/>
      <c r="AG109" s="24"/>
      <c r="AH109" s="24"/>
      <c r="AI109" s="24"/>
      <c r="AJ109" s="24"/>
      <c r="AK109" s="24"/>
      <c r="AL109" s="24"/>
      <c r="AM109" s="24"/>
      <c r="AN109" s="24"/>
      <c r="AO109" s="24"/>
      <c r="AP109" s="24"/>
    </row>
    <row r="110" spans="1:42" ht="78.75" customHeight="1" x14ac:dyDescent="0.2">
      <c r="A110" s="17" t="s">
        <v>49</v>
      </c>
      <c r="B110" s="24" t="s">
        <v>48</v>
      </c>
      <c r="C110" s="24"/>
      <c r="D110" s="24"/>
      <c r="E110" s="24"/>
      <c r="F110" s="24"/>
      <c r="G110" s="24"/>
      <c r="H110" s="24" t="s">
        <v>47</v>
      </c>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t="s">
        <v>46</v>
      </c>
      <c r="AF110" s="24"/>
      <c r="AG110" s="24"/>
      <c r="AH110" s="24"/>
      <c r="AI110" s="24"/>
      <c r="AJ110" s="24"/>
      <c r="AK110" s="24"/>
      <c r="AL110" s="24"/>
      <c r="AM110" s="24"/>
      <c r="AN110" s="24"/>
      <c r="AO110" s="24"/>
      <c r="AP110" s="24"/>
    </row>
    <row r="111" spans="1:42" ht="15" customHeight="1" x14ac:dyDescent="0.2">
      <c r="A111" s="16"/>
      <c r="B111" s="28"/>
      <c r="C111" s="28"/>
      <c r="D111" s="28"/>
      <c r="E111" s="28"/>
      <c r="F111" s="28"/>
      <c r="G111" s="28"/>
      <c r="H111" s="28"/>
      <c r="I111" s="28"/>
      <c r="J111" s="28"/>
      <c r="K111" s="28"/>
      <c r="L111" s="28"/>
      <c r="M111" s="28"/>
      <c r="N111" s="28"/>
      <c r="O111" s="28"/>
      <c r="P111" s="28"/>
      <c r="Q111" s="28"/>
      <c r="R111" s="28"/>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row>
    <row r="112" spans="1:42" ht="15" customHeight="1" x14ac:dyDescent="0.2">
      <c r="A112" s="21"/>
      <c r="B112" s="21"/>
      <c r="C112" s="21"/>
      <c r="D112" s="21"/>
      <c r="E112" s="21"/>
      <c r="F112" s="21"/>
      <c r="G112" s="21"/>
      <c r="H112" s="21"/>
      <c r="I112" s="21"/>
    </row>
  </sheetData>
  <mergeCells count="639">
    <mergeCell ref="A112:B112"/>
    <mergeCell ref="C112:E112"/>
    <mergeCell ref="F112:I112"/>
    <mergeCell ref="B111:G111"/>
    <mergeCell ref="H111:R111"/>
    <mergeCell ref="S111:AD111"/>
    <mergeCell ref="B106:AP106"/>
    <mergeCell ref="B107:R107"/>
    <mergeCell ref="S107:AP107"/>
    <mergeCell ref="B108:G108"/>
    <mergeCell ref="H108:AD108"/>
    <mergeCell ref="AE108:AP108"/>
    <mergeCell ref="AE111:AP111"/>
    <mergeCell ref="B109:G109"/>
    <mergeCell ref="H109:AD109"/>
    <mergeCell ref="AE109:AP109"/>
    <mergeCell ref="B110:G110"/>
    <mergeCell ref="H110:AD110"/>
    <mergeCell ref="AE110:AP110"/>
    <mergeCell ref="B102:G102"/>
    <mergeCell ref="H102:AD102"/>
    <mergeCell ref="AE102:AP102"/>
    <mergeCell ref="B103:AP103"/>
    <mergeCell ref="B104:R104"/>
    <mergeCell ref="S104:AP104"/>
    <mergeCell ref="B105:G105"/>
    <mergeCell ref="H105:AD105"/>
    <mergeCell ref="AE105:AP105"/>
    <mergeCell ref="B97:AP97"/>
    <mergeCell ref="B98:R98"/>
    <mergeCell ref="S98:AP98"/>
    <mergeCell ref="B99:G99"/>
    <mergeCell ref="H99:AD99"/>
    <mergeCell ref="AE99:AP99"/>
    <mergeCell ref="B100:AP100"/>
    <mergeCell ref="B101:R101"/>
    <mergeCell ref="S101:AP101"/>
    <mergeCell ref="B93:G93"/>
    <mergeCell ref="H93:AD93"/>
    <mergeCell ref="AE93:AP93"/>
    <mergeCell ref="B94:AP94"/>
    <mergeCell ref="B95:R95"/>
    <mergeCell ref="S95:AP95"/>
    <mergeCell ref="B96:G96"/>
    <mergeCell ref="H96:AD96"/>
    <mergeCell ref="AE96:AP96"/>
    <mergeCell ref="B88:AP88"/>
    <mergeCell ref="B89:R89"/>
    <mergeCell ref="S89:AP89"/>
    <mergeCell ref="B90:G90"/>
    <mergeCell ref="H90:AD90"/>
    <mergeCell ref="AE90:AP90"/>
    <mergeCell ref="B91:AP91"/>
    <mergeCell ref="B92:R92"/>
    <mergeCell ref="S92:AP92"/>
    <mergeCell ref="B84:G84"/>
    <mergeCell ref="H84:AD84"/>
    <mergeCell ref="AE84:AP84"/>
    <mergeCell ref="B85:AP85"/>
    <mergeCell ref="B86:R86"/>
    <mergeCell ref="S86:AP86"/>
    <mergeCell ref="B87:G87"/>
    <mergeCell ref="H87:AD87"/>
    <mergeCell ref="AE87:AP87"/>
    <mergeCell ref="B80:G80"/>
    <mergeCell ref="H80:AD80"/>
    <mergeCell ref="AE80:AP80"/>
    <mergeCell ref="B81:AP81"/>
    <mergeCell ref="B82:R82"/>
    <mergeCell ref="S82:AP82"/>
    <mergeCell ref="B83:G83"/>
    <mergeCell ref="H83:AD83"/>
    <mergeCell ref="AE83:AP83"/>
    <mergeCell ref="B75:AP75"/>
    <mergeCell ref="B76:R76"/>
    <mergeCell ref="S76:AP76"/>
    <mergeCell ref="B77:G77"/>
    <mergeCell ref="H77:AD77"/>
    <mergeCell ref="AE77:AP77"/>
    <mergeCell ref="B78:AP78"/>
    <mergeCell ref="B79:R79"/>
    <mergeCell ref="S79:AP79"/>
    <mergeCell ref="B71:G71"/>
    <mergeCell ref="H71:AD71"/>
    <mergeCell ref="AE71:AP71"/>
    <mergeCell ref="B72:AP72"/>
    <mergeCell ref="B73:R73"/>
    <mergeCell ref="S73:AP73"/>
    <mergeCell ref="B74:G74"/>
    <mergeCell ref="H74:AD74"/>
    <mergeCell ref="AE74:AP74"/>
    <mergeCell ref="B67:G67"/>
    <mergeCell ref="H67:AD67"/>
    <mergeCell ref="AE67:AP67"/>
    <mergeCell ref="B68:AP68"/>
    <mergeCell ref="B69:R69"/>
    <mergeCell ref="S69:AP69"/>
    <mergeCell ref="B70:G70"/>
    <mergeCell ref="H70:AD70"/>
    <mergeCell ref="AE70:AP70"/>
    <mergeCell ref="B62:G62"/>
    <mergeCell ref="H62:AD62"/>
    <mergeCell ref="AE62:AP62"/>
    <mergeCell ref="B63:G63"/>
    <mergeCell ref="H63:AD63"/>
    <mergeCell ref="AE63:AP63"/>
    <mergeCell ref="B64:AP64"/>
    <mergeCell ref="B65:AP65"/>
    <mergeCell ref="B66:R66"/>
    <mergeCell ref="S66:AP66"/>
    <mergeCell ref="AM59:AN59"/>
    <mergeCell ref="AO59:AP59"/>
    <mergeCell ref="A60:AP60"/>
    <mergeCell ref="B61:G61"/>
    <mergeCell ref="H61:R61"/>
    <mergeCell ref="S61:AD61"/>
    <mergeCell ref="AE61:AP61"/>
    <mergeCell ref="W59:X59"/>
    <mergeCell ref="Y59:AB59"/>
    <mergeCell ref="AC59:AE59"/>
    <mergeCell ref="AI59:AJ59"/>
    <mergeCell ref="AK59:AL59"/>
    <mergeCell ref="B57:AP57"/>
    <mergeCell ref="B58:C58"/>
    <mergeCell ref="D58:F58"/>
    <mergeCell ref="G58:K58"/>
    <mergeCell ref="L58:M58"/>
    <mergeCell ref="N58:P58"/>
    <mergeCell ref="Q58:S58"/>
    <mergeCell ref="T59:V59"/>
    <mergeCell ref="T58:V58"/>
    <mergeCell ref="W58:X58"/>
    <mergeCell ref="Y58:AB58"/>
    <mergeCell ref="AC58:AE58"/>
    <mergeCell ref="AF58:AH58"/>
    <mergeCell ref="AF59:AH59"/>
    <mergeCell ref="B59:C59"/>
    <mergeCell ref="D59:F59"/>
    <mergeCell ref="G59:K59"/>
    <mergeCell ref="L59:M59"/>
    <mergeCell ref="N59:P59"/>
    <mergeCell ref="Q59:S59"/>
    <mergeCell ref="AK58:AL58"/>
    <mergeCell ref="AM58:AN58"/>
    <mergeCell ref="AO58:AP58"/>
    <mergeCell ref="AI58:AJ58"/>
    <mergeCell ref="AC54:AE54"/>
    <mergeCell ref="AF54:AH54"/>
    <mergeCell ref="AI54:AJ54"/>
    <mergeCell ref="AK54:AL54"/>
    <mergeCell ref="AM54:AN54"/>
    <mergeCell ref="AO54:AP54"/>
    <mergeCell ref="B55:AP55"/>
    <mergeCell ref="B56:C56"/>
    <mergeCell ref="D56:F56"/>
    <mergeCell ref="G56:K56"/>
    <mergeCell ref="L56:M56"/>
    <mergeCell ref="N56:P56"/>
    <mergeCell ref="Q56:S56"/>
    <mergeCell ref="T56:V56"/>
    <mergeCell ref="W56:X56"/>
    <mergeCell ref="Y56:AB56"/>
    <mergeCell ref="AC56:AE56"/>
    <mergeCell ref="AF56:AH56"/>
    <mergeCell ref="AI56:AJ56"/>
    <mergeCell ref="AK56:AL56"/>
    <mergeCell ref="AM56:AN56"/>
    <mergeCell ref="AO56:AP56"/>
    <mergeCell ref="B54:C54"/>
    <mergeCell ref="D54:F54"/>
    <mergeCell ref="G54:K54"/>
    <mergeCell ref="L54:M54"/>
    <mergeCell ref="N54:P54"/>
    <mergeCell ref="Q54:S54"/>
    <mergeCell ref="T54:V54"/>
    <mergeCell ref="W54:X54"/>
    <mergeCell ref="Y54:AB54"/>
    <mergeCell ref="AC52:AE52"/>
    <mergeCell ref="AF52:AH52"/>
    <mergeCell ref="AI52:AJ52"/>
    <mergeCell ref="AK52:AL52"/>
    <mergeCell ref="AM52:AN52"/>
    <mergeCell ref="AO52:AP52"/>
    <mergeCell ref="B53:C53"/>
    <mergeCell ref="D53:F53"/>
    <mergeCell ref="G53:K53"/>
    <mergeCell ref="L53:M53"/>
    <mergeCell ref="N53:P53"/>
    <mergeCell ref="Q53:S53"/>
    <mergeCell ref="T53:V53"/>
    <mergeCell ref="W53:X53"/>
    <mergeCell ref="Y53:AB53"/>
    <mergeCell ref="AC53:AE53"/>
    <mergeCell ref="AF53:AH53"/>
    <mergeCell ref="AI53:AJ53"/>
    <mergeCell ref="AK53:AL53"/>
    <mergeCell ref="AM53:AN53"/>
    <mergeCell ref="AO53:AP53"/>
    <mergeCell ref="B52:C52"/>
    <mergeCell ref="D52:F52"/>
    <mergeCell ref="G52:K52"/>
    <mergeCell ref="L52:M52"/>
    <mergeCell ref="N52:P52"/>
    <mergeCell ref="Q52:S52"/>
    <mergeCell ref="T52:V52"/>
    <mergeCell ref="W52:X52"/>
    <mergeCell ref="Y52:AB52"/>
    <mergeCell ref="AC50:AE50"/>
    <mergeCell ref="AF50:AH50"/>
    <mergeCell ref="AI50:AJ50"/>
    <mergeCell ref="AK50:AL50"/>
    <mergeCell ref="AM50:AN50"/>
    <mergeCell ref="AO50:AP50"/>
    <mergeCell ref="B51:C51"/>
    <mergeCell ref="D51:F51"/>
    <mergeCell ref="G51:K51"/>
    <mergeCell ref="L51:M51"/>
    <mergeCell ref="N51:P51"/>
    <mergeCell ref="Q51:S51"/>
    <mergeCell ref="T51:V51"/>
    <mergeCell ref="W51:X51"/>
    <mergeCell ref="Y51:AB51"/>
    <mergeCell ref="AC51:AE51"/>
    <mergeCell ref="AF51:AH51"/>
    <mergeCell ref="AI51:AJ51"/>
    <mergeCell ref="AK51:AL51"/>
    <mergeCell ref="AM51:AN51"/>
    <mergeCell ref="AO51:AP51"/>
    <mergeCell ref="B50:C50"/>
    <mergeCell ref="D50:F50"/>
    <mergeCell ref="G50:K50"/>
    <mergeCell ref="L50:M50"/>
    <mergeCell ref="N50:P50"/>
    <mergeCell ref="Q50:S50"/>
    <mergeCell ref="T50:V50"/>
    <mergeCell ref="W50:X50"/>
    <mergeCell ref="Y50:AB50"/>
    <mergeCell ref="AC48:AE48"/>
    <mergeCell ref="AF48:AH48"/>
    <mergeCell ref="AI48:AJ48"/>
    <mergeCell ref="AK48:AL48"/>
    <mergeCell ref="AM48:AN48"/>
    <mergeCell ref="AO48:AP48"/>
    <mergeCell ref="B49:C49"/>
    <mergeCell ref="D49:F49"/>
    <mergeCell ref="G49:K49"/>
    <mergeCell ref="L49:M49"/>
    <mergeCell ref="N49:P49"/>
    <mergeCell ref="Q49:S49"/>
    <mergeCell ref="T49:V49"/>
    <mergeCell ref="W49:X49"/>
    <mergeCell ref="Y49:AB49"/>
    <mergeCell ref="AC49:AE49"/>
    <mergeCell ref="AF49:AH49"/>
    <mergeCell ref="AI49:AJ49"/>
    <mergeCell ref="AK49:AL49"/>
    <mergeCell ref="AM49:AN49"/>
    <mergeCell ref="AO49:AP49"/>
    <mergeCell ref="B48:C48"/>
    <mergeCell ref="D48:F48"/>
    <mergeCell ref="G48:K48"/>
    <mergeCell ref="L48:M48"/>
    <mergeCell ref="N48:P48"/>
    <mergeCell ref="Q48:S48"/>
    <mergeCell ref="T48:V48"/>
    <mergeCell ref="W48:X48"/>
    <mergeCell ref="Y48:AB48"/>
    <mergeCell ref="AC46:AE46"/>
    <mergeCell ref="AF46:AH46"/>
    <mergeCell ref="AI46:AJ46"/>
    <mergeCell ref="AK46:AL46"/>
    <mergeCell ref="AM46:AN46"/>
    <mergeCell ref="AO46:AP46"/>
    <mergeCell ref="B47:C47"/>
    <mergeCell ref="D47:F47"/>
    <mergeCell ref="G47:K47"/>
    <mergeCell ref="L47:M47"/>
    <mergeCell ref="N47:P47"/>
    <mergeCell ref="Q47:S47"/>
    <mergeCell ref="T47:V47"/>
    <mergeCell ref="W47:X47"/>
    <mergeCell ref="Y47:AB47"/>
    <mergeCell ref="AC47:AE47"/>
    <mergeCell ref="AF47:AH47"/>
    <mergeCell ref="AI47:AJ47"/>
    <mergeCell ref="AK47:AL47"/>
    <mergeCell ref="AM47:AN47"/>
    <mergeCell ref="AO47:AP47"/>
    <mergeCell ref="B46:C46"/>
    <mergeCell ref="D46:F46"/>
    <mergeCell ref="G46:K46"/>
    <mergeCell ref="L46:M46"/>
    <mergeCell ref="N46:P46"/>
    <mergeCell ref="Q46:S46"/>
    <mergeCell ref="T46:V46"/>
    <mergeCell ref="W46:X46"/>
    <mergeCell ref="Y46:AB46"/>
    <mergeCell ref="AC43:AE43"/>
    <mergeCell ref="AF43:AH43"/>
    <mergeCell ref="AI43:AJ43"/>
    <mergeCell ref="AK43:AL43"/>
    <mergeCell ref="AM43:AN43"/>
    <mergeCell ref="AO43:AP43"/>
    <mergeCell ref="B44:AP44"/>
    <mergeCell ref="B45:C45"/>
    <mergeCell ref="D45:F45"/>
    <mergeCell ref="G45:K45"/>
    <mergeCell ref="L45:M45"/>
    <mergeCell ref="N45:P45"/>
    <mergeCell ref="Q45:S45"/>
    <mergeCell ref="T45:V45"/>
    <mergeCell ref="W45:X45"/>
    <mergeCell ref="Y45:AB45"/>
    <mergeCell ref="AC45:AE45"/>
    <mergeCell ref="AF45:AH45"/>
    <mergeCell ref="AI45:AJ45"/>
    <mergeCell ref="AK45:AL45"/>
    <mergeCell ref="AM45:AN45"/>
    <mergeCell ref="AO45:AP45"/>
    <mergeCell ref="B43:C43"/>
    <mergeCell ref="D43:F43"/>
    <mergeCell ref="G43:K43"/>
    <mergeCell ref="L43:M43"/>
    <mergeCell ref="N43:P43"/>
    <mergeCell ref="Q43:S43"/>
    <mergeCell ref="T43:V43"/>
    <mergeCell ref="W43:X43"/>
    <mergeCell ref="Y43:AB43"/>
    <mergeCell ref="A41:A42"/>
    <mergeCell ref="B41:C42"/>
    <mergeCell ref="D41:F42"/>
    <mergeCell ref="G41:K42"/>
    <mergeCell ref="L41:AN41"/>
    <mergeCell ref="AO41:AP42"/>
    <mergeCell ref="L42:M42"/>
    <mergeCell ref="N42:P42"/>
    <mergeCell ref="Q42:S42"/>
    <mergeCell ref="T42:V42"/>
    <mergeCell ref="W42:X42"/>
    <mergeCell ref="Y42:AB42"/>
    <mergeCell ref="AC42:AE42"/>
    <mergeCell ref="AF42:AH42"/>
    <mergeCell ref="AI42:AJ42"/>
    <mergeCell ref="AK42:AL42"/>
    <mergeCell ref="AM42:AN42"/>
    <mergeCell ref="X38:Y38"/>
    <mergeCell ref="Z38:AA38"/>
    <mergeCell ref="AB38:AC38"/>
    <mergeCell ref="AD38:AI38"/>
    <mergeCell ref="AJ38:AM38"/>
    <mergeCell ref="AN38:AP38"/>
    <mergeCell ref="A39:AP39"/>
    <mergeCell ref="B40:C40"/>
    <mergeCell ref="D40:F40"/>
    <mergeCell ref="G40:K40"/>
    <mergeCell ref="L40:M40"/>
    <mergeCell ref="N40:P40"/>
    <mergeCell ref="Q40:S40"/>
    <mergeCell ref="T40:V40"/>
    <mergeCell ref="W40:X40"/>
    <mergeCell ref="Y40:AB40"/>
    <mergeCell ref="AC40:AE40"/>
    <mergeCell ref="AF40:AH40"/>
    <mergeCell ref="AI40:AJ40"/>
    <mergeCell ref="AK40:AL40"/>
    <mergeCell ref="AM40:AN40"/>
    <mergeCell ref="AO40:AP40"/>
    <mergeCell ref="B38:C38"/>
    <mergeCell ref="E38:F38"/>
    <mergeCell ref="G38:H38"/>
    <mergeCell ref="I38:J38"/>
    <mergeCell ref="K38:L38"/>
    <mergeCell ref="M38:N38"/>
    <mergeCell ref="O38:Q38"/>
    <mergeCell ref="R38:T38"/>
    <mergeCell ref="U38:W38"/>
    <mergeCell ref="A36:AP36"/>
    <mergeCell ref="B37:C37"/>
    <mergeCell ref="E37:F37"/>
    <mergeCell ref="G37:H37"/>
    <mergeCell ref="I37:J37"/>
    <mergeCell ref="K37:L37"/>
    <mergeCell ref="M37:N37"/>
    <mergeCell ref="O37:Q37"/>
    <mergeCell ref="R37:T37"/>
    <mergeCell ref="U37:W37"/>
    <mergeCell ref="X37:Y37"/>
    <mergeCell ref="Z37:AA37"/>
    <mergeCell ref="AB37:AC37"/>
    <mergeCell ref="AD37:AI37"/>
    <mergeCell ref="AJ37:AM37"/>
    <mergeCell ref="AN37:AP37"/>
    <mergeCell ref="X33:Y33"/>
    <mergeCell ref="Z33:AA33"/>
    <mergeCell ref="AB33:AC33"/>
    <mergeCell ref="AD33:AI33"/>
    <mergeCell ref="AJ33:AM33"/>
    <mergeCell ref="AN33:AP33"/>
    <mergeCell ref="A34:AP34"/>
    <mergeCell ref="B35:C35"/>
    <mergeCell ref="E35:F35"/>
    <mergeCell ref="G35:H35"/>
    <mergeCell ref="I35:J35"/>
    <mergeCell ref="K35:L35"/>
    <mergeCell ref="M35:N35"/>
    <mergeCell ref="O35:Q35"/>
    <mergeCell ref="R35:T35"/>
    <mergeCell ref="U35:W35"/>
    <mergeCell ref="X35:Y35"/>
    <mergeCell ref="Z35:AA35"/>
    <mergeCell ref="AB35:AC35"/>
    <mergeCell ref="AD35:AI35"/>
    <mergeCell ref="AJ35:AM35"/>
    <mergeCell ref="AN35:AP35"/>
    <mergeCell ref="B33:C33"/>
    <mergeCell ref="E33:F33"/>
    <mergeCell ref="G33:H33"/>
    <mergeCell ref="I33:J33"/>
    <mergeCell ref="K33:L33"/>
    <mergeCell ref="M33:N33"/>
    <mergeCell ref="O33:Q33"/>
    <mergeCell ref="R33:T33"/>
    <mergeCell ref="U33:W33"/>
    <mergeCell ref="X31:Y31"/>
    <mergeCell ref="Z31:AA31"/>
    <mergeCell ref="AB31:AC31"/>
    <mergeCell ref="AD31:AI31"/>
    <mergeCell ref="AJ31:AM31"/>
    <mergeCell ref="AN31:AP31"/>
    <mergeCell ref="B32:C32"/>
    <mergeCell ref="E32:F32"/>
    <mergeCell ref="G32:H32"/>
    <mergeCell ref="I32:J32"/>
    <mergeCell ref="K32:L32"/>
    <mergeCell ref="M32:N32"/>
    <mergeCell ref="O32:Q32"/>
    <mergeCell ref="R32:T32"/>
    <mergeCell ref="U32:W32"/>
    <mergeCell ref="X32:Y32"/>
    <mergeCell ref="Z32:AA32"/>
    <mergeCell ref="AB32:AC32"/>
    <mergeCell ref="AD32:AI32"/>
    <mergeCell ref="AJ32:AM32"/>
    <mergeCell ref="AN32:AP32"/>
    <mergeCell ref="B31:C31"/>
    <mergeCell ref="E31:F31"/>
    <mergeCell ref="G31:H31"/>
    <mergeCell ref="I31:J31"/>
    <mergeCell ref="K31:L31"/>
    <mergeCell ref="M31:N31"/>
    <mergeCell ref="O31:Q31"/>
    <mergeCell ref="R31:T31"/>
    <mergeCell ref="U31:W31"/>
    <mergeCell ref="X29:Y29"/>
    <mergeCell ref="Z29:AA29"/>
    <mergeCell ref="AB29:AC29"/>
    <mergeCell ref="AD29:AI29"/>
    <mergeCell ref="AJ29:AM29"/>
    <mergeCell ref="AN29:AP29"/>
    <mergeCell ref="B30:C30"/>
    <mergeCell ref="E30:F30"/>
    <mergeCell ref="G30:H30"/>
    <mergeCell ref="I30:J30"/>
    <mergeCell ref="K30:L30"/>
    <mergeCell ref="M30:N30"/>
    <mergeCell ref="O30:Q30"/>
    <mergeCell ref="R30:T30"/>
    <mergeCell ref="U30:W30"/>
    <mergeCell ref="X30:Y30"/>
    <mergeCell ref="Z30:AA30"/>
    <mergeCell ref="AB30:AC30"/>
    <mergeCell ref="AD30:AI30"/>
    <mergeCell ref="AJ30:AM30"/>
    <mergeCell ref="AN30:AP30"/>
    <mergeCell ref="B29:C29"/>
    <mergeCell ref="E29:F29"/>
    <mergeCell ref="G29:H29"/>
    <mergeCell ref="I29:J29"/>
    <mergeCell ref="K29:L29"/>
    <mergeCell ref="M29:N29"/>
    <mergeCell ref="O29:Q29"/>
    <mergeCell ref="R29:T29"/>
    <mergeCell ref="U29:W29"/>
    <mergeCell ref="X27:Y27"/>
    <mergeCell ref="Z27:AA27"/>
    <mergeCell ref="AB27:AC27"/>
    <mergeCell ref="AD27:AI27"/>
    <mergeCell ref="AJ27:AM27"/>
    <mergeCell ref="AN27:AP27"/>
    <mergeCell ref="B28:C28"/>
    <mergeCell ref="E28:F28"/>
    <mergeCell ref="G28:H28"/>
    <mergeCell ref="I28:J28"/>
    <mergeCell ref="K28:L28"/>
    <mergeCell ref="M28:N28"/>
    <mergeCell ref="O28:Q28"/>
    <mergeCell ref="R28:T28"/>
    <mergeCell ref="U28:W28"/>
    <mergeCell ref="X28:Y28"/>
    <mergeCell ref="Z28:AA28"/>
    <mergeCell ref="AB28:AC28"/>
    <mergeCell ref="AD28:AI28"/>
    <mergeCell ref="AJ28:AM28"/>
    <mergeCell ref="AN28:AP28"/>
    <mergeCell ref="B27:C27"/>
    <mergeCell ref="E27:F27"/>
    <mergeCell ref="G27:H27"/>
    <mergeCell ref="I27:J27"/>
    <mergeCell ref="K27:L27"/>
    <mergeCell ref="M27:N27"/>
    <mergeCell ref="O27:Q27"/>
    <mergeCell ref="R27:T27"/>
    <mergeCell ref="U27:W27"/>
    <mergeCell ref="X25:Y25"/>
    <mergeCell ref="Z25:AA25"/>
    <mergeCell ref="AB25:AC25"/>
    <mergeCell ref="AD25:AI25"/>
    <mergeCell ref="AJ25:AM25"/>
    <mergeCell ref="AN25:AP25"/>
    <mergeCell ref="B26:C26"/>
    <mergeCell ref="E26:F26"/>
    <mergeCell ref="G26:H26"/>
    <mergeCell ref="I26:J26"/>
    <mergeCell ref="K26:L26"/>
    <mergeCell ref="M26:N26"/>
    <mergeCell ref="O26:Q26"/>
    <mergeCell ref="R26:T26"/>
    <mergeCell ref="U26:W26"/>
    <mergeCell ref="X26:Y26"/>
    <mergeCell ref="Z26:AA26"/>
    <mergeCell ref="AB26:AC26"/>
    <mergeCell ref="AD26:AI26"/>
    <mergeCell ref="AJ26:AM26"/>
    <mergeCell ref="AN26:AP26"/>
    <mergeCell ref="B25:C25"/>
    <mergeCell ref="E25:F25"/>
    <mergeCell ref="G25:H25"/>
    <mergeCell ref="I25:J25"/>
    <mergeCell ref="K25:L25"/>
    <mergeCell ref="M25:N25"/>
    <mergeCell ref="O25:Q25"/>
    <mergeCell ref="R25:T25"/>
    <mergeCell ref="U25:W25"/>
    <mergeCell ref="X22:Y22"/>
    <mergeCell ref="Z22:AA22"/>
    <mergeCell ref="AB22:AC22"/>
    <mergeCell ref="AD22:AI22"/>
    <mergeCell ref="AJ22:AM22"/>
    <mergeCell ref="AN22:AP22"/>
    <mergeCell ref="A23:AP23"/>
    <mergeCell ref="B24:C24"/>
    <mergeCell ref="E24:F24"/>
    <mergeCell ref="G24:H24"/>
    <mergeCell ref="I24:J24"/>
    <mergeCell ref="K24:L24"/>
    <mergeCell ref="M24:N24"/>
    <mergeCell ref="O24:Q24"/>
    <mergeCell ref="R24:T24"/>
    <mergeCell ref="U24:W24"/>
    <mergeCell ref="X24:Y24"/>
    <mergeCell ref="Z24:AA24"/>
    <mergeCell ref="AB24:AC24"/>
    <mergeCell ref="AD24:AI24"/>
    <mergeCell ref="AJ24:AM24"/>
    <mergeCell ref="AN24:AP24"/>
    <mergeCell ref="B22:C22"/>
    <mergeCell ref="E22:F22"/>
    <mergeCell ref="G22:H22"/>
    <mergeCell ref="I22:J22"/>
    <mergeCell ref="K22:L22"/>
    <mergeCell ref="M22:N22"/>
    <mergeCell ref="O22:Q22"/>
    <mergeCell ref="R22:T22"/>
    <mergeCell ref="U22:W22"/>
    <mergeCell ref="AN20:AP21"/>
    <mergeCell ref="I21:J21"/>
    <mergeCell ref="K21:L21"/>
    <mergeCell ref="M21:N21"/>
    <mergeCell ref="O21:Q21"/>
    <mergeCell ref="R21:T21"/>
    <mergeCell ref="U21:W21"/>
    <mergeCell ref="X21:Y21"/>
    <mergeCell ref="Z21:AA21"/>
    <mergeCell ref="AB21:AC21"/>
    <mergeCell ref="A20:A21"/>
    <mergeCell ref="B20:C21"/>
    <mergeCell ref="D20:D21"/>
    <mergeCell ref="E20:F21"/>
    <mergeCell ref="G20:H21"/>
    <mergeCell ref="I20:L20"/>
    <mergeCell ref="M20:AC20"/>
    <mergeCell ref="AD20:AI21"/>
    <mergeCell ref="AJ20:AM21"/>
    <mergeCell ref="B19:C19"/>
    <mergeCell ref="E19:F19"/>
    <mergeCell ref="G19:H19"/>
    <mergeCell ref="I19:J19"/>
    <mergeCell ref="K19:L19"/>
    <mergeCell ref="M19:AC19"/>
    <mergeCell ref="AD19:AI19"/>
    <mergeCell ref="AJ19:AM19"/>
    <mergeCell ref="AN19:AP19"/>
    <mergeCell ref="A14:P14"/>
    <mergeCell ref="Q14:AP14"/>
    <mergeCell ref="A15:P15"/>
    <mergeCell ref="Q15:AP15"/>
    <mergeCell ref="A16:P16"/>
    <mergeCell ref="Q16:AP16"/>
    <mergeCell ref="A17:P17"/>
    <mergeCell ref="Q17:AP17"/>
    <mergeCell ref="A18:AP18"/>
    <mergeCell ref="A8:P8"/>
    <mergeCell ref="Q8:AP8"/>
    <mergeCell ref="A9:P9"/>
    <mergeCell ref="Q9:AP9"/>
    <mergeCell ref="A10:P10"/>
    <mergeCell ref="Q10:AP10"/>
    <mergeCell ref="Q11:AP11"/>
    <mergeCell ref="Q12:AP12"/>
    <mergeCell ref="Q13:AP13"/>
    <mergeCell ref="A11:P13"/>
    <mergeCell ref="A4:P4"/>
    <mergeCell ref="Q4:AC4"/>
    <mergeCell ref="AD4:AF4"/>
    <mergeCell ref="AG4:AO4"/>
    <mergeCell ref="A5:AP5"/>
    <mergeCell ref="A6:P6"/>
    <mergeCell ref="Q6:AP6"/>
    <mergeCell ref="A7:P7"/>
    <mergeCell ref="Q7:AP7"/>
    <mergeCell ref="A1:AC1"/>
    <mergeCell ref="AD1:AF1"/>
    <mergeCell ref="AG1:AO1"/>
    <mergeCell ref="A2:AC2"/>
    <mergeCell ref="AD2:AF2"/>
    <mergeCell ref="AG2:AO2"/>
    <mergeCell ref="A3:AC3"/>
    <mergeCell ref="AD3:AF3"/>
    <mergeCell ref="AG3:AO3"/>
  </mergeCells>
  <pageMargins left="0.78740157480314965" right="0.39370078740157483" top="0.78740157480314965" bottom="0.78740157480314965" header="0.51181102362204722" footer="0.51181102362204722"/>
  <pageSetup paperSize="9" scale="46" fitToHeight="0" orientation="landscape" horizontalDpi="300" verticalDpi="300" r:id="rId1"/>
  <headerFooter alignWithMargins="0">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8"/>
  <sheetViews>
    <sheetView zoomScaleNormal="100" workbookViewId="0">
      <selection sqref="A1:XFD178"/>
    </sheetView>
  </sheetViews>
  <sheetFormatPr defaultRowHeight="15" x14ac:dyDescent="0.25"/>
  <cols>
    <col min="1" max="1" width="51.28515625" customWidth="1"/>
    <col min="2" max="9" width="17.42578125" customWidth="1"/>
    <col min="10" max="10" width="11.5703125" bestFit="1" customWidth="1"/>
  </cols>
  <sheetData>
    <row r="1" spans="1:10" ht="15.75" x14ac:dyDescent="0.25">
      <c r="A1" s="32" t="s">
        <v>27</v>
      </c>
      <c r="B1" s="32"/>
      <c r="C1" s="32"/>
      <c r="D1" s="32"/>
      <c r="E1" s="32"/>
      <c r="F1" s="32"/>
      <c r="G1" s="32"/>
      <c r="H1" s="32"/>
      <c r="I1" s="32"/>
    </row>
    <row r="3" spans="1:10" ht="18" customHeight="1" x14ac:dyDescent="0.25">
      <c r="A3" s="31" t="s">
        <v>0</v>
      </c>
      <c r="B3" s="30" t="s">
        <v>28</v>
      </c>
      <c r="C3" s="30"/>
      <c r="D3" s="30"/>
      <c r="E3" s="30"/>
      <c r="F3" s="30"/>
      <c r="G3" s="30"/>
      <c r="H3" s="30"/>
      <c r="I3" s="30"/>
      <c r="J3" s="2"/>
    </row>
    <row r="4" spans="1:10" ht="31.5" customHeight="1" x14ac:dyDescent="0.25">
      <c r="A4" s="31"/>
      <c r="B4" s="1">
        <v>2024</v>
      </c>
      <c r="C4" s="1">
        <v>2025</v>
      </c>
      <c r="D4" s="1">
        <v>2026</v>
      </c>
      <c r="E4" s="1">
        <v>2027</v>
      </c>
      <c r="F4" s="1">
        <v>2028</v>
      </c>
      <c r="G4" s="1">
        <v>2029</v>
      </c>
      <c r="H4" s="1">
        <v>2030</v>
      </c>
      <c r="I4" s="1" t="s">
        <v>26</v>
      </c>
      <c r="J4" s="2"/>
    </row>
    <row r="5" spans="1:10" ht="15.75" x14ac:dyDescent="0.25">
      <c r="A5" s="10">
        <v>1</v>
      </c>
      <c r="B5" s="1">
        <v>2</v>
      </c>
      <c r="C5" s="1">
        <v>3</v>
      </c>
      <c r="D5" s="1">
        <v>4</v>
      </c>
      <c r="E5" s="1">
        <v>5</v>
      </c>
      <c r="F5" s="1">
        <v>6</v>
      </c>
      <c r="G5" s="1">
        <v>7</v>
      </c>
      <c r="H5" s="1">
        <v>8</v>
      </c>
      <c r="I5" s="1">
        <v>9</v>
      </c>
      <c r="J5" s="2"/>
    </row>
    <row r="6" spans="1:10" ht="48.75" customHeight="1" x14ac:dyDescent="0.25">
      <c r="A6" s="11" t="s">
        <v>1</v>
      </c>
      <c r="B6" s="4">
        <f>B17+B27+B37+B47+B57+B67+B77+B87+B97+B107+B117+B127+B137+B147</f>
        <v>7481252.1100000013</v>
      </c>
      <c r="C6" s="4">
        <f t="shared" ref="C6:H6" si="0">C17+C27+C37+C47+C57+C67+C77+C87+C97+C107+C117+C127+C137+C147</f>
        <v>4485366.51</v>
      </c>
      <c r="D6" s="4">
        <f t="shared" si="0"/>
        <v>2960122.05</v>
      </c>
      <c r="E6" s="4">
        <f t="shared" si="0"/>
        <v>2231742.5945800003</v>
      </c>
      <c r="F6" s="4">
        <f t="shared" si="0"/>
        <v>2162631.9945800002</v>
      </c>
      <c r="G6" s="4">
        <f t="shared" si="0"/>
        <v>2162631.9945800002</v>
      </c>
      <c r="H6" s="4">
        <f t="shared" si="0"/>
        <v>2162631.9945800002</v>
      </c>
      <c r="I6" s="4">
        <f>SUM(B6:H6)</f>
        <v>23646379.248320006</v>
      </c>
      <c r="J6" s="2"/>
    </row>
    <row r="7" spans="1:10" ht="32.25" customHeight="1" x14ac:dyDescent="0.25">
      <c r="A7" s="12" t="s">
        <v>2</v>
      </c>
      <c r="B7" s="4">
        <f>B18+B28+B38+B48+B58+B68+B78+B88+B98+B108+B118+B128+B138+B148</f>
        <v>2986085.98</v>
      </c>
      <c r="C7" s="4">
        <f>C18+C28+C38+C48+C58+C68+C78+C88+C98+C108+C118+C128+C138+C148</f>
        <v>3152031.7</v>
      </c>
      <c r="D7" s="4">
        <f t="shared" ref="D7:H7" si="1">D18+D28+D38+D48+D58+D68+D78+D88+D98+D108+D118+D128+D138+D148</f>
        <v>2944219.6999999997</v>
      </c>
      <c r="E7" s="4">
        <f t="shared" si="1"/>
        <v>2231470.2000000002</v>
      </c>
      <c r="F7" s="4">
        <f t="shared" si="1"/>
        <v>2162359.6</v>
      </c>
      <c r="G7" s="4">
        <f t="shared" si="1"/>
        <v>2162359.6</v>
      </c>
      <c r="H7" s="4">
        <f t="shared" si="1"/>
        <v>2162359.6</v>
      </c>
      <c r="I7" s="4">
        <f>SUM(B7:H7)</f>
        <v>17800886.379999999</v>
      </c>
      <c r="J7" s="2"/>
    </row>
    <row r="8" spans="1:10" ht="32.25" customHeight="1" x14ac:dyDescent="0.25">
      <c r="A8" s="12" t="s">
        <v>3</v>
      </c>
      <c r="B8" s="4">
        <f>B19+B29+B39+B49+B59+B69+B79+B89+B99+B109+B119+B129+B139+B149</f>
        <v>564303.9</v>
      </c>
      <c r="C8" s="4">
        <f t="shared" ref="C8:H8" si="2">C19+C29+C39+C49+C59+C69+C79+C89+C99+C109+C119+C129+C139+C149</f>
        <v>537621.4</v>
      </c>
      <c r="D8" s="4">
        <f t="shared" si="2"/>
        <v>571940</v>
      </c>
      <c r="E8" s="4">
        <f t="shared" si="2"/>
        <v>0</v>
      </c>
      <c r="F8" s="4">
        <f t="shared" si="2"/>
        <v>0</v>
      </c>
      <c r="G8" s="4">
        <f t="shared" si="2"/>
        <v>0</v>
      </c>
      <c r="H8" s="4">
        <f t="shared" si="2"/>
        <v>0</v>
      </c>
      <c r="I8" s="4">
        <f t="shared" ref="I8:I16" si="3">SUM(B8:H8)</f>
        <v>1673865.3</v>
      </c>
      <c r="J8" s="2"/>
    </row>
    <row r="9" spans="1:10" ht="50.25" customHeight="1" x14ac:dyDescent="0.25">
      <c r="A9" s="12" t="s">
        <v>4</v>
      </c>
      <c r="B9" s="4">
        <f t="shared" ref="B9:H15" si="4">B20+B30+B40+B50+B60+B70+B80+B90+B100+B110+B120+B130+B140+B150</f>
        <v>0</v>
      </c>
      <c r="C9" s="4">
        <f t="shared" si="4"/>
        <v>0</v>
      </c>
      <c r="D9" s="4">
        <f t="shared" si="4"/>
        <v>0</v>
      </c>
      <c r="E9" s="4">
        <f t="shared" si="4"/>
        <v>0</v>
      </c>
      <c r="F9" s="4">
        <f t="shared" si="4"/>
        <v>0</v>
      </c>
      <c r="G9" s="4">
        <f t="shared" si="4"/>
        <v>0</v>
      </c>
      <c r="H9" s="4">
        <f t="shared" si="4"/>
        <v>0</v>
      </c>
      <c r="I9" s="4">
        <f t="shared" si="3"/>
        <v>0</v>
      </c>
      <c r="J9" s="2"/>
    </row>
    <row r="10" spans="1:10" ht="32.25" customHeight="1" x14ac:dyDescent="0.25">
      <c r="A10" s="12" t="s">
        <v>5</v>
      </c>
      <c r="B10" s="4">
        <f>B21+B31+B41+B51+B61+B71+B81+B91+B101+B111+B121+B131+B141+B151</f>
        <v>260805.80000000002</v>
      </c>
      <c r="C10" s="4">
        <f t="shared" ref="C10:H10" si="5">C21+C31+C41+C51+C61+C71+C81+C91+C101+C111+C121+C131+C141+C151</f>
        <v>268414.60000000003</v>
      </c>
      <c r="D10" s="4">
        <f t="shared" si="5"/>
        <v>128154.8</v>
      </c>
      <c r="E10" s="4">
        <f t="shared" si="5"/>
        <v>2575.3000000000002</v>
      </c>
      <c r="F10" s="4">
        <f t="shared" si="5"/>
        <v>2575.3000000000002</v>
      </c>
      <c r="G10" s="4">
        <f t="shared" si="5"/>
        <v>2575.3000000000002</v>
      </c>
      <c r="H10" s="4">
        <f t="shared" si="5"/>
        <v>2575.3000000000002</v>
      </c>
      <c r="I10" s="4">
        <f t="shared" si="3"/>
        <v>667676.40000000026</v>
      </c>
      <c r="J10" s="2"/>
    </row>
    <row r="11" spans="1:10" ht="68.25" customHeight="1" x14ac:dyDescent="0.25">
      <c r="A11" s="12" t="s">
        <v>6</v>
      </c>
      <c r="B11" s="4">
        <f t="shared" si="4"/>
        <v>0</v>
      </c>
      <c r="C11" s="4">
        <f t="shared" si="4"/>
        <v>0</v>
      </c>
      <c r="D11" s="4">
        <f t="shared" si="4"/>
        <v>0</v>
      </c>
      <c r="E11" s="4">
        <f t="shared" si="4"/>
        <v>0</v>
      </c>
      <c r="F11" s="4">
        <f t="shared" si="4"/>
        <v>0</v>
      </c>
      <c r="G11" s="4">
        <f t="shared" si="4"/>
        <v>0</v>
      </c>
      <c r="H11" s="4">
        <f t="shared" si="4"/>
        <v>0</v>
      </c>
      <c r="I11" s="4">
        <f t="shared" si="3"/>
        <v>0</v>
      </c>
      <c r="J11" s="2"/>
    </row>
    <row r="12" spans="1:10" ht="50.25" customHeight="1" x14ac:dyDescent="0.25">
      <c r="A12" s="12" t="s">
        <v>7</v>
      </c>
      <c r="B12" s="4">
        <f t="shared" si="4"/>
        <v>0</v>
      </c>
      <c r="C12" s="4">
        <f t="shared" si="4"/>
        <v>0</v>
      </c>
      <c r="D12" s="4">
        <f t="shared" si="4"/>
        <v>0</v>
      </c>
      <c r="E12" s="4">
        <f t="shared" si="4"/>
        <v>0</v>
      </c>
      <c r="F12" s="4">
        <f t="shared" si="4"/>
        <v>0</v>
      </c>
      <c r="G12" s="4">
        <f t="shared" si="4"/>
        <v>0</v>
      </c>
      <c r="H12" s="4">
        <f t="shared" si="4"/>
        <v>0</v>
      </c>
      <c r="I12" s="4">
        <f t="shared" si="3"/>
        <v>0</v>
      </c>
      <c r="J12" s="2"/>
    </row>
    <row r="13" spans="1:10" ht="32.25" customHeight="1" x14ac:dyDescent="0.25">
      <c r="A13" s="12" t="s">
        <v>8</v>
      </c>
      <c r="B13" s="4">
        <f t="shared" si="4"/>
        <v>295218.63</v>
      </c>
      <c r="C13" s="4">
        <f t="shared" si="4"/>
        <v>281749.41000000003</v>
      </c>
      <c r="D13" s="4">
        <f t="shared" si="4"/>
        <v>144057.15000000002</v>
      </c>
      <c r="E13" s="4">
        <f t="shared" si="4"/>
        <v>2847.6945799999999</v>
      </c>
      <c r="F13" s="4">
        <f t="shared" si="4"/>
        <v>2847.6945799999999</v>
      </c>
      <c r="G13" s="4">
        <f t="shared" si="4"/>
        <v>2847.6945799999999</v>
      </c>
      <c r="H13" s="4">
        <f t="shared" si="4"/>
        <v>2847.6945799999999</v>
      </c>
      <c r="I13" s="4">
        <f t="shared" si="3"/>
        <v>732415.9683200001</v>
      </c>
      <c r="J13" s="2"/>
    </row>
    <row r="14" spans="1:10" ht="32.25" customHeight="1" x14ac:dyDescent="0.25">
      <c r="A14" s="12" t="s">
        <v>9</v>
      </c>
      <c r="B14" s="4">
        <f t="shared" si="4"/>
        <v>4460753.3</v>
      </c>
      <c r="C14" s="4">
        <f t="shared" si="4"/>
        <v>1300000</v>
      </c>
      <c r="D14" s="4">
        <f t="shared" si="4"/>
        <v>0</v>
      </c>
      <c r="E14" s="4">
        <f t="shared" si="4"/>
        <v>0</v>
      </c>
      <c r="F14" s="4">
        <f t="shared" si="4"/>
        <v>0</v>
      </c>
      <c r="G14" s="4">
        <f t="shared" si="4"/>
        <v>0</v>
      </c>
      <c r="H14" s="4">
        <f t="shared" si="4"/>
        <v>0</v>
      </c>
      <c r="I14" s="4">
        <f t="shared" si="3"/>
        <v>5760753.2999999998</v>
      </c>
      <c r="J14" s="2"/>
    </row>
    <row r="15" spans="1:10" ht="32.25" customHeight="1" x14ac:dyDescent="0.25">
      <c r="A15" s="12" t="s">
        <v>10</v>
      </c>
      <c r="B15" s="4">
        <f t="shared" si="4"/>
        <v>0</v>
      </c>
      <c r="C15" s="4">
        <f t="shared" si="4"/>
        <v>0</v>
      </c>
      <c r="D15" s="4">
        <f t="shared" si="4"/>
        <v>0</v>
      </c>
      <c r="E15" s="4">
        <f t="shared" si="4"/>
        <v>0</v>
      </c>
      <c r="F15" s="4">
        <f t="shared" si="4"/>
        <v>0</v>
      </c>
      <c r="G15" s="4">
        <f t="shared" si="4"/>
        <v>0</v>
      </c>
      <c r="H15" s="4">
        <f t="shared" si="4"/>
        <v>0</v>
      </c>
      <c r="I15" s="4">
        <f t="shared" si="3"/>
        <v>0</v>
      </c>
      <c r="J15" s="2"/>
    </row>
    <row r="16" spans="1:10" ht="32.25" customHeight="1" x14ac:dyDescent="0.25">
      <c r="A16" s="12" t="s">
        <v>11</v>
      </c>
      <c r="B16" s="4">
        <v>0</v>
      </c>
      <c r="C16" s="4">
        <v>0</v>
      </c>
      <c r="D16" s="4">
        <v>0</v>
      </c>
      <c r="E16" s="4">
        <v>0</v>
      </c>
      <c r="F16" s="4">
        <v>0</v>
      </c>
      <c r="G16" s="4">
        <v>0</v>
      </c>
      <c r="H16" s="4">
        <v>0</v>
      </c>
      <c r="I16" s="4">
        <f t="shared" si="3"/>
        <v>0</v>
      </c>
      <c r="J16" s="2"/>
    </row>
    <row r="17" spans="1:10" ht="32.25" customHeight="1" x14ac:dyDescent="0.25">
      <c r="A17" s="13" t="s">
        <v>12</v>
      </c>
      <c r="B17" s="6">
        <f>B18</f>
        <v>49226.48</v>
      </c>
      <c r="C17" s="6">
        <f t="shared" ref="C17:H17" si="6">C18</f>
        <v>0</v>
      </c>
      <c r="D17" s="6">
        <f t="shared" si="6"/>
        <v>0</v>
      </c>
      <c r="E17" s="6">
        <f t="shared" si="6"/>
        <v>0</v>
      </c>
      <c r="F17" s="6">
        <f t="shared" si="6"/>
        <v>0</v>
      </c>
      <c r="G17" s="6">
        <f t="shared" si="6"/>
        <v>0</v>
      </c>
      <c r="H17" s="6">
        <f t="shared" si="6"/>
        <v>0</v>
      </c>
      <c r="I17" s="6">
        <f>SUM(B17:H17)</f>
        <v>49226.48</v>
      </c>
      <c r="J17" s="2"/>
    </row>
    <row r="18" spans="1:10" ht="32.25" customHeight="1" x14ac:dyDescent="0.25">
      <c r="A18" s="14" t="s">
        <v>2</v>
      </c>
      <c r="B18" s="6">
        <v>49226.48</v>
      </c>
      <c r="C18" s="6">
        <v>0</v>
      </c>
      <c r="D18" s="6">
        <v>0</v>
      </c>
      <c r="E18" s="6">
        <v>0</v>
      </c>
      <c r="F18" s="6">
        <v>0</v>
      </c>
      <c r="G18" s="6">
        <v>0</v>
      </c>
      <c r="H18" s="6">
        <v>0</v>
      </c>
      <c r="I18" s="6">
        <f t="shared" ref="I18:I26" si="7">SUM(B18:H18)</f>
        <v>49226.48</v>
      </c>
      <c r="J18" s="2"/>
    </row>
    <row r="19" spans="1:10" ht="32.25" customHeight="1" x14ac:dyDescent="0.25">
      <c r="A19" s="14" t="s">
        <v>3</v>
      </c>
      <c r="B19" s="6">
        <v>24501.5</v>
      </c>
      <c r="C19" s="6">
        <v>0</v>
      </c>
      <c r="D19" s="6">
        <v>0</v>
      </c>
      <c r="E19" s="6">
        <v>0</v>
      </c>
      <c r="F19" s="6">
        <v>0</v>
      </c>
      <c r="G19" s="6">
        <v>0</v>
      </c>
      <c r="H19" s="6">
        <v>0</v>
      </c>
      <c r="I19" s="6">
        <f t="shared" si="7"/>
        <v>24501.5</v>
      </c>
      <c r="J19" s="2"/>
    </row>
    <row r="20" spans="1:10" ht="50.25" customHeight="1" x14ac:dyDescent="0.25">
      <c r="A20" s="14" t="s">
        <v>4</v>
      </c>
      <c r="B20" s="6">
        <v>0</v>
      </c>
      <c r="C20" s="6">
        <v>0</v>
      </c>
      <c r="D20" s="6">
        <v>0</v>
      </c>
      <c r="E20" s="6">
        <v>0</v>
      </c>
      <c r="F20" s="6">
        <v>0</v>
      </c>
      <c r="G20" s="6">
        <v>0</v>
      </c>
      <c r="H20" s="6">
        <v>0</v>
      </c>
      <c r="I20" s="6">
        <f t="shared" si="7"/>
        <v>0</v>
      </c>
      <c r="J20" s="2"/>
    </row>
    <row r="21" spans="1:10" ht="32.25" customHeight="1" x14ac:dyDescent="0.25">
      <c r="A21" s="14" t="s">
        <v>5</v>
      </c>
      <c r="B21" s="6">
        <v>0</v>
      </c>
      <c r="C21" s="6">
        <v>0</v>
      </c>
      <c r="D21" s="6">
        <v>0</v>
      </c>
      <c r="E21" s="6">
        <v>0</v>
      </c>
      <c r="F21" s="6">
        <v>0</v>
      </c>
      <c r="G21" s="6">
        <v>0</v>
      </c>
      <c r="H21" s="6">
        <v>0</v>
      </c>
      <c r="I21" s="6">
        <f t="shared" si="7"/>
        <v>0</v>
      </c>
      <c r="J21" s="2"/>
    </row>
    <row r="22" spans="1:10" ht="67.5" customHeight="1" x14ac:dyDescent="0.25">
      <c r="A22" s="14" t="s">
        <v>6</v>
      </c>
      <c r="B22" s="6">
        <v>0</v>
      </c>
      <c r="C22" s="6">
        <v>0</v>
      </c>
      <c r="D22" s="6">
        <v>0</v>
      </c>
      <c r="E22" s="6">
        <v>0</v>
      </c>
      <c r="F22" s="6">
        <v>0</v>
      </c>
      <c r="G22" s="6">
        <v>0</v>
      </c>
      <c r="H22" s="6">
        <v>0</v>
      </c>
      <c r="I22" s="6">
        <f t="shared" si="7"/>
        <v>0</v>
      </c>
      <c r="J22" s="2"/>
    </row>
    <row r="23" spans="1:10" ht="49.5" customHeight="1" x14ac:dyDescent="0.25">
      <c r="A23" s="14" t="s">
        <v>7</v>
      </c>
      <c r="B23" s="6">
        <v>0</v>
      </c>
      <c r="C23" s="6">
        <v>0</v>
      </c>
      <c r="D23" s="6">
        <v>0</v>
      </c>
      <c r="E23" s="6">
        <v>0</v>
      </c>
      <c r="F23" s="6">
        <v>0</v>
      </c>
      <c r="G23" s="6">
        <v>0</v>
      </c>
      <c r="H23" s="6">
        <v>0</v>
      </c>
      <c r="I23" s="6">
        <f t="shared" si="7"/>
        <v>0</v>
      </c>
      <c r="J23" s="2"/>
    </row>
    <row r="24" spans="1:10" ht="32.25" customHeight="1" x14ac:dyDescent="0.25">
      <c r="A24" s="14" t="s">
        <v>8</v>
      </c>
      <c r="B24" s="6">
        <v>0</v>
      </c>
      <c r="C24" s="6">
        <v>0</v>
      </c>
      <c r="D24" s="6">
        <v>0</v>
      </c>
      <c r="E24" s="6">
        <v>0</v>
      </c>
      <c r="F24" s="6">
        <v>0</v>
      </c>
      <c r="G24" s="6">
        <v>0</v>
      </c>
      <c r="H24" s="6">
        <v>0</v>
      </c>
      <c r="I24" s="6">
        <f t="shared" si="7"/>
        <v>0</v>
      </c>
      <c r="J24" s="2"/>
    </row>
    <row r="25" spans="1:10" ht="32.25" customHeight="1" x14ac:dyDescent="0.25">
      <c r="A25" s="14" t="s">
        <v>9</v>
      </c>
      <c r="B25" s="6">
        <v>0</v>
      </c>
      <c r="C25" s="6">
        <v>0</v>
      </c>
      <c r="D25" s="6">
        <v>0</v>
      </c>
      <c r="E25" s="6">
        <v>0</v>
      </c>
      <c r="F25" s="6">
        <v>0</v>
      </c>
      <c r="G25" s="6">
        <v>0</v>
      </c>
      <c r="H25" s="6">
        <v>0</v>
      </c>
      <c r="I25" s="6">
        <f t="shared" si="7"/>
        <v>0</v>
      </c>
      <c r="J25" s="2"/>
    </row>
    <row r="26" spans="1:10" ht="32.25" customHeight="1" x14ac:dyDescent="0.25">
      <c r="A26" s="14" t="s">
        <v>10</v>
      </c>
      <c r="B26" s="6">
        <v>0</v>
      </c>
      <c r="C26" s="6">
        <v>0</v>
      </c>
      <c r="D26" s="6">
        <v>0</v>
      </c>
      <c r="E26" s="6">
        <v>0</v>
      </c>
      <c r="F26" s="6">
        <v>0</v>
      </c>
      <c r="G26" s="6">
        <v>0</v>
      </c>
      <c r="H26" s="6">
        <v>0</v>
      </c>
      <c r="I26" s="6">
        <f t="shared" si="7"/>
        <v>0</v>
      </c>
      <c r="J26" s="2"/>
    </row>
    <row r="27" spans="1:10" ht="63.75" customHeight="1" x14ac:dyDescent="0.25">
      <c r="A27" s="13" t="s">
        <v>13</v>
      </c>
      <c r="B27" s="6">
        <f>B28</f>
        <v>0</v>
      </c>
      <c r="C27" s="6">
        <f t="shared" ref="C27:H27" si="8">C28</f>
        <v>0</v>
      </c>
      <c r="D27" s="6">
        <f t="shared" si="8"/>
        <v>0</v>
      </c>
      <c r="E27" s="6">
        <f t="shared" si="8"/>
        <v>0</v>
      </c>
      <c r="F27" s="6">
        <f t="shared" si="8"/>
        <v>0</v>
      </c>
      <c r="G27" s="6">
        <f t="shared" si="8"/>
        <v>0</v>
      </c>
      <c r="H27" s="6">
        <f t="shared" si="8"/>
        <v>0</v>
      </c>
      <c r="I27" s="6">
        <f t="shared" ref="I27:I36" si="9">SUM(B27:H27)</f>
        <v>0</v>
      </c>
      <c r="J27" s="2"/>
    </row>
    <row r="28" spans="1:10" ht="32.25" customHeight="1" x14ac:dyDescent="0.25">
      <c r="A28" s="14" t="s">
        <v>2</v>
      </c>
      <c r="B28" s="6">
        <v>0</v>
      </c>
      <c r="C28" s="6">
        <v>0</v>
      </c>
      <c r="D28" s="6">
        <v>0</v>
      </c>
      <c r="E28" s="6">
        <v>0</v>
      </c>
      <c r="F28" s="6">
        <v>0</v>
      </c>
      <c r="G28" s="6">
        <v>0</v>
      </c>
      <c r="H28" s="6">
        <v>0</v>
      </c>
      <c r="I28" s="6">
        <f t="shared" si="9"/>
        <v>0</v>
      </c>
      <c r="J28" s="2"/>
    </row>
    <row r="29" spans="1:10" ht="32.25" customHeight="1" x14ac:dyDescent="0.25">
      <c r="A29" s="14" t="s">
        <v>3</v>
      </c>
      <c r="B29" s="6">
        <v>0</v>
      </c>
      <c r="C29" s="6">
        <v>0</v>
      </c>
      <c r="D29" s="6">
        <v>0</v>
      </c>
      <c r="E29" s="6">
        <v>0</v>
      </c>
      <c r="F29" s="6">
        <v>0</v>
      </c>
      <c r="G29" s="6">
        <v>0</v>
      </c>
      <c r="H29" s="6">
        <v>0</v>
      </c>
      <c r="I29" s="6">
        <f t="shared" si="9"/>
        <v>0</v>
      </c>
      <c r="J29" s="2"/>
    </row>
    <row r="30" spans="1:10" ht="53.25" customHeight="1" x14ac:dyDescent="0.25">
      <c r="A30" s="14" t="s">
        <v>4</v>
      </c>
      <c r="B30" s="6">
        <v>0</v>
      </c>
      <c r="C30" s="6">
        <v>0</v>
      </c>
      <c r="D30" s="6">
        <v>0</v>
      </c>
      <c r="E30" s="6">
        <v>0</v>
      </c>
      <c r="F30" s="6">
        <v>0</v>
      </c>
      <c r="G30" s="6">
        <v>0</v>
      </c>
      <c r="H30" s="6">
        <v>0</v>
      </c>
      <c r="I30" s="6">
        <f t="shared" si="9"/>
        <v>0</v>
      </c>
      <c r="J30" s="2"/>
    </row>
    <row r="31" spans="1:10" ht="32.25" customHeight="1" x14ac:dyDescent="0.25">
      <c r="A31" s="14" t="s">
        <v>5</v>
      </c>
      <c r="B31" s="6">
        <v>0</v>
      </c>
      <c r="C31" s="6">
        <v>0</v>
      </c>
      <c r="D31" s="6">
        <v>0</v>
      </c>
      <c r="E31" s="6">
        <v>0</v>
      </c>
      <c r="F31" s="6">
        <v>0</v>
      </c>
      <c r="G31" s="6">
        <v>0</v>
      </c>
      <c r="H31" s="6">
        <v>0</v>
      </c>
      <c r="I31" s="6">
        <f t="shared" si="9"/>
        <v>0</v>
      </c>
      <c r="J31" s="2"/>
    </row>
    <row r="32" spans="1:10" ht="64.5" customHeight="1" x14ac:dyDescent="0.25">
      <c r="A32" s="14" t="s">
        <v>6</v>
      </c>
      <c r="B32" s="6">
        <v>0</v>
      </c>
      <c r="C32" s="6">
        <v>0</v>
      </c>
      <c r="D32" s="6">
        <v>0</v>
      </c>
      <c r="E32" s="6">
        <v>0</v>
      </c>
      <c r="F32" s="6">
        <v>0</v>
      </c>
      <c r="G32" s="6">
        <v>0</v>
      </c>
      <c r="H32" s="6">
        <v>0</v>
      </c>
      <c r="I32" s="6">
        <f t="shared" si="9"/>
        <v>0</v>
      </c>
      <c r="J32" s="2"/>
    </row>
    <row r="33" spans="1:10" ht="51" customHeight="1" x14ac:dyDescent="0.25">
      <c r="A33" s="14" t="s">
        <v>7</v>
      </c>
      <c r="B33" s="6">
        <v>0</v>
      </c>
      <c r="C33" s="6">
        <v>0</v>
      </c>
      <c r="D33" s="6">
        <v>0</v>
      </c>
      <c r="E33" s="6">
        <v>0</v>
      </c>
      <c r="F33" s="6">
        <v>0</v>
      </c>
      <c r="G33" s="6">
        <v>0</v>
      </c>
      <c r="H33" s="6">
        <v>0</v>
      </c>
      <c r="I33" s="6">
        <f t="shared" si="9"/>
        <v>0</v>
      </c>
      <c r="J33" s="2"/>
    </row>
    <row r="34" spans="1:10" ht="32.25" customHeight="1" x14ac:dyDescent="0.25">
      <c r="A34" s="14" t="s">
        <v>8</v>
      </c>
      <c r="B34" s="6">
        <v>0</v>
      </c>
      <c r="C34" s="6">
        <v>0</v>
      </c>
      <c r="D34" s="6">
        <v>0</v>
      </c>
      <c r="E34" s="6">
        <v>0</v>
      </c>
      <c r="F34" s="6">
        <v>0</v>
      </c>
      <c r="G34" s="6">
        <v>0</v>
      </c>
      <c r="H34" s="6">
        <v>0</v>
      </c>
      <c r="I34" s="6">
        <f t="shared" si="9"/>
        <v>0</v>
      </c>
      <c r="J34" s="2"/>
    </row>
    <row r="35" spans="1:10" ht="32.25" customHeight="1" x14ac:dyDescent="0.25">
      <c r="A35" s="14" t="s">
        <v>9</v>
      </c>
      <c r="B35" s="6">
        <v>0</v>
      </c>
      <c r="C35" s="6">
        <v>0</v>
      </c>
      <c r="D35" s="6">
        <v>0</v>
      </c>
      <c r="E35" s="6">
        <v>0</v>
      </c>
      <c r="F35" s="6">
        <v>0</v>
      </c>
      <c r="G35" s="6">
        <v>0</v>
      </c>
      <c r="H35" s="6">
        <v>0</v>
      </c>
      <c r="I35" s="6">
        <f t="shared" si="9"/>
        <v>0</v>
      </c>
      <c r="J35" s="2"/>
    </row>
    <row r="36" spans="1:10" ht="32.25" customHeight="1" x14ac:dyDescent="0.25">
      <c r="A36" s="14" t="s">
        <v>10</v>
      </c>
      <c r="B36" s="6">
        <v>0</v>
      </c>
      <c r="C36" s="6">
        <v>0</v>
      </c>
      <c r="D36" s="6">
        <v>0</v>
      </c>
      <c r="E36" s="6">
        <v>0</v>
      </c>
      <c r="F36" s="6">
        <v>0</v>
      </c>
      <c r="G36" s="6">
        <v>0</v>
      </c>
      <c r="H36" s="6">
        <v>0</v>
      </c>
      <c r="I36" s="6">
        <f t="shared" si="9"/>
        <v>0</v>
      </c>
      <c r="J36" s="2"/>
    </row>
    <row r="37" spans="1:10" ht="53.25" customHeight="1" x14ac:dyDescent="0.25">
      <c r="A37" s="13" t="s">
        <v>14</v>
      </c>
      <c r="B37" s="6">
        <f>B38</f>
        <v>0</v>
      </c>
      <c r="C37" s="6">
        <f t="shared" ref="C37:I37" si="10">C38</f>
        <v>0</v>
      </c>
      <c r="D37" s="6">
        <f t="shared" si="10"/>
        <v>0</v>
      </c>
      <c r="E37" s="6">
        <f t="shared" si="10"/>
        <v>0</v>
      </c>
      <c r="F37" s="6">
        <f t="shared" si="10"/>
        <v>0</v>
      </c>
      <c r="G37" s="6">
        <f t="shared" si="10"/>
        <v>0</v>
      </c>
      <c r="H37" s="6">
        <f t="shared" si="10"/>
        <v>0</v>
      </c>
      <c r="I37" s="6">
        <f t="shared" si="10"/>
        <v>0</v>
      </c>
      <c r="J37" s="2"/>
    </row>
    <row r="38" spans="1:10" ht="32.25" customHeight="1" x14ac:dyDescent="0.25">
      <c r="A38" s="14" t="s">
        <v>2</v>
      </c>
      <c r="B38" s="6">
        <v>0</v>
      </c>
      <c r="C38" s="6">
        <v>0</v>
      </c>
      <c r="D38" s="6">
        <v>0</v>
      </c>
      <c r="E38" s="6">
        <v>0</v>
      </c>
      <c r="F38" s="6">
        <v>0</v>
      </c>
      <c r="G38" s="6">
        <v>0</v>
      </c>
      <c r="H38" s="6">
        <v>0</v>
      </c>
      <c r="I38" s="6">
        <f>SUM(B38:H38)</f>
        <v>0</v>
      </c>
      <c r="J38" s="2"/>
    </row>
    <row r="39" spans="1:10" ht="32.25" customHeight="1" x14ac:dyDescent="0.25">
      <c r="A39" s="14" t="s">
        <v>3</v>
      </c>
      <c r="B39" s="6">
        <v>0</v>
      </c>
      <c r="C39" s="6">
        <v>0</v>
      </c>
      <c r="D39" s="6">
        <v>0</v>
      </c>
      <c r="E39" s="6">
        <v>0</v>
      </c>
      <c r="F39" s="6">
        <v>0</v>
      </c>
      <c r="G39" s="6">
        <v>0</v>
      </c>
      <c r="H39" s="6">
        <v>0</v>
      </c>
      <c r="I39" s="6">
        <f t="shared" ref="I39:I46" si="11">SUM(B39:H39)</f>
        <v>0</v>
      </c>
      <c r="J39" s="2"/>
    </row>
    <row r="40" spans="1:10" ht="51" customHeight="1" x14ac:dyDescent="0.25">
      <c r="A40" s="14" t="s">
        <v>4</v>
      </c>
      <c r="B40" s="6">
        <v>0</v>
      </c>
      <c r="C40" s="6">
        <v>0</v>
      </c>
      <c r="D40" s="6">
        <v>0</v>
      </c>
      <c r="E40" s="6">
        <v>0</v>
      </c>
      <c r="F40" s="6">
        <v>0</v>
      </c>
      <c r="G40" s="6">
        <v>0</v>
      </c>
      <c r="H40" s="6">
        <v>0</v>
      </c>
      <c r="I40" s="6">
        <f t="shared" si="11"/>
        <v>0</v>
      </c>
      <c r="J40" s="2"/>
    </row>
    <row r="41" spans="1:10" ht="32.25" customHeight="1" x14ac:dyDescent="0.25">
      <c r="A41" s="14" t="s">
        <v>5</v>
      </c>
      <c r="B41" s="6">
        <v>0</v>
      </c>
      <c r="C41" s="6">
        <v>0</v>
      </c>
      <c r="D41" s="6">
        <v>0</v>
      </c>
      <c r="E41" s="6">
        <v>0</v>
      </c>
      <c r="F41" s="6">
        <v>0</v>
      </c>
      <c r="G41" s="6">
        <v>0</v>
      </c>
      <c r="H41" s="6">
        <v>0</v>
      </c>
      <c r="I41" s="6">
        <f t="shared" si="11"/>
        <v>0</v>
      </c>
      <c r="J41" s="2"/>
    </row>
    <row r="42" spans="1:10" ht="64.5" customHeight="1" x14ac:dyDescent="0.25">
      <c r="A42" s="14" t="s">
        <v>6</v>
      </c>
      <c r="B42" s="6">
        <v>0</v>
      </c>
      <c r="C42" s="6">
        <v>0</v>
      </c>
      <c r="D42" s="6">
        <v>0</v>
      </c>
      <c r="E42" s="6">
        <v>0</v>
      </c>
      <c r="F42" s="6">
        <v>0</v>
      </c>
      <c r="G42" s="6">
        <v>0</v>
      </c>
      <c r="H42" s="6">
        <v>0</v>
      </c>
      <c r="I42" s="6">
        <f t="shared" si="11"/>
        <v>0</v>
      </c>
      <c r="J42" s="2"/>
    </row>
    <row r="43" spans="1:10" ht="48.75" customHeight="1" x14ac:dyDescent="0.25">
      <c r="A43" s="14" t="s">
        <v>7</v>
      </c>
      <c r="B43" s="6">
        <v>0</v>
      </c>
      <c r="C43" s="6">
        <v>0</v>
      </c>
      <c r="D43" s="6">
        <v>0</v>
      </c>
      <c r="E43" s="6">
        <v>0</v>
      </c>
      <c r="F43" s="6">
        <v>0</v>
      </c>
      <c r="G43" s="6">
        <v>0</v>
      </c>
      <c r="H43" s="6">
        <v>0</v>
      </c>
      <c r="I43" s="6">
        <f t="shared" si="11"/>
        <v>0</v>
      </c>
      <c r="J43" s="2"/>
    </row>
    <row r="44" spans="1:10" ht="32.25" customHeight="1" x14ac:dyDescent="0.25">
      <c r="A44" s="14" t="s">
        <v>8</v>
      </c>
      <c r="B44" s="6">
        <v>0</v>
      </c>
      <c r="C44" s="6">
        <v>0</v>
      </c>
      <c r="D44" s="6">
        <v>0</v>
      </c>
      <c r="E44" s="6">
        <v>0</v>
      </c>
      <c r="F44" s="6">
        <v>0</v>
      </c>
      <c r="G44" s="6">
        <v>0</v>
      </c>
      <c r="H44" s="6">
        <v>0</v>
      </c>
      <c r="I44" s="6">
        <f t="shared" si="11"/>
        <v>0</v>
      </c>
      <c r="J44" s="2"/>
    </row>
    <row r="45" spans="1:10" ht="32.25" customHeight="1" x14ac:dyDescent="0.25">
      <c r="A45" s="14" t="s">
        <v>9</v>
      </c>
      <c r="B45" s="6">
        <v>0</v>
      </c>
      <c r="C45" s="6">
        <v>0</v>
      </c>
      <c r="D45" s="6">
        <v>0</v>
      </c>
      <c r="E45" s="6">
        <v>0</v>
      </c>
      <c r="F45" s="6">
        <v>0</v>
      </c>
      <c r="G45" s="6">
        <v>0</v>
      </c>
      <c r="H45" s="6">
        <v>0</v>
      </c>
      <c r="I45" s="6">
        <f t="shared" si="11"/>
        <v>0</v>
      </c>
      <c r="J45" s="2"/>
    </row>
    <row r="46" spans="1:10" ht="32.25" customHeight="1" x14ac:dyDescent="0.25">
      <c r="A46" s="14" t="s">
        <v>10</v>
      </c>
      <c r="B46" s="6">
        <v>0</v>
      </c>
      <c r="C46" s="6">
        <v>0</v>
      </c>
      <c r="D46" s="6">
        <v>0</v>
      </c>
      <c r="E46" s="6">
        <v>0</v>
      </c>
      <c r="F46" s="6">
        <v>0</v>
      </c>
      <c r="G46" s="6">
        <v>0</v>
      </c>
      <c r="H46" s="6">
        <v>0</v>
      </c>
      <c r="I46" s="6">
        <f t="shared" si="11"/>
        <v>0</v>
      </c>
      <c r="J46" s="2"/>
    </row>
    <row r="47" spans="1:10" ht="36" customHeight="1" x14ac:dyDescent="0.25">
      <c r="A47" s="13" t="s">
        <v>15</v>
      </c>
      <c r="B47" s="6">
        <f>B48</f>
        <v>35083.5</v>
      </c>
      <c r="C47" s="6">
        <f t="shared" ref="C47:H48" si="12">C48</f>
        <v>69047.199999999997</v>
      </c>
      <c r="D47" s="6">
        <f t="shared" si="12"/>
        <v>93138.1</v>
      </c>
      <c r="E47" s="6">
        <f t="shared" si="12"/>
        <v>0</v>
      </c>
      <c r="F47" s="6">
        <f t="shared" si="12"/>
        <v>0</v>
      </c>
      <c r="G47" s="6">
        <f t="shared" si="12"/>
        <v>0</v>
      </c>
      <c r="H47" s="6">
        <f t="shared" si="12"/>
        <v>0</v>
      </c>
      <c r="I47" s="6">
        <f>SUM(B47:H47)</f>
        <v>197268.8</v>
      </c>
      <c r="J47" s="2"/>
    </row>
    <row r="48" spans="1:10" ht="32.25" customHeight="1" x14ac:dyDescent="0.25">
      <c r="A48" s="14" t="s">
        <v>2</v>
      </c>
      <c r="B48" s="6">
        <f>B49</f>
        <v>35083.5</v>
      </c>
      <c r="C48" s="6">
        <f t="shared" si="12"/>
        <v>69047.199999999997</v>
      </c>
      <c r="D48" s="6">
        <f t="shared" si="12"/>
        <v>93138.1</v>
      </c>
      <c r="E48" s="6">
        <f t="shared" si="12"/>
        <v>0</v>
      </c>
      <c r="F48" s="6">
        <f t="shared" si="12"/>
        <v>0</v>
      </c>
      <c r="G48" s="6">
        <f t="shared" si="12"/>
        <v>0</v>
      </c>
      <c r="H48" s="6">
        <f t="shared" si="12"/>
        <v>0</v>
      </c>
      <c r="I48" s="6">
        <f t="shared" ref="I48:I56" si="13">SUM(B48:H48)</f>
        <v>197268.8</v>
      </c>
      <c r="J48" s="2"/>
    </row>
    <row r="49" spans="1:10" ht="32.25" customHeight="1" x14ac:dyDescent="0.25">
      <c r="A49" s="14" t="s">
        <v>3</v>
      </c>
      <c r="B49" s="6">
        <v>35083.5</v>
      </c>
      <c r="C49" s="6">
        <v>69047.199999999997</v>
      </c>
      <c r="D49" s="6">
        <v>93138.1</v>
      </c>
      <c r="E49" s="6">
        <v>0</v>
      </c>
      <c r="F49" s="6">
        <v>0</v>
      </c>
      <c r="G49" s="6">
        <v>0</v>
      </c>
      <c r="H49" s="6">
        <v>0</v>
      </c>
      <c r="I49" s="6">
        <f t="shared" si="13"/>
        <v>197268.8</v>
      </c>
      <c r="J49" s="2"/>
    </row>
    <row r="50" spans="1:10" ht="54" customHeight="1" x14ac:dyDescent="0.25">
      <c r="A50" s="14" t="s">
        <v>4</v>
      </c>
      <c r="B50" s="6">
        <v>0</v>
      </c>
      <c r="C50" s="6">
        <v>0</v>
      </c>
      <c r="D50" s="6">
        <v>0</v>
      </c>
      <c r="E50" s="6">
        <v>0</v>
      </c>
      <c r="F50" s="6">
        <v>0</v>
      </c>
      <c r="G50" s="6">
        <v>0</v>
      </c>
      <c r="H50" s="6">
        <v>0</v>
      </c>
      <c r="I50" s="6">
        <f t="shared" si="13"/>
        <v>0</v>
      </c>
      <c r="J50" s="2"/>
    </row>
    <row r="51" spans="1:10" ht="32.25" customHeight="1" x14ac:dyDescent="0.25">
      <c r="A51" s="14" t="s">
        <v>5</v>
      </c>
      <c r="B51" s="6">
        <v>0</v>
      </c>
      <c r="C51" s="6">
        <v>0</v>
      </c>
      <c r="D51" s="6">
        <v>0</v>
      </c>
      <c r="E51" s="6">
        <v>0</v>
      </c>
      <c r="F51" s="6">
        <v>0</v>
      </c>
      <c r="G51" s="6">
        <v>0</v>
      </c>
      <c r="H51" s="6">
        <v>0</v>
      </c>
      <c r="I51" s="6">
        <f t="shared" si="13"/>
        <v>0</v>
      </c>
      <c r="J51" s="2"/>
    </row>
    <row r="52" spans="1:10" ht="66.75" customHeight="1" x14ac:dyDescent="0.25">
      <c r="A52" s="14" t="s">
        <v>6</v>
      </c>
      <c r="B52" s="6">
        <v>0</v>
      </c>
      <c r="C52" s="6">
        <v>0</v>
      </c>
      <c r="D52" s="6">
        <v>0</v>
      </c>
      <c r="E52" s="6">
        <v>0</v>
      </c>
      <c r="F52" s="6">
        <v>0</v>
      </c>
      <c r="G52" s="6">
        <v>0</v>
      </c>
      <c r="H52" s="6">
        <v>0</v>
      </c>
      <c r="I52" s="6">
        <f t="shared" si="13"/>
        <v>0</v>
      </c>
      <c r="J52" s="2"/>
    </row>
    <row r="53" spans="1:10" ht="49.5" customHeight="1" x14ac:dyDescent="0.25">
      <c r="A53" s="14" t="s">
        <v>7</v>
      </c>
      <c r="B53" s="6">
        <v>0</v>
      </c>
      <c r="C53" s="6">
        <v>0</v>
      </c>
      <c r="D53" s="6">
        <v>0</v>
      </c>
      <c r="E53" s="6">
        <v>0</v>
      </c>
      <c r="F53" s="6">
        <v>0</v>
      </c>
      <c r="G53" s="6">
        <v>0</v>
      </c>
      <c r="H53" s="6">
        <v>0</v>
      </c>
      <c r="I53" s="6">
        <f t="shared" si="13"/>
        <v>0</v>
      </c>
      <c r="J53" s="2"/>
    </row>
    <row r="54" spans="1:10" ht="32.25" customHeight="1" x14ac:dyDescent="0.25">
      <c r="A54" s="14" t="s">
        <v>8</v>
      </c>
      <c r="B54" s="6">
        <v>0</v>
      </c>
      <c r="C54" s="6">
        <v>0</v>
      </c>
      <c r="D54" s="6">
        <v>0</v>
      </c>
      <c r="E54" s="6">
        <v>0</v>
      </c>
      <c r="F54" s="6">
        <v>0</v>
      </c>
      <c r="G54" s="6">
        <v>0</v>
      </c>
      <c r="H54" s="6">
        <v>0</v>
      </c>
      <c r="I54" s="6">
        <f t="shared" si="13"/>
        <v>0</v>
      </c>
      <c r="J54" s="2"/>
    </row>
    <row r="55" spans="1:10" ht="32.25" customHeight="1" x14ac:dyDescent="0.25">
      <c r="A55" s="14" t="s">
        <v>9</v>
      </c>
      <c r="B55" s="6">
        <v>0</v>
      </c>
      <c r="C55" s="6">
        <v>0</v>
      </c>
      <c r="D55" s="6">
        <v>0</v>
      </c>
      <c r="E55" s="6">
        <v>0</v>
      </c>
      <c r="F55" s="6">
        <v>0</v>
      </c>
      <c r="G55" s="6">
        <v>0</v>
      </c>
      <c r="H55" s="6">
        <v>0</v>
      </c>
      <c r="I55" s="6">
        <f t="shared" si="13"/>
        <v>0</v>
      </c>
      <c r="J55" s="2"/>
    </row>
    <row r="56" spans="1:10" ht="32.25" customHeight="1" x14ac:dyDescent="0.25">
      <c r="A56" s="14" t="s">
        <v>10</v>
      </c>
      <c r="B56" s="6">
        <v>0</v>
      </c>
      <c r="C56" s="6">
        <v>0</v>
      </c>
      <c r="D56" s="6">
        <v>0</v>
      </c>
      <c r="E56" s="6">
        <v>0</v>
      </c>
      <c r="F56" s="6">
        <v>0</v>
      </c>
      <c r="G56" s="6">
        <v>0</v>
      </c>
      <c r="H56" s="6">
        <v>0</v>
      </c>
      <c r="I56" s="6">
        <f t="shared" si="13"/>
        <v>0</v>
      </c>
      <c r="J56" s="2"/>
    </row>
    <row r="57" spans="1:10" ht="32.25" customHeight="1" x14ac:dyDescent="0.25">
      <c r="A57" s="13" t="s">
        <v>16</v>
      </c>
      <c r="B57" s="6">
        <f>B58+B65</f>
        <v>42400</v>
      </c>
      <c r="C57" s="6">
        <f t="shared" ref="C57:H57" si="14">C58+C65</f>
        <v>38370</v>
      </c>
      <c r="D57" s="6">
        <f t="shared" si="14"/>
        <v>0</v>
      </c>
      <c r="E57" s="6">
        <f t="shared" si="14"/>
        <v>0</v>
      </c>
      <c r="F57" s="6">
        <f t="shared" si="14"/>
        <v>0</v>
      </c>
      <c r="G57" s="6">
        <f t="shared" si="14"/>
        <v>0</v>
      </c>
      <c r="H57" s="6">
        <f t="shared" si="14"/>
        <v>0</v>
      </c>
      <c r="I57" s="6">
        <f>SUM(B57:H57)</f>
        <v>80770</v>
      </c>
      <c r="J57" s="2"/>
    </row>
    <row r="58" spans="1:10" ht="32.25" customHeight="1" x14ac:dyDescent="0.25">
      <c r="A58" s="14" t="s">
        <v>2</v>
      </c>
      <c r="B58" s="6">
        <v>32400</v>
      </c>
      <c r="C58" s="6">
        <v>38370</v>
      </c>
      <c r="D58" s="6">
        <v>0</v>
      </c>
      <c r="E58" s="6">
        <v>0</v>
      </c>
      <c r="F58" s="6">
        <v>0</v>
      </c>
      <c r="G58" s="6">
        <v>0</v>
      </c>
      <c r="H58" s="6">
        <v>0</v>
      </c>
      <c r="I58" s="6">
        <f t="shared" ref="I58:I86" si="15">SUM(B58:H58)</f>
        <v>70770</v>
      </c>
      <c r="J58" s="2"/>
    </row>
    <row r="59" spans="1:10" ht="32.25" customHeight="1" x14ac:dyDescent="0.25">
      <c r="A59" s="14" t="s">
        <v>3</v>
      </c>
      <c r="B59" s="6">
        <v>0</v>
      </c>
      <c r="C59" s="6">
        <v>0</v>
      </c>
      <c r="D59" s="6">
        <v>0</v>
      </c>
      <c r="E59" s="6">
        <v>0</v>
      </c>
      <c r="F59" s="6">
        <v>0</v>
      </c>
      <c r="G59" s="6">
        <v>0</v>
      </c>
      <c r="H59" s="6">
        <v>0</v>
      </c>
      <c r="I59" s="6">
        <f t="shared" si="15"/>
        <v>0</v>
      </c>
      <c r="J59" s="2"/>
    </row>
    <row r="60" spans="1:10" ht="51.75" customHeight="1" x14ac:dyDescent="0.25">
      <c r="A60" s="14" t="s">
        <v>4</v>
      </c>
      <c r="B60" s="6">
        <v>0</v>
      </c>
      <c r="C60" s="6">
        <v>0</v>
      </c>
      <c r="D60" s="6">
        <v>0</v>
      </c>
      <c r="E60" s="6">
        <v>0</v>
      </c>
      <c r="F60" s="6">
        <v>0</v>
      </c>
      <c r="G60" s="6">
        <v>0</v>
      </c>
      <c r="H60" s="6">
        <v>0</v>
      </c>
      <c r="I60" s="6">
        <f t="shared" si="15"/>
        <v>0</v>
      </c>
      <c r="J60" s="2"/>
    </row>
    <row r="61" spans="1:10" ht="32.25" customHeight="1" x14ac:dyDescent="0.25">
      <c r="A61" s="14" t="s">
        <v>5</v>
      </c>
      <c r="B61" s="6">
        <v>0</v>
      </c>
      <c r="C61" s="6">
        <v>0</v>
      </c>
      <c r="D61" s="6">
        <v>0</v>
      </c>
      <c r="E61" s="6">
        <v>0</v>
      </c>
      <c r="F61" s="6">
        <v>0</v>
      </c>
      <c r="G61" s="6">
        <v>0</v>
      </c>
      <c r="H61" s="6">
        <v>0</v>
      </c>
      <c r="I61" s="6">
        <f t="shared" si="15"/>
        <v>0</v>
      </c>
      <c r="J61" s="2"/>
    </row>
    <row r="62" spans="1:10" ht="64.5" customHeight="1" x14ac:dyDescent="0.25">
      <c r="A62" s="14" t="s">
        <v>6</v>
      </c>
      <c r="B62" s="6">
        <v>0</v>
      </c>
      <c r="C62" s="6">
        <v>0</v>
      </c>
      <c r="D62" s="6">
        <v>0</v>
      </c>
      <c r="E62" s="6">
        <v>0</v>
      </c>
      <c r="F62" s="6">
        <v>0</v>
      </c>
      <c r="G62" s="6">
        <v>0</v>
      </c>
      <c r="H62" s="6">
        <v>0</v>
      </c>
      <c r="I62" s="6">
        <f t="shared" si="15"/>
        <v>0</v>
      </c>
      <c r="J62" s="2"/>
    </row>
    <row r="63" spans="1:10" ht="49.5" customHeight="1" x14ac:dyDescent="0.25">
      <c r="A63" s="14" t="s">
        <v>7</v>
      </c>
      <c r="B63" s="6">
        <v>0</v>
      </c>
      <c r="C63" s="6">
        <v>0</v>
      </c>
      <c r="D63" s="6">
        <v>0</v>
      </c>
      <c r="E63" s="6">
        <v>0</v>
      </c>
      <c r="F63" s="6">
        <v>0</v>
      </c>
      <c r="G63" s="6">
        <v>0</v>
      </c>
      <c r="H63" s="6">
        <v>0</v>
      </c>
      <c r="I63" s="6">
        <f t="shared" si="15"/>
        <v>0</v>
      </c>
      <c r="J63" s="2"/>
    </row>
    <row r="64" spans="1:10" ht="32.25" customHeight="1" x14ac:dyDescent="0.25">
      <c r="A64" s="14" t="s">
        <v>8</v>
      </c>
      <c r="B64" s="6">
        <v>0</v>
      </c>
      <c r="C64" s="6">
        <v>0</v>
      </c>
      <c r="D64" s="6">
        <v>0</v>
      </c>
      <c r="E64" s="6">
        <v>0</v>
      </c>
      <c r="F64" s="6">
        <v>0</v>
      </c>
      <c r="G64" s="6">
        <v>0</v>
      </c>
      <c r="H64" s="6">
        <v>0</v>
      </c>
      <c r="I64" s="6">
        <f t="shared" si="15"/>
        <v>0</v>
      </c>
      <c r="J64" s="2"/>
    </row>
    <row r="65" spans="1:10" ht="32.25" customHeight="1" x14ac:dyDescent="0.25">
      <c r="A65" s="14" t="s">
        <v>9</v>
      </c>
      <c r="B65" s="6">
        <v>10000</v>
      </c>
      <c r="C65" s="6">
        <v>0</v>
      </c>
      <c r="D65" s="6">
        <v>0</v>
      </c>
      <c r="E65" s="6">
        <v>0</v>
      </c>
      <c r="F65" s="6">
        <v>0</v>
      </c>
      <c r="G65" s="6">
        <v>0</v>
      </c>
      <c r="H65" s="6">
        <v>0</v>
      </c>
      <c r="I65" s="6">
        <f t="shared" si="15"/>
        <v>10000</v>
      </c>
      <c r="J65" s="2"/>
    </row>
    <row r="66" spans="1:10" ht="32.25" customHeight="1" x14ac:dyDescent="0.25">
      <c r="A66" s="14" t="s">
        <v>10</v>
      </c>
      <c r="B66" s="6">
        <v>0</v>
      </c>
      <c r="C66" s="6">
        <v>0</v>
      </c>
      <c r="D66" s="6">
        <v>0</v>
      </c>
      <c r="E66" s="6">
        <v>0</v>
      </c>
      <c r="F66" s="6">
        <v>0</v>
      </c>
      <c r="G66" s="6">
        <v>0</v>
      </c>
      <c r="H66" s="6">
        <v>0</v>
      </c>
      <c r="I66" s="6">
        <f t="shared" si="15"/>
        <v>0</v>
      </c>
      <c r="J66" s="2"/>
    </row>
    <row r="67" spans="1:10" ht="67.5" customHeight="1" x14ac:dyDescent="0.25">
      <c r="A67" s="13" t="s">
        <v>17</v>
      </c>
      <c r="B67" s="6">
        <f>B75</f>
        <v>4450753.3</v>
      </c>
      <c r="C67" s="6">
        <f t="shared" ref="C67:H67" si="16">C75</f>
        <v>1300000</v>
      </c>
      <c r="D67" s="6">
        <f t="shared" si="16"/>
        <v>0</v>
      </c>
      <c r="E67" s="6">
        <f t="shared" si="16"/>
        <v>0</v>
      </c>
      <c r="F67" s="6">
        <f t="shared" si="16"/>
        <v>0</v>
      </c>
      <c r="G67" s="6">
        <f t="shared" si="16"/>
        <v>0</v>
      </c>
      <c r="H67" s="6">
        <f t="shared" si="16"/>
        <v>0</v>
      </c>
      <c r="I67" s="6">
        <f t="shared" si="15"/>
        <v>5750753.2999999998</v>
      </c>
      <c r="J67" s="2"/>
    </row>
    <row r="68" spans="1:10" ht="32.25" customHeight="1" x14ac:dyDescent="0.25">
      <c r="A68" s="14" t="s">
        <v>2</v>
      </c>
      <c r="B68" s="6">
        <v>0</v>
      </c>
      <c r="C68" s="6">
        <v>0</v>
      </c>
      <c r="D68" s="6">
        <v>0</v>
      </c>
      <c r="E68" s="6">
        <v>0</v>
      </c>
      <c r="F68" s="6">
        <v>0</v>
      </c>
      <c r="G68" s="6">
        <v>0</v>
      </c>
      <c r="H68" s="6">
        <v>0</v>
      </c>
      <c r="I68" s="6">
        <f t="shared" si="15"/>
        <v>0</v>
      </c>
      <c r="J68" s="2"/>
    </row>
    <row r="69" spans="1:10" ht="32.25" customHeight="1" x14ac:dyDescent="0.25">
      <c r="A69" s="14" t="s">
        <v>3</v>
      </c>
      <c r="B69" s="6">
        <v>0</v>
      </c>
      <c r="C69" s="6">
        <v>0</v>
      </c>
      <c r="D69" s="6">
        <v>0</v>
      </c>
      <c r="E69" s="6">
        <v>0</v>
      </c>
      <c r="F69" s="6">
        <v>0</v>
      </c>
      <c r="G69" s="6">
        <v>0</v>
      </c>
      <c r="H69" s="6">
        <v>0</v>
      </c>
      <c r="I69" s="6">
        <f t="shared" si="15"/>
        <v>0</v>
      </c>
      <c r="J69" s="2"/>
    </row>
    <row r="70" spans="1:10" ht="51.75" customHeight="1" x14ac:dyDescent="0.25">
      <c r="A70" s="14" t="s">
        <v>4</v>
      </c>
      <c r="B70" s="6">
        <v>0</v>
      </c>
      <c r="C70" s="6">
        <v>0</v>
      </c>
      <c r="D70" s="6">
        <v>0</v>
      </c>
      <c r="E70" s="6">
        <v>0</v>
      </c>
      <c r="F70" s="6">
        <v>0</v>
      </c>
      <c r="G70" s="6">
        <v>0</v>
      </c>
      <c r="H70" s="6">
        <v>0</v>
      </c>
      <c r="I70" s="6">
        <f t="shared" si="15"/>
        <v>0</v>
      </c>
      <c r="J70" s="2"/>
    </row>
    <row r="71" spans="1:10" ht="32.25" customHeight="1" x14ac:dyDescent="0.25">
      <c r="A71" s="14" t="s">
        <v>5</v>
      </c>
      <c r="B71" s="6">
        <v>0</v>
      </c>
      <c r="C71" s="6">
        <v>0</v>
      </c>
      <c r="D71" s="6">
        <v>0</v>
      </c>
      <c r="E71" s="6">
        <v>0</v>
      </c>
      <c r="F71" s="6">
        <v>0</v>
      </c>
      <c r="G71" s="6">
        <v>0</v>
      </c>
      <c r="H71" s="6">
        <v>0</v>
      </c>
      <c r="I71" s="6">
        <f t="shared" si="15"/>
        <v>0</v>
      </c>
      <c r="J71" s="2"/>
    </row>
    <row r="72" spans="1:10" ht="64.5" customHeight="1" x14ac:dyDescent="0.25">
      <c r="A72" s="14" t="s">
        <v>6</v>
      </c>
      <c r="B72" s="6">
        <v>0</v>
      </c>
      <c r="C72" s="6">
        <v>0</v>
      </c>
      <c r="D72" s="6">
        <v>0</v>
      </c>
      <c r="E72" s="6">
        <v>0</v>
      </c>
      <c r="F72" s="6">
        <v>0</v>
      </c>
      <c r="G72" s="6">
        <v>0</v>
      </c>
      <c r="H72" s="6">
        <v>0</v>
      </c>
      <c r="I72" s="6">
        <f t="shared" si="15"/>
        <v>0</v>
      </c>
      <c r="J72" s="2"/>
    </row>
    <row r="73" spans="1:10" ht="48.75" customHeight="1" x14ac:dyDescent="0.25">
      <c r="A73" s="14" t="s">
        <v>7</v>
      </c>
      <c r="B73" s="6">
        <v>0</v>
      </c>
      <c r="C73" s="6">
        <v>0</v>
      </c>
      <c r="D73" s="6">
        <v>0</v>
      </c>
      <c r="E73" s="6">
        <v>0</v>
      </c>
      <c r="F73" s="6">
        <v>0</v>
      </c>
      <c r="G73" s="6">
        <v>0</v>
      </c>
      <c r="H73" s="6">
        <v>0</v>
      </c>
      <c r="I73" s="6">
        <f t="shared" si="15"/>
        <v>0</v>
      </c>
      <c r="J73" s="2"/>
    </row>
    <row r="74" spans="1:10" ht="32.25" customHeight="1" x14ac:dyDescent="0.25">
      <c r="A74" s="14" t="s">
        <v>8</v>
      </c>
      <c r="B74" s="6">
        <v>0</v>
      </c>
      <c r="C74" s="6">
        <v>0</v>
      </c>
      <c r="D74" s="6">
        <v>0</v>
      </c>
      <c r="E74" s="6">
        <v>0</v>
      </c>
      <c r="F74" s="6">
        <v>0</v>
      </c>
      <c r="G74" s="6">
        <v>0</v>
      </c>
      <c r="H74" s="6">
        <v>0</v>
      </c>
      <c r="I74" s="6">
        <f t="shared" si="15"/>
        <v>0</v>
      </c>
      <c r="J74" s="2"/>
    </row>
    <row r="75" spans="1:10" ht="32.25" customHeight="1" x14ac:dyDescent="0.25">
      <c r="A75" s="14" t="s">
        <v>9</v>
      </c>
      <c r="B75" s="6">
        <v>4450753.3</v>
      </c>
      <c r="C75" s="6">
        <v>1300000</v>
      </c>
      <c r="D75" s="6">
        <v>0</v>
      </c>
      <c r="E75" s="6">
        <v>0</v>
      </c>
      <c r="F75" s="6">
        <v>0</v>
      </c>
      <c r="G75" s="6">
        <v>0</v>
      </c>
      <c r="H75" s="6">
        <v>0</v>
      </c>
      <c r="I75" s="6">
        <f t="shared" si="15"/>
        <v>5750753.2999999998</v>
      </c>
      <c r="J75" s="2"/>
    </row>
    <row r="76" spans="1:10" ht="32.25" customHeight="1" x14ac:dyDescent="0.25">
      <c r="A76" s="14" t="s">
        <v>10</v>
      </c>
      <c r="B76" s="6">
        <v>0</v>
      </c>
      <c r="C76" s="6">
        <v>0</v>
      </c>
      <c r="D76" s="6">
        <v>0</v>
      </c>
      <c r="E76" s="6">
        <v>0</v>
      </c>
      <c r="F76" s="6">
        <v>0</v>
      </c>
      <c r="G76" s="6">
        <v>0</v>
      </c>
      <c r="H76" s="6">
        <v>0</v>
      </c>
      <c r="I76" s="6">
        <f t="shared" si="15"/>
        <v>0</v>
      </c>
      <c r="J76" s="2"/>
    </row>
    <row r="77" spans="1:10" ht="66.75" customHeight="1" x14ac:dyDescent="0.25">
      <c r="A77" s="13" t="s">
        <v>18</v>
      </c>
      <c r="B77" s="6">
        <f>B78+B84-B81</f>
        <v>293641.40000000002</v>
      </c>
      <c r="C77" s="6">
        <v>313902.95</v>
      </c>
      <c r="D77" s="6">
        <f>D78+D84-D81</f>
        <v>156235.44000000003</v>
      </c>
      <c r="E77" s="6">
        <f t="shared" ref="E77:H77" si="17">E78+E84-E81</f>
        <v>0</v>
      </c>
      <c r="F77" s="6">
        <f t="shared" si="17"/>
        <v>0</v>
      </c>
      <c r="G77" s="6">
        <f t="shared" si="17"/>
        <v>0</v>
      </c>
      <c r="H77" s="6">
        <f t="shared" si="17"/>
        <v>0</v>
      </c>
      <c r="I77" s="6">
        <f>SUM(B77:H77)</f>
        <v>763779.79000000015</v>
      </c>
      <c r="J77" s="2"/>
    </row>
    <row r="78" spans="1:10" ht="32.25" customHeight="1" x14ac:dyDescent="0.25">
      <c r="A78" s="14" t="s">
        <v>2</v>
      </c>
      <c r="B78" s="6">
        <v>259393.6</v>
      </c>
      <c r="C78" s="6">
        <v>280781.7</v>
      </c>
      <c r="D78" s="6">
        <v>140545.9</v>
      </c>
      <c r="E78" s="6">
        <v>0</v>
      </c>
      <c r="F78" s="6">
        <v>0</v>
      </c>
      <c r="G78" s="6">
        <v>0</v>
      </c>
      <c r="H78" s="6">
        <v>0</v>
      </c>
      <c r="I78" s="6">
        <f t="shared" si="15"/>
        <v>680721.20000000007</v>
      </c>
      <c r="J78" s="2"/>
    </row>
    <row r="79" spans="1:10" ht="32.25" customHeight="1" x14ac:dyDescent="0.25">
      <c r="A79" s="14" t="s">
        <v>3</v>
      </c>
      <c r="B79" s="6">
        <v>0</v>
      </c>
      <c r="C79" s="6">
        <v>0</v>
      </c>
      <c r="D79" s="6">
        <v>0</v>
      </c>
      <c r="E79" s="6">
        <v>0</v>
      </c>
      <c r="F79" s="6">
        <v>0</v>
      </c>
      <c r="G79" s="6">
        <v>0</v>
      </c>
      <c r="H79" s="6">
        <v>0</v>
      </c>
      <c r="I79" s="6">
        <f t="shared" si="15"/>
        <v>0</v>
      </c>
      <c r="J79" s="2"/>
    </row>
    <row r="80" spans="1:10" ht="50.25" customHeight="1" x14ac:dyDescent="0.25">
      <c r="A80" s="14" t="s">
        <v>4</v>
      </c>
      <c r="B80" s="6">
        <v>0</v>
      </c>
      <c r="C80" s="6">
        <v>0</v>
      </c>
      <c r="D80" s="6">
        <v>0</v>
      </c>
      <c r="E80" s="6">
        <v>0</v>
      </c>
      <c r="F80" s="6">
        <v>0</v>
      </c>
      <c r="G80" s="6">
        <v>0</v>
      </c>
      <c r="H80" s="6">
        <v>0</v>
      </c>
      <c r="I80" s="6">
        <f t="shared" si="15"/>
        <v>0</v>
      </c>
      <c r="J80" s="2"/>
    </row>
    <row r="81" spans="1:10" ht="32.25" customHeight="1" x14ac:dyDescent="0.25">
      <c r="A81" s="14" t="s">
        <v>5</v>
      </c>
      <c r="B81" s="6">
        <v>259393.6</v>
      </c>
      <c r="C81" s="6">
        <v>266534.90000000002</v>
      </c>
      <c r="D81" s="6">
        <v>126299.1</v>
      </c>
      <c r="E81" s="6">
        <v>0</v>
      </c>
      <c r="F81" s="6">
        <v>0</v>
      </c>
      <c r="G81" s="6">
        <v>0</v>
      </c>
      <c r="H81" s="6">
        <v>0</v>
      </c>
      <c r="I81" s="6">
        <f t="shared" si="15"/>
        <v>652227.6</v>
      </c>
      <c r="J81" s="2"/>
    </row>
    <row r="82" spans="1:10" ht="66" customHeight="1" x14ac:dyDescent="0.25">
      <c r="A82" s="14" t="s">
        <v>6</v>
      </c>
      <c r="B82" s="6">
        <v>0</v>
      </c>
      <c r="C82" s="6">
        <v>0</v>
      </c>
      <c r="D82" s="6">
        <v>0</v>
      </c>
      <c r="E82" s="6">
        <v>0</v>
      </c>
      <c r="F82" s="6">
        <v>0</v>
      </c>
      <c r="G82" s="6">
        <v>0</v>
      </c>
      <c r="H82" s="6">
        <v>0</v>
      </c>
      <c r="I82" s="6">
        <f t="shared" si="15"/>
        <v>0</v>
      </c>
      <c r="J82" s="2"/>
    </row>
    <row r="83" spans="1:10" ht="48.75" customHeight="1" x14ac:dyDescent="0.25">
      <c r="A83" s="14" t="s">
        <v>7</v>
      </c>
      <c r="B83" s="6">
        <v>0</v>
      </c>
      <c r="C83" s="6">
        <v>0</v>
      </c>
      <c r="D83" s="6">
        <v>0</v>
      </c>
      <c r="E83" s="6">
        <v>0</v>
      </c>
      <c r="F83" s="6">
        <v>0</v>
      </c>
      <c r="G83" s="6">
        <v>0</v>
      </c>
      <c r="H83" s="6">
        <v>0</v>
      </c>
      <c r="I83" s="6">
        <f t="shared" si="15"/>
        <v>0</v>
      </c>
      <c r="J83" s="2"/>
    </row>
    <row r="84" spans="1:10" ht="32.25" customHeight="1" x14ac:dyDescent="0.25">
      <c r="A84" s="14" t="s">
        <v>8</v>
      </c>
      <c r="B84" s="6">
        <v>293641.40000000002</v>
      </c>
      <c r="C84" s="6">
        <v>279656.15000000002</v>
      </c>
      <c r="D84" s="6">
        <v>141988.64000000001</v>
      </c>
      <c r="E84" s="6">
        <v>0</v>
      </c>
      <c r="F84" s="6">
        <v>0</v>
      </c>
      <c r="G84" s="6">
        <v>0</v>
      </c>
      <c r="H84" s="6">
        <v>0</v>
      </c>
      <c r="I84" s="6">
        <f t="shared" si="15"/>
        <v>715286.19000000006</v>
      </c>
      <c r="J84" s="2"/>
    </row>
    <row r="85" spans="1:10" ht="32.25" customHeight="1" x14ac:dyDescent="0.25">
      <c r="A85" s="14" t="s">
        <v>9</v>
      </c>
      <c r="B85" s="6">
        <v>0</v>
      </c>
      <c r="C85" s="6">
        <v>0</v>
      </c>
      <c r="D85" s="6">
        <v>0</v>
      </c>
      <c r="E85" s="6">
        <v>0</v>
      </c>
      <c r="F85" s="6">
        <v>0</v>
      </c>
      <c r="G85" s="6">
        <v>0</v>
      </c>
      <c r="H85" s="6">
        <v>0</v>
      </c>
      <c r="I85" s="6">
        <f t="shared" si="15"/>
        <v>0</v>
      </c>
      <c r="J85" s="2"/>
    </row>
    <row r="86" spans="1:10" ht="32.25" customHeight="1" x14ac:dyDescent="0.25">
      <c r="A86" s="14" t="s">
        <v>10</v>
      </c>
      <c r="B86" s="6">
        <v>0</v>
      </c>
      <c r="C86" s="6">
        <v>0</v>
      </c>
      <c r="D86" s="6">
        <v>0</v>
      </c>
      <c r="E86" s="6">
        <v>0</v>
      </c>
      <c r="F86" s="6">
        <v>0</v>
      </c>
      <c r="G86" s="6">
        <v>0</v>
      </c>
      <c r="H86" s="6">
        <v>0</v>
      </c>
      <c r="I86" s="6">
        <f t="shared" si="15"/>
        <v>0</v>
      </c>
      <c r="J86" s="2"/>
    </row>
    <row r="87" spans="1:10" ht="66.75" customHeight="1" x14ac:dyDescent="0.25">
      <c r="A87" s="13" t="s">
        <v>19</v>
      </c>
      <c r="B87" s="6">
        <f>B88</f>
        <v>54000</v>
      </c>
      <c r="C87" s="6">
        <f t="shared" ref="C87:H88" si="18">C88</f>
        <v>12000</v>
      </c>
      <c r="D87" s="6">
        <f t="shared" si="18"/>
        <v>0</v>
      </c>
      <c r="E87" s="6">
        <f t="shared" si="18"/>
        <v>0</v>
      </c>
      <c r="F87" s="6">
        <f t="shared" si="18"/>
        <v>0</v>
      </c>
      <c r="G87" s="6">
        <f t="shared" si="18"/>
        <v>0</v>
      </c>
      <c r="H87" s="6">
        <f t="shared" si="18"/>
        <v>0</v>
      </c>
      <c r="I87" s="6">
        <f>SUM(B87:H87)</f>
        <v>66000</v>
      </c>
      <c r="J87" s="2"/>
    </row>
    <row r="88" spans="1:10" ht="32.25" customHeight="1" x14ac:dyDescent="0.25">
      <c r="A88" s="14" t="s">
        <v>2</v>
      </c>
      <c r="B88" s="6">
        <f>B89</f>
        <v>54000</v>
      </c>
      <c r="C88" s="6">
        <f t="shared" si="18"/>
        <v>12000</v>
      </c>
      <c r="D88" s="6">
        <f t="shared" si="18"/>
        <v>0</v>
      </c>
      <c r="E88" s="6">
        <f t="shared" si="18"/>
        <v>0</v>
      </c>
      <c r="F88" s="6">
        <f t="shared" si="18"/>
        <v>0</v>
      </c>
      <c r="G88" s="6">
        <f t="shared" si="18"/>
        <v>0</v>
      </c>
      <c r="H88" s="6">
        <f t="shared" si="18"/>
        <v>0</v>
      </c>
      <c r="I88" s="6">
        <f t="shared" ref="I88:I96" si="19">SUM(B88:H88)</f>
        <v>66000</v>
      </c>
      <c r="J88" s="2"/>
    </row>
    <row r="89" spans="1:10" ht="32.25" customHeight="1" x14ac:dyDescent="0.25">
      <c r="A89" s="14" t="s">
        <v>3</v>
      </c>
      <c r="B89" s="6">
        <v>54000</v>
      </c>
      <c r="C89" s="6">
        <v>12000</v>
      </c>
      <c r="D89" s="6">
        <v>0</v>
      </c>
      <c r="E89" s="6">
        <v>0</v>
      </c>
      <c r="F89" s="6">
        <v>0</v>
      </c>
      <c r="G89" s="6">
        <v>0</v>
      </c>
      <c r="H89" s="6">
        <v>0</v>
      </c>
      <c r="I89" s="6">
        <f t="shared" si="19"/>
        <v>66000</v>
      </c>
      <c r="J89" s="2"/>
    </row>
    <row r="90" spans="1:10" ht="54" customHeight="1" x14ac:dyDescent="0.25">
      <c r="A90" s="14" t="s">
        <v>4</v>
      </c>
      <c r="B90" s="6">
        <v>0</v>
      </c>
      <c r="C90" s="6">
        <v>0</v>
      </c>
      <c r="D90" s="6">
        <v>0</v>
      </c>
      <c r="E90" s="6">
        <v>0</v>
      </c>
      <c r="F90" s="6">
        <v>0</v>
      </c>
      <c r="G90" s="6">
        <v>0</v>
      </c>
      <c r="H90" s="6">
        <v>0</v>
      </c>
      <c r="I90" s="6">
        <f t="shared" si="19"/>
        <v>0</v>
      </c>
      <c r="J90" s="2"/>
    </row>
    <row r="91" spans="1:10" ht="32.25" customHeight="1" x14ac:dyDescent="0.25">
      <c r="A91" s="14" t="s">
        <v>5</v>
      </c>
      <c r="B91" s="6">
        <v>0</v>
      </c>
      <c r="C91" s="6">
        <v>0</v>
      </c>
      <c r="D91" s="6">
        <v>0</v>
      </c>
      <c r="E91" s="6">
        <v>0</v>
      </c>
      <c r="F91" s="6">
        <v>0</v>
      </c>
      <c r="G91" s="6">
        <v>0</v>
      </c>
      <c r="H91" s="6">
        <v>0</v>
      </c>
      <c r="I91" s="6">
        <f t="shared" si="19"/>
        <v>0</v>
      </c>
      <c r="J91" s="2"/>
    </row>
    <row r="92" spans="1:10" ht="64.5" customHeight="1" x14ac:dyDescent="0.25">
      <c r="A92" s="14" t="s">
        <v>6</v>
      </c>
      <c r="B92" s="6">
        <v>0</v>
      </c>
      <c r="C92" s="6">
        <v>0</v>
      </c>
      <c r="D92" s="6">
        <v>0</v>
      </c>
      <c r="E92" s="6">
        <v>0</v>
      </c>
      <c r="F92" s="6">
        <v>0</v>
      </c>
      <c r="G92" s="6">
        <v>0</v>
      </c>
      <c r="H92" s="6">
        <v>0</v>
      </c>
      <c r="I92" s="6">
        <f t="shared" si="19"/>
        <v>0</v>
      </c>
      <c r="J92" s="2"/>
    </row>
    <row r="93" spans="1:10" ht="52.5" customHeight="1" x14ac:dyDescent="0.25">
      <c r="A93" s="14" t="s">
        <v>7</v>
      </c>
      <c r="B93" s="6">
        <v>0</v>
      </c>
      <c r="C93" s="6">
        <v>0</v>
      </c>
      <c r="D93" s="6">
        <v>0</v>
      </c>
      <c r="E93" s="6">
        <v>0</v>
      </c>
      <c r="F93" s="6">
        <v>0</v>
      </c>
      <c r="G93" s="6">
        <v>0</v>
      </c>
      <c r="H93" s="6">
        <v>0</v>
      </c>
      <c r="I93" s="6">
        <f t="shared" si="19"/>
        <v>0</v>
      </c>
      <c r="J93" s="2"/>
    </row>
    <row r="94" spans="1:10" ht="32.25" customHeight="1" x14ac:dyDescent="0.25">
      <c r="A94" s="14" t="s">
        <v>8</v>
      </c>
      <c r="B94" s="6">
        <v>0</v>
      </c>
      <c r="C94" s="6">
        <v>0</v>
      </c>
      <c r="D94" s="6">
        <v>0</v>
      </c>
      <c r="E94" s="6">
        <v>0</v>
      </c>
      <c r="F94" s="6">
        <v>0</v>
      </c>
      <c r="G94" s="6">
        <v>0</v>
      </c>
      <c r="H94" s="6">
        <v>0</v>
      </c>
      <c r="I94" s="6">
        <f t="shared" si="19"/>
        <v>0</v>
      </c>
      <c r="J94" s="2"/>
    </row>
    <row r="95" spans="1:10" ht="32.25" customHeight="1" x14ac:dyDescent="0.25">
      <c r="A95" s="14" t="s">
        <v>9</v>
      </c>
      <c r="B95" s="6">
        <v>0</v>
      </c>
      <c r="C95" s="6">
        <v>0</v>
      </c>
      <c r="D95" s="6">
        <v>0</v>
      </c>
      <c r="E95" s="6">
        <v>0</v>
      </c>
      <c r="F95" s="6">
        <v>0</v>
      </c>
      <c r="G95" s="6">
        <v>0</v>
      </c>
      <c r="H95" s="6">
        <v>0</v>
      </c>
      <c r="I95" s="6">
        <f t="shared" si="19"/>
        <v>0</v>
      </c>
      <c r="J95" s="2"/>
    </row>
    <row r="96" spans="1:10" ht="32.25" customHeight="1" x14ac:dyDescent="0.25">
      <c r="A96" s="14" t="s">
        <v>10</v>
      </c>
      <c r="B96" s="6">
        <v>0</v>
      </c>
      <c r="C96" s="6">
        <v>0</v>
      </c>
      <c r="D96" s="6">
        <v>0</v>
      </c>
      <c r="E96" s="6">
        <v>0</v>
      </c>
      <c r="F96" s="6">
        <v>0</v>
      </c>
      <c r="G96" s="6">
        <v>0</v>
      </c>
      <c r="H96" s="6">
        <v>0</v>
      </c>
      <c r="I96" s="6">
        <f t="shared" si="19"/>
        <v>0</v>
      </c>
      <c r="J96" s="2"/>
    </row>
    <row r="97" spans="1:10" ht="81" customHeight="1" x14ac:dyDescent="0.25">
      <c r="A97" s="13" t="s">
        <v>20</v>
      </c>
      <c r="B97" s="6">
        <f>B98+B104-B101</f>
        <v>214345.63</v>
      </c>
      <c r="C97" s="6">
        <f>C98+C104-C101</f>
        <v>210425.76</v>
      </c>
      <c r="D97" s="6">
        <f t="shared" ref="D97:H97" si="20">D98+D104-D101</f>
        <v>205700.01</v>
      </c>
      <c r="E97" s="6">
        <f t="shared" si="20"/>
        <v>191785.59458000003</v>
      </c>
      <c r="F97" s="6">
        <f t="shared" si="20"/>
        <v>191785.59458000003</v>
      </c>
      <c r="G97" s="6">
        <f t="shared" si="20"/>
        <v>191785.59458000003</v>
      </c>
      <c r="H97" s="6">
        <f t="shared" si="20"/>
        <v>191785.59458000003</v>
      </c>
      <c r="I97" s="6">
        <f>SUM(B97:H97)</f>
        <v>1397613.7783200003</v>
      </c>
      <c r="J97" s="2"/>
    </row>
    <row r="98" spans="1:10" ht="32.25" customHeight="1" x14ac:dyDescent="0.25">
      <c r="A98" s="14" t="s">
        <v>2</v>
      </c>
      <c r="B98" s="6">
        <f>197765.5+B99</f>
        <v>214180.6</v>
      </c>
      <c r="C98" s="6">
        <f>194817.6+C99</f>
        <v>210212.2</v>
      </c>
      <c r="D98" s="6">
        <f>190793.6+D99</f>
        <v>205487.2</v>
      </c>
      <c r="E98" s="6">
        <v>191513.2</v>
      </c>
      <c r="F98" s="6">
        <f>E98</f>
        <v>191513.2</v>
      </c>
      <c r="G98" s="6">
        <f>E98</f>
        <v>191513.2</v>
      </c>
      <c r="H98" s="6">
        <f>E98</f>
        <v>191513.2</v>
      </c>
      <c r="I98" s="6">
        <f t="shared" ref="I98:I146" si="21">SUM(B98:H98)</f>
        <v>1395932.7999999998</v>
      </c>
      <c r="J98" s="2"/>
    </row>
    <row r="99" spans="1:10" ht="32.25" customHeight="1" x14ac:dyDescent="0.25">
      <c r="A99" s="14" t="s">
        <v>3</v>
      </c>
      <c r="B99" s="6">
        <v>16415.099999999999</v>
      </c>
      <c r="C99" s="6">
        <v>15394.6</v>
      </c>
      <c r="D99" s="6">
        <v>14693.6</v>
      </c>
      <c r="E99" s="6">
        <v>0</v>
      </c>
      <c r="F99" s="6">
        <v>0</v>
      </c>
      <c r="G99" s="6">
        <v>0</v>
      </c>
      <c r="H99" s="6">
        <v>0</v>
      </c>
      <c r="I99" s="6">
        <f t="shared" si="21"/>
        <v>46503.299999999996</v>
      </c>
      <c r="J99" s="2"/>
    </row>
    <row r="100" spans="1:10" ht="51" customHeight="1" x14ac:dyDescent="0.25">
      <c r="A100" s="14" t="s">
        <v>4</v>
      </c>
      <c r="B100" s="6">
        <v>0</v>
      </c>
      <c r="C100" s="6">
        <v>0</v>
      </c>
      <c r="D100" s="6">
        <v>0</v>
      </c>
      <c r="E100" s="6">
        <v>0</v>
      </c>
      <c r="F100" s="6">
        <v>0</v>
      </c>
      <c r="G100" s="6">
        <v>0</v>
      </c>
      <c r="H100" s="6">
        <v>0</v>
      </c>
      <c r="I100" s="6">
        <f t="shared" si="21"/>
        <v>0</v>
      </c>
      <c r="J100" s="2"/>
    </row>
    <row r="101" spans="1:10" ht="32.25" customHeight="1" x14ac:dyDescent="0.25">
      <c r="A101" s="14" t="s">
        <v>5</v>
      </c>
      <c r="B101" s="6">
        <v>1412.2</v>
      </c>
      <c r="C101" s="6">
        <v>1879.7</v>
      </c>
      <c r="D101" s="6">
        <v>1855.7</v>
      </c>
      <c r="E101" s="6">
        <v>2575.3000000000002</v>
      </c>
      <c r="F101" s="6">
        <f>E101</f>
        <v>2575.3000000000002</v>
      </c>
      <c r="G101" s="6">
        <f>E101</f>
        <v>2575.3000000000002</v>
      </c>
      <c r="H101" s="6">
        <f>E101</f>
        <v>2575.3000000000002</v>
      </c>
      <c r="I101" s="6">
        <f t="shared" si="21"/>
        <v>15448.8</v>
      </c>
      <c r="J101" s="2"/>
    </row>
    <row r="102" spans="1:10" ht="66" customHeight="1" x14ac:dyDescent="0.25">
      <c r="A102" s="14" t="s">
        <v>6</v>
      </c>
      <c r="B102" s="6">
        <v>0</v>
      </c>
      <c r="C102" s="6">
        <v>0</v>
      </c>
      <c r="D102" s="6">
        <v>0</v>
      </c>
      <c r="E102" s="6">
        <v>0</v>
      </c>
      <c r="F102" s="6">
        <v>0</v>
      </c>
      <c r="G102" s="6">
        <v>0</v>
      </c>
      <c r="H102" s="6">
        <v>0</v>
      </c>
      <c r="I102" s="6">
        <f t="shared" si="21"/>
        <v>0</v>
      </c>
      <c r="J102" s="2"/>
    </row>
    <row r="103" spans="1:10" ht="51.75" customHeight="1" x14ac:dyDescent="0.25">
      <c r="A103" s="14" t="s">
        <v>7</v>
      </c>
      <c r="B103" s="6">
        <v>0</v>
      </c>
      <c r="C103" s="6">
        <v>0</v>
      </c>
      <c r="D103" s="6">
        <v>0</v>
      </c>
      <c r="E103" s="6">
        <v>0</v>
      </c>
      <c r="F103" s="6">
        <v>0</v>
      </c>
      <c r="G103" s="6">
        <v>0</v>
      </c>
      <c r="H103" s="6">
        <v>0</v>
      </c>
      <c r="I103" s="6">
        <f t="shared" si="21"/>
        <v>0</v>
      </c>
      <c r="J103" s="2"/>
    </row>
    <row r="104" spans="1:10" ht="32.25" customHeight="1" x14ac:dyDescent="0.25">
      <c r="A104" s="14" t="s">
        <v>8</v>
      </c>
      <c r="B104" s="6">
        <v>1577.23</v>
      </c>
      <c r="C104" s="6">
        <v>2093.2600000000002</v>
      </c>
      <c r="D104" s="6">
        <v>2068.5100000000002</v>
      </c>
      <c r="E104" s="6">
        <v>2847.6945799999999</v>
      </c>
      <c r="F104" s="6">
        <f>E104</f>
        <v>2847.6945799999999</v>
      </c>
      <c r="G104" s="6">
        <f>E104</f>
        <v>2847.6945799999999</v>
      </c>
      <c r="H104" s="6">
        <f>E104</f>
        <v>2847.6945799999999</v>
      </c>
      <c r="I104" s="6">
        <f t="shared" si="21"/>
        <v>17129.778319999998</v>
      </c>
      <c r="J104" s="2"/>
    </row>
    <row r="105" spans="1:10" ht="32.25" customHeight="1" x14ac:dyDescent="0.25">
      <c r="A105" s="14" t="s">
        <v>9</v>
      </c>
      <c r="B105" s="6">
        <v>0</v>
      </c>
      <c r="C105" s="6">
        <v>0</v>
      </c>
      <c r="D105" s="6">
        <v>0</v>
      </c>
      <c r="E105" s="6">
        <v>0</v>
      </c>
      <c r="F105" s="6">
        <v>0</v>
      </c>
      <c r="G105" s="6">
        <v>0</v>
      </c>
      <c r="H105" s="6">
        <v>0</v>
      </c>
      <c r="I105" s="6">
        <f t="shared" si="21"/>
        <v>0</v>
      </c>
      <c r="J105" s="2"/>
    </row>
    <row r="106" spans="1:10" ht="32.25" customHeight="1" x14ac:dyDescent="0.25">
      <c r="A106" s="14" t="s">
        <v>10</v>
      </c>
      <c r="B106" s="6">
        <v>0</v>
      </c>
      <c r="C106" s="6">
        <v>0</v>
      </c>
      <c r="D106" s="6">
        <v>0</v>
      </c>
      <c r="E106" s="6">
        <v>0</v>
      </c>
      <c r="F106" s="6">
        <v>0</v>
      </c>
      <c r="G106" s="6">
        <v>0</v>
      </c>
      <c r="H106" s="6">
        <v>0</v>
      </c>
      <c r="I106" s="6">
        <f t="shared" si="21"/>
        <v>0</v>
      </c>
      <c r="J106" s="2"/>
    </row>
    <row r="107" spans="1:10" ht="97.5" customHeight="1" x14ac:dyDescent="0.25">
      <c r="A107" s="13" t="s">
        <v>21</v>
      </c>
      <c r="B107" s="6">
        <f>B108</f>
        <v>120216.11</v>
      </c>
      <c r="C107" s="6">
        <f t="shared" ref="C107:H107" si="22">C108</f>
        <v>131563.70000000001</v>
      </c>
      <c r="D107" s="6">
        <f t="shared" si="22"/>
        <v>125793.7</v>
      </c>
      <c r="E107" s="6">
        <f t="shared" si="22"/>
        <v>125793.7</v>
      </c>
      <c r="F107" s="6">
        <f t="shared" si="22"/>
        <v>125793.7</v>
      </c>
      <c r="G107" s="6">
        <f t="shared" si="22"/>
        <v>125793.7</v>
      </c>
      <c r="H107" s="6">
        <f t="shared" si="22"/>
        <v>125793.7</v>
      </c>
      <c r="I107" s="6">
        <f t="shared" si="21"/>
        <v>880748.30999999994</v>
      </c>
      <c r="J107" s="2"/>
    </row>
    <row r="108" spans="1:10" ht="32.25" customHeight="1" x14ac:dyDescent="0.25">
      <c r="A108" s="14" t="s">
        <v>2</v>
      </c>
      <c r="B108" s="6">
        <v>120216.11</v>
      </c>
      <c r="C108" s="6">
        <v>131563.70000000001</v>
      </c>
      <c r="D108" s="6">
        <v>125793.7</v>
      </c>
      <c r="E108" s="6">
        <v>125793.7</v>
      </c>
      <c r="F108" s="6">
        <f>E108</f>
        <v>125793.7</v>
      </c>
      <c r="G108" s="6">
        <f>E108</f>
        <v>125793.7</v>
      </c>
      <c r="H108" s="6">
        <f>E108</f>
        <v>125793.7</v>
      </c>
      <c r="I108" s="6">
        <f t="shared" si="21"/>
        <v>880748.30999999994</v>
      </c>
      <c r="J108" s="2"/>
    </row>
    <row r="109" spans="1:10" ht="32.25" customHeight="1" x14ac:dyDescent="0.25">
      <c r="A109" s="14" t="s">
        <v>3</v>
      </c>
      <c r="B109" s="6">
        <v>0</v>
      </c>
      <c r="C109" s="6">
        <v>0</v>
      </c>
      <c r="D109" s="6">
        <v>0</v>
      </c>
      <c r="E109" s="6">
        <v>0</v>
      </c>
      <c r="F109" s="6">
        <v>0</v>
      </c>
      <c r="G109" s="6">
        <v>0</v>
      </c>
      <c r="H109" s="6">
        <v>0</v>
      </c>
      <c r="I109" s="6">
        <f t="shared" si="21"/>
        <v>0</v>
      </c>
      <c r="J109" s="2"/>
    </row>
    <row r="110" spans="1:10" ht="50.25" customHeight="1" x14ac:dyDescent="0.25">
      <c r="A110" s="14" t="s">
        <v>4</v>
      </c>
      <c r="B110" s="6">
        <v>0</v>
      </c>
      <c r="C110" s="6">
        <v>0</v>
      </c>
      <c r="D110" s="6">
        <v>0</v>
      </c>
      <c r="E110" s="6">
        <v>0</v>
      </c>
      <c r="F110" s="6">
        <v>0</v>
      </c>
      <c r="G110" s="6">
        <v>0</v>
      </c>
      <c r="H110" s="6">
        <v>0</v>
      </c>
      <c r="I110" s="6">
        <f t="shared" si="21"/>
        <v>0</v>
      </c>
      <c r="J110" s="2"/>
    </row>
    <row r="111" spans="1:10" ht="32.25" customHeight="1" x14ac:dyDescent="0.25">
      <c r="A111" s="14" t="s">
        <v>5</v>
      </c>
      <c r="B111" s="6">
        <v>0</v>
      </c>
      <c r="C111" s="6">
        <v>0</v>
      </c>
      <c r="D111" s="6">
        <v>0</v>
      </c>
      <c r="E111" s="6">
        <v>0</v>
      </c>
      <c r="F111" s="6">
        <v>0</v>
      </c>
      <c r="G111" s="6">
        <v>0</v>
      </c>
      <c r="H111" s="6">
        <v>0</v>
      </c>
      <c r="I111" s="6">
        <f t="shared" si="21"/>
        <v>0</v>
      </c>
      <c r="J111" s="2"/>
    </row>
    <row r="112" spans="1:10" ht="64.5" customHeight="1" x14ac:dyDescent="0.25">
      <c r="A112" s="14" t="s">
        <v>6</v>
      </c>
      <c r="B112" s="6">
        <v>0</v>
      </c>
      <c r="C112" s="6">
        <v>0</v>
      </c>
      <c r="D112" s="6">
        <v>0</v>
      </c>
      <c r="E112" s="6">
        <v>0</v>
      </c>
      <c r="F112" s="6">
        <v>0</v>
      </c>
      <c r="G112" s="6">
        <v>0</v>
      </c>
      <c r="H112" s="6">
        <v>0</v>
      </c>
      <c r="I112" s="6">
        <f t="shared" si="21"/>
        <v>0</v>
      </c>
      <c r="J112" s="2"/>
    </row>
    <row r="113" spans="1:10" ht="49.5" customHeight="1" x14ac:dyDescent="0.25">
      <c r="A113" s="14" t="s">
        <v>7</v>
      </c>
      <c r="B113" s="6">
        <v>0</v>
      </c>
      <c r="C113" s="6">
        <v>0</v>
      </c>
      <c r="D113" s="6">
        <v>0</v>
      </c>
      <c r="E113" s="6">
        <v>0</v>
      </c>
      <c r="F113" s="6">
        <v>0</v>
      </c>
      <c r="G113" s="6">
        <v>0</v>
      </c>
      <c r="H113" s="6">
        <v>0</v>
      </c>
      <c r="I113" s="6">
        <f t="shared" si="21"/>
        <v>0</v>
      </c>
      <c r="J113" s="2"/>
    </row>
    <row r="114" spans="1:10" ht="32.25" customHeight="1" x14ac:dyDescent="0.25">
      <c r="A114" s="14" t="s">
        <v>8</v>
      </c>
      <c r="B114" s="6">
        <v>0</v>
      </c>
      <c r="C114" s="6">
        <v>0</v>
      </c>
      <c r="D114" s="6">
        <v>0</v>
      </c>
      <c r="E114" s="6">
        <v>0</v>
      </c>
      <c r="F114" s="6">
        <v>0</v>
      </c>
      <c r="G114" s="6">
        <v>0</v>
      </c>
      <c r="H114" s="6">
        <v>0</v>
      </c>
      <c r="I114" s="6">
        <f t="shared" si="21"/>
        <v>0</v>
      </c>
      <c r="J114" s="2"/>
    </row>
    <row r="115" spans="1:10" ht="32.25" customHeight="1" x14ac:dyDescent="0.25">
      <c r="A115" s="14" t="s">
        <v>9</v>
      </c>
      <c r="B115" s="6">
        <v>0</v>
      </c>
      <c r="C115" s="6">
        <v>0</v>
      </c>
      <c r="D115" s="6">
        <v>0</v>
      </c>
      <c r="E115" s="6">
        <v>0</v>
      </c>
      <c r="F115" s="6">
        <v>0</v>
      </c>
      <c r="G115" s="6">
        <v>0</v>
      </c>
      <c r="H115" s="6">
        <v>0</v>
      </c>
      <c r="I115" s="6">
        <f t="shared" si="21"/>
        <v>0</v>
      </c>
      <c r="J115" s="2"/>
    </row>
    <row r="116" spans="1:10" ht="32.25" customHeight="1" x14ac:dyDescent="0.25">
      <c r="A116" s="14" t="s">
        <v>10</v>
      </c>
      <c r="B116" s="6">
        <v>0</v>
      </c>
      <c r="C116" s="6">
        <v>0</v>
      </c>
      <c r="D116" s="6">
        <v>0</v>
      </c>
      <c r="E116" s="6">
        <v>0</v>
      </c>
      <c r="F116" s="6">
        <v>0</v>
      </c>
      <c r="G116" s="6">
        <v>0</v>
      </c>
      <c r="H116" s="6">
        <v>0</v>
      </c>
      <c r="I116" s="6">
        <f t="shared" si="21"/>
        <v>0</v>
      </c>
      <c r="J116" s="2"/>
    </row>
    <row r="117" spans="1:10" ht="50.25" customHeight="1" x14ac:dyDescent="0.25">
      <c r="A117" s="13" t="s">
        <v>22</v>
      </c>
      <c r="B117" s="6">
        <f>B118</f>
        <v>1821561.19</v>
      </c>
      <c r="C117" s="6">
        <f t="shared" ref="C117:H117" si="23">C118</f>
        <v>1980657.7</v>
      </c>
      <c r="D117" s="6">
        <f t="shared" si="23"/>
        <v>1969646.9</v>
      </c>
      <c r="E117" s="6">
        <f t="shared" si="23"/>
        <v>1512452.4</v>
      </c>
      <c r="F117" s="6">
        <f t="shared" si="23"/>
        <v>1512452.4</v>
      </c>
      <c r="G117" s="6">
        <f t="shared" si="23"/>
        <v>1512452.4</v>
      </c>
      <c r="H117" s="6">
        <f t="shared" si="23"/>
        <v>1512452.4</v>
      </c>
      <c r="I117" s="6">
        <f t="shared" si="21"/>
        <v>11821675.390000001</v>
      </c>
      <c r="J117" s="2"/>
    </row>
    <row r="118" spans="1:10" ht="32.25" customHeight="1" x14ac:dyDescent="0.25">
      <c r="A118" s="14" t="s">
        <v>2</v>
      </c>
      <c r="B118" s="6">
        <f>1398772.5+B119-0.01</f>
        <v>1821561.19</v>
      </c>
      <c r="C118" s="6">
        <f>1546712.4+C119</f>
        <v>1980657.7</v>
      </c>
      <c r="D118" s="6">
        <f>1512452.4+D119</f>
        <v>1969646.9</v>
      </c>
      <c r="E118" s="6">
        <v>1512452.4</v>
      </c>
      <c r="F118" s="6">
        <f>E118</f>
        <v>1512452.4</v>
      </c>
      <c r="G118" s="6">
        <f>E118</f>
        <v>1512452.4</v>
      </c>
      <c r="H118" s="6">
        <f>E118</f>
        <v>1512452.4</v>
      </c>
      <c r="I118" s="6">
        <f t="shared" si="21"/>
        <v>11821675.390000001</v>
      </c>
      <c r="J118" s="2"/>
    </row>
    <row r="119" spans="1:10" ht="32.25" customHeight="1" x14ac:dyDescent="0.25">
      <c r="A119" s="14" t="s">
        <v>3</v>
      </c>
      <c r="B119" s="6">
        <v>422788.7</v>
      </c>
      <c r="C119" s="6">
        <v>433945.3</v>
      </c>
      <c r="D119" s="6">
        <v>457194.5</v>
      </c>
      <c r="E119" s="6">
        <v>0</v>
      </c>
      <c r="F119" s="6">
        <v>0</v>
      </c>
      <c r="G119" s="6">
        <v>0</v>
      </c>
      <c r="H119" s="6">
        <v>0</v>
      </c>
      <c r="I119" s="6">
        <f t="shared" si="21"/>
        <v>1313928.5</v>
      </c>
      <c r="J119" s="2"/>
    </row>
    <row r="120" spans="1:10" ht="52.5" customHeight="1" x14ac:dyDescent="0.25">
      <c r="A120" s="14" t="s">
        <v>4</v>
      </c>
      <c r="B120" s="6">
        <v>0</v>
      </c>
      <c r="C120" s="6">
        <v>0</v>
      </c>
      <c r="D120" s="6">
        <v>0</v>
      </c>
      <c r="E120" s="6">
        <v>0</v>
      </c>
      <c r="F120" s="6">
        <v>0</v>
      </c>
      <c r="G120" s="6">
        <v>0</v>
      </c>
      <c r="H120" s="6">
        <v>0</v>
      </c>
      <c r="I120" s="6">
        <f t="shared" si="21"/>
        <v>0</v>
      </c>
      <c r="J120" s="2"/>
    </row>
    <row r="121" spans="1:10" ht="32.25" customHeight="1" x14ac:dyDescent="0.25">
      <c r="A121" s="14" t="s">
        <v>5</v>
      </c>
      <c r="B121" s="6">
        <v>0</v>
      </c>
      <c r="C121" s="6">
        <v>0</v>
      </c>
      <c r="D121" s="6">
        <v>0</v>
      </c>
      <c r="E121" s="6">
        <v>0</v>
      </c>
      <c r="F121" s="6">
        <v>0</v>
      </c>
      <c r="G121" s="6">
        <v>0</v>
      </c>
      <c r="H121" s="6">
        <v>0</v>
      </c>
      <c r="I121" s="6">
        <f t="shared" si="21"/>
        <v>0</v>
      </c>
      <c r="J121" s="2"/>
    </row>
    <row r="122" spans="1:10" ht="65.25" customHeight="1" x14ac:dyDescent="0.25">
      <c r="A122" s="14" t="s">
        <v>6</v>
      </c>
      <c r="B122" s="6">
        <v>0</v>
      </c>
      <c r="C122" s="6">
        <v>0</v>
      </c>
      <c r="D122" s="6">
        <v>0</v>
      </c>
      <c r="E122" s="6">
        <v>0</v>
      </c>
      <c r="F122" s="6">
        <v>0</v>
      </c>
      <c r="G122" s="6">
        <v>0</v>
      </c>
      <c r="H122" s="6">
        <v>0</v>
      </c>
      <c r="I122" s="6">
        <f t="shared" si="21"/>
        <v>0</v>
      </c>
      <c r="J122" s="2"/>
    </row>
    <row r="123" spans="1:10" ht="50.25" customHeight="1" x14ac:dyDescent="0.25">
      <c r="A123" s="14" t="s">
        <v>7</v>
      </c>
      <c r="B123" s="6">
        <v>0</v>
      </c>
      <c r="C123" s="6">
        <v>0</v>
      </c>
      <c r="D123" s="6">
        <v>0</v>
      </c>
      <c r="E123" s="6">
        <v>0</v>
      </c>
      <c r="F123" s="6">
        <v>0</v>
      </c>
      <c r="G123" s="6">
        <v>0</v>
      </c>
      <c r="H123" s="6">
        <v>0</v>
      </c>
      <c r="I123" s="6">
        <f t="shared" si="21"/>
        <v>0</v>
      </c>
      <c r="J123" s="2"/>
    </row>
    <row r="124" spans="1:10" ht="32.25" customHeight="1" x14ac:dyDescent="0.25">
      <c r="A124" s="14" t="s">
        <v>8</v>
      </c>
      <c r="B124" s="6">
        <v>0</v>
      </c>
      <c r="C124" s="6">
        <v>0</v>
      </c>
      <c r="D124" s="6">
        <v>0</v>
      </c>
      <c r="E124" s="6">
        <v>0</v>
      </c>
      <c r="F124" s="6">
        <v>0</v>
      </c>
      <c r="G124" s="6">
        <v>0</v>
      </c>
      <c r="H124" s="6">
        <v>0</v>
      </c>
      <c r="I124" s="6">
        <f t="shared" si="21"/>
        <v>0</v>
      </c>
      <c r="J124" s="2"/>
    </row>
    <row r="125" spans="1:10" ht="32.25" customHeight="1" x14ac:dyDescent="0.25">
      <c r="A125" s="14" t="s">
        <v>9</v>
      </c>
      <c r="B125" s="6">
        <v>0</v>
      </c>
      <c r="C125" s="6">
        <v>0</v>
      </c>
      <c r="D125" s="6">
        <v>0</v>
      </c>
      <c r="E125" s="6">
        <v>0</v>
      </c>
      <c r="F125" s="6">
        <v>0</v>
      </c>
      <c r="G125" s="6">
        <v>0</v>
      </c>
      <c r="H125" s="6">
        <v>0</v>
      </c>
      <c r="I125" s="6">
        <f t="shared" si="21"/>
        <v>0</v>
      </c>
      <c r="J125" s="2"/>
    </row>
    <row r="126" spans="1:10" ht="32.25" customHeight="1" x14ac:dyDescent="0.25">
      <c r="A126" s="14" t="s">
        <v>10</v>
      </c>
      <c r="B126" s="6">
        <v>0</v>
      </c>
      <c r="C126" s="6">
        <v>0</v>
      </c>
      <c r="D126" s="6">
        <v>0</v>
      </c>
      <c r="E126" s="6">
        <v>0</v>
      </c>
      <c r="F126" s="6">
        <v>0</v>
      </c>
      <c r="G126" s="6">
        <v>0</v>
      </c>
      <c r="H126" s="6">
        <v>0</v>
      </c>
      <c r="I126" s="6">
        <f t="shared" si="21"/>
        <v>0</v>
      </c>
      <c r="J126" s="2"/>
    </row>
    <row r="127" spans="1:10" ht="51" customHeight="1" x14ac:dyDescent="0.25">
      <c r="A127" s="13" t="s">
        <v>23</v>
      </c>
      <c r="B127" s="6">
        <f>B128</f>
        <v>39290.699999999997</v>
      </c>
      <c r="C127" s="6">
        <f t="shared" ref="C127:H127" si="24">C128</f>
        <v>41029.599999999999</v>
      </c>
      <c r="D127" s="6">
        <f t="shared" si="24"/>
        <v>41029.599999999999</v>
      </c>
      <c r="E127" s="6">
        <f t="shared" si="24"/>
        <v>41029.599999999999</v>
      </c>
      <c r="F127" s="6">
        <f t="shared" si="24"/>
        <v>41029.599999999999</v>
      </c>
      <c r="G127" s="6">
        <f t="shared" si="24"/>
        <v>41029.599999999999</v>
      </c>
      <c r="H127" s="6">
        <f t="shared" si="24"/>
        <v>41029.599999999999</v>
      </c>
      <c r="I127" s="6">
        <f>SUM(B127:H127)</f>
        <v>285468.3</v>
      </c>
      <c r="J127" s="2"/>
    </row>
    <row r="128" spans="1:10" ht="32.25" customHeight="1" x14ac:dyDescent="0.25">
      <c r="A128" s="14" t="s">
        <v>2</v>
      </c>
      <c r="B128" s="6">
        <v>39290.699999999997</v>
      </c>
      <c r="C128" s="6">
        <v>41029.599999999999</v>
      </c>
      <c r="D128" s="6">
        <v>41029.599999999999</v>
      </c>
      <c r="E128" s="6">
        <v>41029.599999999999</v>
      </c>
      <c r="F128" s="6">
        <v>41029.599999999999</v>
      </c>
      <c r="G128" s="6">
        <v>41029.599999999999</v>
      </c>
      <c r="H128" s="6">
        <v>41029.599999999999</v>
      </c>
      <c r="I128" s="6">
        <f t="shared" si="21"/>
        <v>285468.3</v>
      </c>
      <c r="J128" s="2"/>
    </row>
    <row r="129" spans="1:10" ht="32.25" customHeight="1" x14ac:dyDescent="0.25">
      <c r="A129" s="14" t="s">
        <v>3</v>
      </c>
      <c r="B129" s="6">
        <v>0</v>
      </c>
      <c r="C129" s="6">
        <v>0</v>
      </c>
      <c r="D129" s="6">
        <v>0</v>
      </c>
      <c r="E129" s="6">
        <v>0</v>
      </c>
      <c r="F129" s="6">
        <v>0</v>
      </c>
      <c r="G129" s="6">
        <v>0</v>
      </c>
      <c r="H129" s="6">
        <v>0</v>
      </c>
      <c r="I129" s="6">
        <f t="shared" si="21"/>
        <v>0</v>
      </c>
      <c r="J129" s="2"/>
    </row>
    <row r="130" spans="1:10" ht="49.5" customHeight="1" x14ac:dyDescent="0.25">
      <c r="A130" s="14" t="s">
        <v>4</v>
      </c>
      <c r="B130" s="6">
        <v>0</v>
      </c>
      <c r="C130" s="6">
        <v>0</v>
      </c>
      <c r="D130" s="6">
        <v>0</v>
      </c>
      <c r="E130" s="6">
        <v>0</v>
      </c>
      <c r="F130" s="6">
        <v>0</v>
      </c>
      <c r="G130" s="6">
        <v>0</v>
      </c>
      <c r="H130" s="6">
        <v>0</v>
      </c>
      <c r="I130" s="6">
        <f t="shared" si="21"/>
        <v>0</v>
      </c>
      <c r="J130" s="2"/>
    </row>
    <row r="131" spans="1:10" ht="32.25" customHeight="1" x14ac:dyDescent="0.25">
      <c r="A131" s="14" t="s">
        <v>5</v>
      </c>
      <c r="B131" s="6">
        <v>0</v>
      </c>
      <c r="C131" s="6">
        <v>0</v>
      </c>
      <c r="D131" s="6">
        <v>0</v>
      </c>
      <c r="E131" s="6">
        <v>0</v>
      </c>
      <c r="F131" s="6">
        <v>0</v>
      </c>
      <c r="G131" s="6">
        <v>0</v>
      </c>
      <c r="H131" s="6">
        <v>0</v>
      </c>
      <c r="I131" s="6">
        <f t="shared" si="21"/>
        <v>0</v>
      </c>
      <c r="J131" s="2"/>
    </row>
    <row r="132" spans="1:10" ht="66" customHeight="1" x14ac:dyDescent="0.25">
      <c r="A132" s="14" t="s">
        <v>6</v>
      </c>
      <c r="B132" s="6">
        <v>0</v>
      </c>
      <c r="C132" s="6">
        <v>0</v>
      </c>
      <c r="D132" s="6">
        <v>0</v>
      </c>
      <c r="E132" s="6">
        <v>0</v>
      </c>
      <c r="F132" s="6">
        <v>0</v>
      </c>
      <c r="G132" s="6">
        <v>0</v>
      </c>
      <c r="H132" s="6">
        <v>0</v>
      </c>
      <c r="I132" s="6">
        <f t="shared" si="21"/>
        <v>0</v>
      </c>
      <c r="J132" s="2"/>
    </row>
    <row r="133" spans="1:10" ht="50.25" customHeight="1" x14ac:dyDescent="0.25">
      <c r="A133" s="14" t="s">
        <v>7</v>
      </c>
      <c r="B133" s="6">
        <v>0</v>
      </c>
      <c r="C133" s="6">
        <v>0</v>
      </c>
      <c r="D133" s="6">
        <v>0</v>
      </c>
      <c r="E133" s="6">
        <v>0</v>
      </c>
      <c r="F133" s="6">
        <v>0</v>
      </c>
      <c r="G133" s="6">
        <v>0</v>
      </c>
      <c r="H133" s="6">
        <v>0</v>
      </c>
      <c r="I133" s="6">
        <f t="shared" si="21"/>
        <v>0</v>
      </c>
      <c r="J133" s="2"/>
    </row>
    <row r="134" spans="1:10" ht="32.25" customHeight="1" x14ac:dyDescent="0.25">
      <c r="A134" s="14" t="s">
        <v>8</v>
      </c>
      <c r="B134" s="6">
        <v>0</v>
      </c>
      <c r="C134" s="6">
        <v>0</v>
      </c>
      <c r="D134" s="6">
        <v>0</v>
      </c>
      <c r="E134" s="6">
        <v>0</v>
      </c>
      <c r="F134" s="6">
        <v>0</v>
      </c>
      <c r="G134" s="6">
        <v>0</v>
      </c>
      <c r="H134" s="6">
        <v>0</v>
      </c>
      <c r="I134" s="6">
        <f t="shared" si="21"/>
        <v>0</v>
      </c>
      <c r="J134" s="2"/>
    </row>
    <row r="135" spans="1:10" ht="32.25" customHeight="1" x14ac:dyDescent="0.25">
      <c r="A135" s="14" t="s">
        <v>9</v>
      </c>
      <c r="B135" s="6">
        <v>0</v>
      </c>
      <c r="C135" s="6">
        <v>0</v>
      </c>
      <c r="D135" s="6">
        <v>0</v>
      </c>
      <c r="E135" s="6">
        <v>0</v>
      </c>
      <c r="F135" s="6">
        <v>0</v>
      </c>
      <c r="G135" s="6">
        <v>0</v>
      </c>
      <c r="H135" s="6">
        <v>0</v>
      </c>
      <c r="I135" s="6">
        <f t="shared" si="21"/>
        <v>0</v>
      </c>
      <c r="J135" s="2"/>
    </row>
    <row r="136" spans="1:10" ht="32.25" customHeight="1" x14ac:dyDescent="0.25">
      <c r="A136" s="14" t="s">
        <v>10</v>
      </c>
      <c r="B136" s="6">
        <v>0</v>
      </c>
      <c r="C136" s="6">
        <v>0</v>
      </c>
      <c r="D136" s="6">
        <v>0</v>
      </c>
      <c r="E136" s="6">
        <v>0</v>
      </c>
      <c r="F136" s="6">
        <v>0</v>
      </c>
      <c r="G136" s="6">
        <v>0</v>
      </c>
      <c r="H136" s="6">
        <v>0</v>
      </c>
      <c r="I136" s="6">
        <f t="shared" si="21"/>
        <v>0</v>
      </c>
      <c r="J136" s="2"/>
    </row>
    <row r="137" spans="1:10" ht="65.25" customHeight="1" x14ac:dyDescent="0.25">
      <c r="A137" s="13" t="s">
        <v>24</v>
      </c>
      <c r="B137" s="6">
        <f>B138</f>
        <v>200644.5</v>
      </c>
      <c r="C137" s="6">
        <f t="shared" ref="C137:H137" si="25">C138</f>
        <v>226784.1</v>
      </c>
      <c r="D137" s="6">
        <f t="shared" si="25"/>
        <v>205313.3</v>
      </c>
      <c r="E137" s="6">
        <f t="shared" si="25"/>
        <v>205313.3</v>
      </c>
      <c r="F137" s="6">
        <f t="shared" si="25"/>
        <v>157219.5</v>
      </c>
      <c r="G137" s="6">
        <f t="shared" si="25"/>
        <v>157219.5</v>
      </c>
      <c r="H137" s="6">
        <f t="shared" si="25"/>
        <v>157219.5</v>
      </c>
      <c r="I137" s="6">
        <f t="shared" si="21"/>
        <v>1309713.7</v>
      </c>
      <c r="J137" s="2"/>
    </row>
    <row r="138" spans="1:10" ht="32.25" customHeight="1" x14ac:dyDescent="0.25">
      <c r="A138" s="14" t="s">
        <v>2</v>
      </c>
      <c r="B138" s="6">
        <f>200652.5-8</f>
        <v>200644.5</v>
      </c>
      <c r="C138" s="6">
        <v>226784.1</v>
      </c>
      <c r="D138" s="6">
        <v>205313.3</v>
      </c>
      <c r="E138" s="6">
        <v>205313.3</v>
      </c>
      <c r="F138" s="6">
        <v>157219.5</v>
      </c>
      <c r="G138" s="6">
        <v>157219.5</v>
      </c>
      <c r="H138" s="6">
        <v>157219.5</v>
      </c>
      <c r="I138" s="6">
        <f t="shared" si="21"/>
        <v>1309713.7</v>
      </c>
      <c r="J138" s="2"/>
    </row>
    <row r="139" spans="1:10" ht="32.25" customHeight="1" x14ac:dyDescent="0.25">
      <c r="A139" s="14" t="s">
        <v>3</v>
      </c>
      <c r="B139" s="6">
        <v>0</v>
      </c>
      <c r="C139" s="6">
        <v>0</v>
      </c>
      <c r="D139" s="6">
        <v>0</v>
      </c>
      <c r="E139" s="6">
        <v>0</v>
      </c>
      <c r="F139" s="6">
        <v>0</v>
      </c>
      <c r="G139" s="6">
        <v>0</v>
      </c>
      <c r="H139" s="6">
        <v>0</v>
      </c>
      <c r="I139" s="6">
        <f t="shared" si="21"/>
        <v>0</v>
      </c>
      <c r="J139" s="2"/>
    </row>
    <row r="140" spans="1:10" ht="49.5" customHeight="1" x14ac:dyDescent="0.25">
      <c r="A140" s="14" t="s">
        <v>4</v>
      </c>
      <c r="B140" s="6">
        <v>0</v>
      </c>
      <c r="C140" s="6">
        <v>0</v>
      </c>
      <c r="D140" s="6">
        <v>0</v>
      </c>
      <c r="E140" s="6">
        <v>0</v>
      </c>
      <c r="F140" s="6">
        <v>0</v>
      </c>
      <c r="G140" s="6">
        <v>0</v>
      </c>
      <c r="H140" s="6">
        <v>0</v>
      </c>
      <c r="I140" s="6">
        <f t="shared" si="21"/>
        <v>0</v>
      </c>
      <c r="J140" s="2"/>
    </row>
    <row r="141" spans="1:10" ht="32.25" customHeight="1" x14ac:dyDescent="0.25">
      <c r="A141" s="14" t="s">
        <v>5</v>
      </c>
      <c r="B141" s="6">
        <v>0</v>
      </c>
      <c r="C141" s="6">
        <v>0</v>
      </c>
      <c r="D141" s="6">
        <v>0</v>
      </c>
      <c r="E141" s="6">
        <v>0</v>
      </c>
      <c r="F141" s="6">
        <v>0</v>
      </c>
      <c r="G141" s="6">
        <v>0</v>
      </c>
      <c r="H141" s="6">
        <v>0</v>
      </c>
      <c r="I141" s="6">
        <f t="shared" si="21"/>
        <v>0</v>
      </c>
      <c r="J141" s="2"/>
    </row>
    <row r="142" spans="1:10" ht="64.5" customHeight="1" x14ac:dyDescent="0.25">
      <c r="A142" s="14" t="s">
        <v>6</v>
      </c>
      <c r="B142" s="6">
        <v>0</v>
      </c>
      <c r="C142" s="6">
        <v>0</v>
      </c>
      <c r="D142" s="6">
        <v>0</v>
      </c>
      <c r="E142" s="6">
        <v>0</v>
      </c>
      <c r="F142" s="6">
        <v>0</v>
      </c>
      <c r="G142" s="6">
        <v>0</v>
      </c>
      <c r="H142" s="6">
        <v>0</v>
      </c>
      <c r="I142" s="6">
        <f t="shared" si="21"/>
        <v>0</v>
      </c>
      <c r="J142" s="2"/>
    </row>
    <row r="143" spans="1:10" ht="49.5" customHeight="1" x14ac:dyDescent="0.25">
      <c r="A143" s="14" t="s">
        <v>7</v>
      </c>
      <c r="B143" s="6">
        <v>0</v>
      </c>
      <c r="C143" s="6">
        <v>0</v>
      </c>
      <c r="D143" s="6">
        <v>0</v>
      </c>
      <c r="E143" s="6">
        <v>0</v>
      </c>
      <c r="F143" s="6">
        <v>0</v>
      </c>
      <c r="G143" s="6">
        <v>0</v>
      </c>
      <c r="H143" s="6">
        <v>0</v>
      </c>
      <c r="I143" s="6">
        <f t="shared" si="21"/>
        <v>0</v>
      </c>
      <c r="J143" s="2"/>
    </row>
    <row r="144" spans="1:10" ht="32.25" customHeight="1" x14ac:dyDescent="0.25">
      <c r="A144" s="14" t="s">
        <v>8</v>
      </c>
      <c r="B144" s="6">
        <v>0</v>
      </c>
      <c r="C144" s="6">
        <v>0</v>
      </c>
      <c r="D144" s="6">
        <v>0</v>
      </c>
      <c r="E144" s="6">
        <v>0</v>
      </c>
      <c r="F144" s="6">
        <v>0</v>
      </c>
      <c r="G144" s="6">
        <v>0</v>
      </c>
      <c r="H144" s="6">
        <v>0</v>
      </c>
      <c r="I144" s="6">
        <f t="shared" si="21"/>
        <v>0</v>
      </c>
      <c r="J144" s="2"/>
    </row>
    <row r="145" spans="1:10" ht="32.25" customHeight="1" x14ac:dyDescent="0.25">
      <c r="A145" s="14" t="s">
        <v>9</v>
      </c>
      <c r="B145" s="6">
        <v>0</v>
      </c>
      <c r="C145" s="6">
        <v>0</v>
      </c>
      <c r="D145" s="6">
        <v>0</v>
      </c>
      <c r="E145" s="6">
        <v>0</v>
      </c>
      <c r="F145" s="6">
        <v>0</v>
      </c>
      <c r="G145" s="6">
        <v>0</v>
      </c>
      <c r="H145" s="6">
        <v>0</v>
      </c>
      <c r="I145" s="6">
        <f t="shared" si="21"/>
        <v>0</v>
      </c>
      <c r="J145" s="2"/>
    </row>
    <row r="146" spans="1:10" ht="32.25" customHeight="1" x14ac:dyDescent="0.25">
      <c r="A146" s="14" t="s">
        <v>10</v>
      </c>
      <c r="B146" s="6">
        <v>0</v>
      </c>
      <c r="C146" s="6">
        <v>0</v>
      </c>
      <c r="D146" s="6">
        <v>0</v>
      </c>
      <c r="E146" s="6">
        <v>0</v>
      </c>
      <c r="F146" s="6">
        <v>0</v>
      </c>
      <c r="G146" s="6">
        <v>0</v>
      </c>
      <c r="H146" s="6">
        <v>0</v>
      </c>
      <c r="I146" s="6">
        <f t="shared" si="21"/>
        <v>0</v>
      </c>
      <c r="J146" s="2"/>
    </row>
    <row r="147" spans="1:10" ht="82.5" customHeight="1" x14ac:dyDescent="0.25">
      <c r="A147" s="13" t="s">
        <v>25</v>
      </c>
      <c r="B147" s="6">
        <f>B148</f>
        <v>160089.30000000002</v>
      </c>
      <c r="C147" s="6">
        <f t="shared" ref="C147:D147" si="26">C148</f>
        <v>161585.5</v>
      </c>
      <c r="D147" s="6">
        <f t="shared" si="26"/>
        <v>163265</v>
      </c>
      <c r="E147" s="6">
        <f>E148</f>
        <v>155368</v>
      </c>
      <c r="F147" s="6">
        <f t="shared" ref="F147:H147" si="27">F148</f>
        <v>134351.20000000001</v>
      </c>
      <c r="G147" s="6">
        <f t="shared" si="27"/>
        <v>134351.20000000001</v>
      </c>
      <c r="H147" s="6">
        <f t="shared" si="27"/>
        <v>134351.20000000001</v>
      </c>
      <c r="I147" s="6">
        <f>SUM(B147:H147)</f>
        <v>1043361.3999999999</v>
      </c>
      <c r="J147" s="2"/>
    </row>
    <row r="148" spans="1:10" ht="32.25" customHeight="1" x14ac:dyDescent="0.25">
      <c r="A148" s="14" t="s">
        <v>2</v>
      </c>
      <c r="B148" s="6">
        <f>148574.2+B149</f>
        <v>160089.30000000002</v>
      </c>
      <c r="C148" s="6">
        <f>154351.2+C149</f>
        <v>161585.5</v>
      </c>
      <c r="D148" s="6">
        <f>156351.2+D149</f>
        <v>163265</v>
      </c>
      <c r="E148" s="6">
        <v>155368</v>
      </c>
      <c r="F148" s="6">
        <v>134351.20000000001</v>
      </c>
      <c r="G148" s="6">
        <v>134351.20000000001</v>
      </c>
      <c r="H148" s="6">
        <v>134351.20000000001</v>
      </c>
      <c r="I148" s="6">
        <f>SUM(B148:H148)</f>
        <v>1043361.3999999999</v>
      </c>
      <c r="J148" s="5"/>
    </row>
    <row r="149" spans="1:10" ht="32.25" customHeight="1" x14ac:dyDescent="0.25">
      <c r="A149" s="14" t="s">
        <v>3</v>
      </c>
      <c r="B149" s="6">
        <v>11515.1</v>
      </c>
      <c r="C149" s="6">
        <v>7234.3</v>
      </c>
      <c r="D149" s="6">
        <v>6913.8</v>
      </c>
      <c r="E149" s="6">
        <v>0</v>
      </c>
      <c r="F149" s="6">
        <v>0</v>
      </c>
      <c r="G149" s="6">
        <v>0</v>
      </c>
      <c r="H149" s="6">
        <v>0</v>
      </c>
      <c r="I149" s="6">
        <f t="shared" ref="I149:I156" si="28">SUM(B149:H149)</f>
        <v>25663.200000000001</v>
      </c>
      <c r="J149" s="2"/>
    </row>
    <row r="150" spans="1:10" ht="50.25" customHeight="1" x14ac:dyDescent="0.25">
      <c r="A150" s="14" t="s">
        <v>4</v>
      </c>
      <c r="B150" s="6">
        <v>0</v>
      </c>
      <c r="C150" s="6">
        <v>0</v>
      </c>
      <c r="D150" s="6">
        <v>0</v>
      </c>
      <c r="E150" s="6">
        <v>0</v>
      </c>
      <c r="F150" s="6">
        <v>0</v>
      </c>
      <c r="G150" s="6">
        <v>0</v>
      </c>
      <c r="H150" s="6">
        <v>0</v>
      </c>
      <c r="I150" s="6">
        <f t="shared" si="28"/>
        <v>0</v>
      </c>
      <c r="J150" s="2"/>
    </row>
    <row r="151" spans="1:10" ht="32.25" customHeight="1" x14ac:dyDescent="0.25">
      <c r="A151" s="14" t="s">
        <v>5</v>
      </c>
      <c r="B151" s="6">
        <v>0</v>
      </c>
      <c r="C151" s="6">
        <v>0</v>
      </c>
      <c r="D151" s="6">
        <v>0</v>
      </c>
      <c r="E151" s="6">
        <v>0</v>
      </c>
      <c r="F151" s="6">
        <v>0</v>
      </c>
      <c r="G151" s="6">
        <v>0</v>
      </c>
      <c r="H151" s="6">
        <v>0</v>
      </c>
      <c r="I151" s="6">
        <f t="shared" si="28"/>
        <v>0</v>
      </c>
      <c r="J151" s="2"/>
    </row>
    <row r="152" spans="1:10" ht="64.5" customHeight="1" x14ac:dyDescent="0.25">
      <c r="A152" s="14" t="s">
        <v>6</v>
      </c>
      <c r="B152" s="6">
        <v>0</v>
      </c>
      <c r="C152" s="6">
        <v>0</v>
      </c>
      <c r="D152" s="6">
        <v>0</v>
      </c>
      <c r="E152" s="6">
        <v>0</v>
      </c>
      <c r="F152" s="6">
        <v>0</v>
      </c>
      <c r="G152" s="6">
        <v>0</v>
      </c>
      <c r="H152" s="6">
        <v>0</v>
      </c>
      <c r="I152" s="6">
        <f t="shared" si="28"/>
        <v>0</v>
      </c>
      <c r="J152" s="2"/>
    </row>
    <row r="153" spans="1:10" ht="51" customHeight="1" x14ac:dyDescent="0.25">
      <c r="A153" s="14" t="s">
        <v>7</v>
      </c>
      <c r="B153" s="6">
        <v>0</v>
      </c>
      <c r="C153" s="6">
        <v>0</v>
      </c>
      <c r="D153" s="6">
        <v>0</v>
      </c>
      <c r="E153" s="6">
        <v>0</v>
      </c>
      <c r="F153" s="6">
        <v>0</v>
      </c>
      <c r="G153" s="6">
        <v>0</v>
      </c>
      <c r="H153" s="6">
        <v>0</v>
      </c>
      <c r="I153" s="6">
        <f t="shared" si="28"/>
        <v>0</v>
      </c>
      <c r="J153" s="2"/>
    </row>
    <row r="154" spans="1:10" ht="32.25" customHeight="1" x14ac:dyDescent="0.25">
      <c r="A154" s="14" t="s">
        <v>8</v>
      </c>
      <c r="B154" s="6">
        <v>0</v>
      </c>
      <c r="C154" s="6">
        <v>0</v>
      </c>
      <c r="D154" s="6">
        <v>0</v>
      </c>
      <c r="E154" s="6">
        <v>0</v>
      </c>
      <c r="F154" s="6">
        <v>0</v>
      </c>
      <c r="G154" s="6">
        <v>0</v>
      </c>
      <c r="H154" s="6">
        <v>0</v>
      </c>
      <c r="I154" s="6">
        <f t="shared" si="28"/>
        <v>0</v>
      </c>
      <c r="J154" s="2"/>
    </row>
    <row r="155" spans="1:10" ht="32.25" customHeight="1" x14ac:dyDescent="0.25">
      <c r="A155" s="14" t="s">
        <v>9</v>
      </c>
      <c r="B155" s="6">
        <v>0</v>
      </c>
      <c r="C155" s="6">
        <v>0</v>
      </c>
      <c r="D155" s="6">
        <v>0</v>
      </c>
      <c r="E155" s="6">
        <v>0</v>
      </c>
      <c r="F155" s="6">
        <v>0</v>
      </c>
      <c r="G155" s="6">
        <v>0</v>
      </c>
      <c r="H155" s="6">
        <v>0</v>
      </c>
      <c r="I155" s="6">
        <f t="shared" si="28"/>
        <v>0</v>
      </c>
      <c r="J155" s="2"/>
    </row>
    <row r="156" spans="1:10" ht="32.25" customHeight="1" x14ac:dyDescent="0.25">
      <c r="A156" s="14" t="s">
        <v>10</v>
      </c>
      <c r="B156" s="6">
        <v>0</v>
      </c>
      <c r="C156" s="6">
        <v>0</v>
      </c>
      <c r="D156" s="6">
        <v>0</v>
      </c>
      <c r="E156" s="6">
        <v>0</v>
      </c>
      <c r="F156" s="6">
        <v>0</v>
      </c>
      <c r="G156" s="6">
        <v>0</v>
      </c>
      <c r="H156" s="6">
        <v>0</v>
      </c>
      <c r="I156" s="6">
        <f t="shared" si="28"/>
        <v>0</v>
      </c>
      <c r="J156" s="2"/>
    </row>
    <row r="157" spans="1:10" ht="32.25" customHeight="1" x14ac:dyDescent="0.25">
      <c r="A157" s="3"/>
      <c r="B157" s="9"/>
      <c r="C157" s="9"/>
      <c r="D157" s="9"/>
      <c r="E157" s="9"/>
      <c r="F157" s="9"/>
      <c r="G157" s="9"/>
      <c r="H157" s="9"/>
      <c r="I157" s="9"/>
      <c r="J157" s="2"/>
    </row>
    <row r="159" spans="1:10" ht="37.5" customHeight="1" x14ac:dyDescent="0.25">
      <c r="A159" s="33" t="s">
        <v>29</v>
      </c>
      <c r="B159" s="33"/>
      <c r="C159" s="33"/>
      <c r="D159" s="33"/>
      <c r="E159" s="33"/>
      <c r="F159" s="33"/>
      <c r="G159" s="33"/>
      <c r="H159" s="33"/>
      <c r="I159" s="33"/>
    </row>
    <row r="161" spans="1:9" ht="15" customHeight="1" x14ac:dyDescent="0.25">
      <c r="A161" s="31" t="s">
        <v>30</v>
      </c>
      <c r="B161" s="30" t="s">
        <v>28</v>
      </c>
      <c r="C161" s="30"/>
      <c r="D161" s="30"/>
      <c r="E161" s="30"/>
      <c r="F161" s="30"/>
      <c r="G161" s="30"/>
      <c r="H161" s="30"/>
      <c r="I161" s="30"/>
    </row>
    <row r="162" spans="1:9" ht="15" customHeight="1" x14ac:dyDescent="0.25">
      <c r="A162" s="31"/>
      <c r="B162" s="1">
        <v>2024</v>
      </c>
      <c r="C162" s="1">
        <v>2025</v>
      </c>
      <c r="D162" s="1">
        <v>2026</v>
      </c>
      <c r="E162" s="1">
        <v>2027</v>
      </c>
      <c r="F162" s="1">
        <v>2028</v>
      </c>
      <c r="G162" s="1">
        <v>2029</v>
      </c>
      <c r="H162" s="1">
        <v>2030</v>
      </c>
      <c r="I162" s="1" t="s">
        <v>26</v>
      </c>
    </row>
    <row r="163" spans="1:9" ht="15.75" x14ac:dyDescent="0.25">
      <c r="A163" s="10">
        <v>1</v>
      </c>
      <c r="B163" s="1">
        <v>2</v>
      </c>
      <c r="C163" s="1">
        <v>3</v>
      </c>
      <c r="D163" s="1">
        <v>4</v>
      </c>
      <c r="E163" s="1">
        <v>5</v>
      </c>
      <c r="F163" s="1">
        <v>6</v>
      </c>
      <c r="G163" s="1">
        <v>7</v>
      </c>
      <c r="H163" s="1">
        <v>8</v>
      </c>
      <c r="I163" s="1">
        <v>9</v>
      </c>
    </row>
    <row r="164" spans="1:9" ht="64.5" customHeight="1" x14ac:dyDescent="0.25">
      <c r="A164" s="8" t="s">
        <v>31</v>
      </c>
      <c r="B164" s="7">
        <v>0</v>
      </c>
      <c r="C164" s="7">
        <v>0</v>
      </c>
      <c r="D164" s="7">
        <v>0</v>
      </c>
      <c r="E164" s="7">
        <v>0</v>
      </c>
      <c r="F164" s="7">
        <v>0</v>
      </c>
      <c r="G164" s="7">
        <v>0</v>
      </c>
      <c r="H164" s="7">
        <v>0</v>
      </c>
      <c r="I164" s="7">
        <v>0</v>
      </c>
    </row>
    <row r="165" spans="1:9" ht="86.25" customHeight="1" x14ac:dyDescent="0.25">
      <c r="A165" s="8" t="s">
        <v>32</v>
      </c>
      <c r="B165" s="7">
        <v>0</v>
      </c>
      <c r="C165" s="7">
        <v>0</v>
      </c>
      <c r="D165" s="7">
        <v>0</v>
      </c>
      <c r="E165" s="7">
        <v>0</v>
      </c>
      <c r="F165" s="7">
        <v>0</v>
      </c>
      <c r="G165" s="7">
        <v>0</v>
      </c>
      <c r="H165" s="7">
        <v>0</v>
      </c>
      <c r="I165" s="7">
        <v>0</v>
      </c>
    </row>
    <row r="166" spans="1:9" ht="57.75" customHeight="1" x14ac:dyDescent="0.25">
      <c r="A166" s="8" t="s">
        <v>33</v>
      </c>
      <c r="B166" s="7">
        <v>0</v>
      </c>
      <c r="C166" s="7">
        <v>0</v>
      </c>
      <c r="D166" s="7">
        <v>0</v>
      </c>
      <c r="E166" s="7">
        <v>0</v>
      </c>
      <c r="F166" s="7">
        <v>0</v>
      </c>
      <c r="G166" s="7">
        <v>0</v>
      </c>
      <c r="H166" s="7">
        <v>0</v>
      </c>
      <c r="I166" s="7">
        <v>0</v>
      </c>
    </row>
    <row r="167" spans="1:9" ht="45.75" customHeight="1" x14ac:dyDescent="0.25">
      <c r="A167" s="8" t="s">
        <v>34</v>
      </c>
      <c r="B167" s="7">
        <v>0</v>
      </c>
      <c r="C167" s="7">
        <v>0</v>
      </c>
      <c r="D167" s="7">
        <v>0</v>
      </c>
      <c r="E167" s="7">
        <v>0</v>
      </c>
      <c r="F167" s="7">
        <v>0</v>
      </c>
      <c r="G167" s="7">
        <v>0</v>
      </c>
      <c r="H167" s="7">
        <v>0</v>
      </c>
      <c r="I167" s="7">
        <v>0</v>
      </c>
    </row>
    <row r="168" spans="1:9" ht="45.75" customHeight="1" x14ac:dyDescent="0.25">
      <c r="A168" s="8" t="s">
        <v>35</v>
      </c>
      <c r="B168" s="7">
        <v>0</v>
      </c>
      <c r="C168" s="7">
        <v>0</v>
      </c>
      <c r="D168" s="7">
        <v>0</v>
      </c>
      <c r="E168" s="7">
        <v>0</v>
      </c>
      <c r="F168" s="7">
        <v>0</v>
      </c>
      <c r="G168" s="7">
        <v>0</v>
      </c>
      <c r="H168" s="7">
        <v>0</v>
      </c>
      <c r="I168" s="7">
        <v>0</v>
      </c>
    </row>
    <row r="169" spans="1:9" ht="64.5" customHeight="1" x14ac:dyDescent="0.25">
      <c r="A169" s="8" t="s">
        <v>36</v>
      </c>
      <c r="B169" s="7">
        <v>0</v>
      </c>
      <c r="C169" s="7">
        <v>0</v>
      </c>
      <c r="D169" s="7">
        <v>0</v>
      </c>
      <c r="E169" s="7">
        <v>0</v>
      </c>
      <c r="F169" s="7">
        <v>0</v>
      </c>
      <c r="G169" s="7">
        <v>0</v>
      </c>
      <c r="H169" s="7">
        <v>0</v>
      </c>
      <c r="I169" s="7">
        <v>0</v>
      </c>
    </row>
    <row r="170" spans="1:9" ht="64.5" customHeight="1" x14ac:dyDescent="0.25">
      <c r="A170" s="8" t="s">
        <v>37</v>
      </c>
      <c r="B170" s="7">
        <v>0</v>
      </c>
      <c r="C170" s="7">
        <v>0</v>
      </c>
      <c r="D170" s="7">
        <v>0</v>
      </c>
      <c r="E170" s="7">
        <v>0</v>
      </c>
      <c r="F170" s="7">
        <v>0</v>
      </c>
      <c r="G170" s="7">
        <v>0</v>
      </c>
      <c r="H170" s="7">
        <v>0</v>
      </c>
      <c r="I170" s="7">
        <v>0</v>
      </c>
    </row>
    <row r="171" spans="1:9" ht="64.5" customHeight="1" x14ac:dyDescent="0.25">
      <c r="A171" s="8" t="s">
        <v>38</v>
      </c>
      <c r="B171" s="7">
        <v>0</v>
      </c>
      <c r="C171" s="7">
        <v>0</v>
      </c>
      <c r="D171" s="7">
        <v>0</v>
      </c>
      <c r="E171" s="7">
        <v>0</v>
      </c>
      <c r="F171" s="7">
        <v>0</v>
      </c>
      <c r="G171" s="7">
        <v>0</v>
      </c>
      <c r="H171" s="7">
        <v>0</v>
      </c>
      <c r="I171" s="7">
        <v>0</v>
      </c>
    </row>
    <row r="172" spans="1:9" ht="64.5" customHeight="1" x14ac:dyDescent="0.25">
      <c r="A172" s="8" t="s">
        <v>39</v>
      </c>
      <c r="B172" s="7">
        <v>0</v>
      </c>
      <c r="C172" s="7">
        <v>0</v>
      </c>
      <c r="D172" s="7">
        <v>0</v>
      </c>
      <c r="E172" s="7">
        <v>0</v>
      </c>
      <c r="F172" s="7">
        <v>0</v>
      </c>
      <c r="G172" s="7">
        <v>0</v>
      </c>
      <c r="H172" s="7">
        <v>0</v>
      </c>
      <c r="I172" s="7">
        <v>0</v>
      </c>
    </row>
    <row r="173" spans="1:9" ht="45.75" customHeight="1" x14ac:dyDescent="0.25">
      <c r="A173" s="8" t="s">
        <v>40</v>
      </c>
      <c r="B173" s="7">
        <v>0</v>
      </c>
      <c r="C173" s="7">
        <v>0</v>
      </c>
      <c r="D173" s="7">
        <v>0</v>
      </c>
      <c r="E173" s="7">
        <v>0</v>
      </c>
      <c r="F173" s="7">
        <v>0</v>
      </c>
      <c r="G173" s="7">
        <v>0</v>
      </c>
      <c r="H173" s="7">
        <v>0</v>
      </c>
      <c r="I173" s="7">
        <v>0</v>
      </c>
    </row>
    <row r="174" spans="1:9" ht="64.5" customHeight="1" x14ac:dyDescent="0.25">
      <c r="A174" s="8" t="s">
        <v>41</v>
      </c>
      <c r="B174" s="7">
        <v>0</v>
      </c>
      <c r="C174" s="7">
        <v>0</v>
      </c>
      <c r="D174" s="7">
        <v>0</v>
      </c>
      <c r="E174" s="7">
        <v>0</v>
      </c>
      <c r="F174" s="7">
        <v>0</v>
      </c>
      <c r="G174" s="7">
        <v>0</v>
      </c>
      <c r="H174" s="7">
        <v>0</v>
      </c>
      <c r="I174" s="7">
        <v>0</v>
      </c>
    </row>
    <row r="175" spans="1:9" ht="45.75" customHeight="1" x14ac:dyDescent="0.25">
      <c r="A175" s="8" t="s">
        <v>42</v>
      </c>
      <c r="B175" s="7">
        <v>0</v>
      </c>
      <c r="C175" s="7">
        <v>0</v>
      </c>
      <c r="D175" s="7">
        <v>0</v>
      </c>
      <c r="E175" s="7">
        <v>0</v>
      </c>
      <c r="F175" s="7">
        <v>0</v>
      </c>
      <c r="G175" s="7">
        <v>0</v>
      </c>
      <c r="H175" s="7">
        <v>0</v>
      </c>
      <c r="I175" s="7">
        <v>0</v>
      </c>
    </row>
    <row r="176" spans="1:9" ht="45.75" customHeight="1" x14ac:dyDescent="0.25">
      <c r="A176" s="8" t="s">
        <v>43</v>
      </c>
      <c r="B176" s="7">
        <v>0</v>
      </c>
      <c r="C176" s="7">
        <v>0</v>
      </c>
      <c r="D176" s="7">
        <v>0</v>
      </c>
      <c r="E176" s="7">
        <v>0</v>
      </c>
      <c r="F176" s="7">
        <v>0</v>
      </c>
      <c r="G176" s="7">
        <v>0</v>
      </c>
      <c r="H176" s="7">
        <v>0</v>
      </c>
      <c r="I176" s="7">
        <v>0</v>
      </c>
    </row>
    <row r="177" spans="1:9" ht="45.75" customHeight="1" x14ac:dyDescent="0.25">
      <c r="A177" s="8" t="s">
        <v>44</v>
      </c>
      <c r="B177" s="7">
        <v>0</v>
      </c>
      <c r="C177" s="7">
        <v>0</v>
      </c>
      <c r="D177" s="7">
        <v>0</v>
      </c>
      <c r="E177" s="7">
        <v>0</v>
      </c>
      <c r="F177" s="7">
        <v>0</v>
      </c>
      <c r="G177" s="7">
        <v>0</v>
      </c>
      <c r="H177" s="7">
        <v>0</v>
      </c>
      <c r="I177" s="7">
        <v>0</v>
      </c>
    </row>
    <row r="178" spans="1:9" ht="64.5" customHeight="1" x14ac:dyDescent="0.25">
      <c r="A178" s="7" t="s">
        <v>45</v>
      </c>
      <c r="B178" s="7">
        <v>0</v>
      </c>
      <c r="C178" s="7">
        <v>0</v>
      </c>
      <c r="D178" s="7">
        <v>0</v>
      </c>
      <c r="E178" s="7">
        <v>0</v>
      </c>
      <c r="F178" s="7">
        <v>0</v>
      </c>
      <c r="G178" s="7">
        <v>0</v>
      </c>
      <c r="H178" s="7">
        <v>0</v>
      </c>
      <c r="I178" s="7">
        <v>0</v>
      </c>
    </row>
  </sheetData>
  <mergeCells count="6">
    <mergeCell ref="B161:I161"/>
    <mergeCell ref="A161:A162"/>
    <mergeCell ref="A1:I1"/>
    <mergeCell ref="B3:I3"/>
    <mergeCell ref="A3:A4"/>
    <mergeCell ref="A159:I159"/>
  </mergeCells>
  <pageMargins left="0.78740157480314965" right="0.39370078740157483" top="0.78740157480314965" bottom="0.78740157480314965" header="0.31496062992125984" footer="0.31496062992125984"/>
  <pageSetup paperSize="9" scale="70" fitToHeight="0" orientation="landscape" r:id="rId1"/>
  <headerFooter>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Результат</vt:lpstr>
      <vt:lpstr>5. финансовое обеспечение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Михайловна Торопова</dc:creator>
  <cp:lastModifiedBy>Рыженкова Елена Николаевна</cp:lastModifiedBy>
  <cp:lastPrinted>2024-08-23T12:20:05Z</cp:lastPrinted>
  <dcterms:created xsi:type="dcterms:W3CDTF">2024-08-06T15:16:55Z</dcterms:created>
  <dcterms:modified xsi:type="dcterms:W3CDTF">2024-08-23T12:21:06Z</dcterms:modified>
</cp:coreProperties>
</file>