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565" yWindow="0" windowWidth="17025" windowHeight="12120" activeTab="1"/>
  </bookViews>
  <sheets>
    <sheet name="2025 " sheetId="9" r:id="rId1"/>
    <sheet name="2026" sheetId="6" r:id="rId2"/>
  </sheets>
  <definedNames>
    <definedName name="_xlnm._FilterDatabase" localSheetId="0" hidden="1">'2025 '!$A$6:$H$42</definedName>
    <definedName name="_xlnm._FilterDatabase" localSheetId="1" hidden="1">'2026'!$A$6:$H$33</definedName>
    <definedName name="_xlnm.Print_Area" localSheetId="1">'2026'!$A$1:$I$34</definedName>
  </definedNames>
  <calcPr calcId="145621"/>
</workbook>
</file>

<file path=xl/calcChain.xml><?xml version="1.0" encoding="utf-8"?>
<calcChain xmlns="http://schemas.openxmlformats.org/spreadsheetml/2006/main">
  <c r="I32" i="6" l="1"/>
  <c r="D32" i="6"/>
  <c r="C32" i="6"/>
  <c r="F31" i="6"/>
  <c r="F30" i="6"/>
  <c r="F28" i="6"/>
  <c r="F26" i="6"/>
  <c r="F24" i="6"/>
  <c r="F23" i="6"/>
  <c r="F22" i="6"/>
  <c r="I19" i="6"/>
  <c r="D19" i="6"/>
  <c r="D33" i="6" s="1"/>
  <c r="C19" i="6"/>
  <c r="C33" i="6" s="1"/>
  <c r="F18" i="6"/>
  <c r="F16" i="6"/>
  <c r="F15" i="6"/>
  <c r="F13" i="6"/>
  <c r="F11" i="6"/>
  <c r="F10" i="6"/>
  <c r="I50" i="9"/>
  <c r="D50" i="9"/>
  <c r="I49" i="9"/>
  <c r="D49" i="9"/>
  <c r="C49" i="9"/>
  <c r="F48" i="9"/>
  <c r="F46" i="9"/>
  <c r="F45" i="9"/>
  <c r="F43" i="9"/>
  <c r="F41" i="9"/>
  <c r="F39" i="9"/>
  <c r="F38" i="9"/>
  <c r="F49" i="9" s="1"/>
  <c r="I35" i="9"/>
  <c r="D35" i="9"/>
  <c r="C35" i="9"/>
  <c r="C50" i="9" s="1"/>
  <c r="F34" i="9"/>
  <c r="F32" i="9"/>
  <c r="F30" i="9"/>
  <c r="F29" i="9"/>
  <c r="F27" i="9"/>
  <c r="F26" i="9"/>
  <c r="F24" i="9"/>
  <c r="F23" i="9"/>
  <c r="F21" i="9"/>
  <c r="F19" i="9"/>
  <c r="F18" i="9"/>
  <c r="F16" i="9"/>
  <c r="F14" i="9"/>
  <c r="F13" i="9"/>
  <c r="F11" i="9"/>
  <c r="F35" i="9" s="1"/>
  <c r="F32" i="6" l="1"/>
  <c r="F19" i="6"/>
  <c r="F33" i="6" s="1"/>
  <c r="I33" i="6"/>
  <c r="F50" i="9"/>
</calcChain>
</file>

<file path=xl/sharedStrings.xml><?xml version="1.0" encoding="utf-8"?>
<sst xmlns="http://schemas.openxmlformats.org/spreadsheetml/2006/main" count="192" uniqueCount="98">
  <si>
    <t>Наименование поселения</t>
  </si>
  <si>
    <t>№ п/п</t>
  </si>
  <si>
    <t>Мгинское городское поселение</t>
  </si>
  <si>
    <t>Красноборское городское поселение</t>
  </si>
  <si>
    <t>прочие</t>
  </si>
  <si>
    <t>ТКО</t>
  </si>
  <si>
    <t>Калитинское сельское поселение</t>
  </si>
  <si>
    <t>Лужское городское поселение</t>
  </si>
  <si>
    <t>Город Шлиссельбург</t>
  </si>
  <si>
    <t>Оредежское сельское поселение</t>
  </si>
  <si>
    <t>Волосовское городское поселение</t>
  </si>
  <si>
    <t>Кисельнинское сельское поселение</t>
  </si>
  <si>
    <t>Большеврудское сельское поселение</t>
  </si>
  <si>
    <t>Важинское городское поселение</t>
  </si>
  <si>
    <t>Сяськелевское сельское поселение</t>
  </si>
  <si>
    <t>Сясьстройское городское поселение</t>
  </si>
  <si>
    <t>Кингисеппское городское поселение</t>
  </si>
  <si>
    <t>Светогорское городское поселение</t>
  </si>
  <si>
    <t>ИТОГО</t>
  </si>
  <si>
    <t>Аннинское городское посление</t>
  </si>
  <si>
    <t>Виллозское городское поселение</t>
  </si>
  <si>
    <t>Объем свалочных масс, находящийся на несанкционированной свалке (несанкционированных свалках)</t>
  </si>
  <si>
    <t>Вид свалочных масс</t>
  </si>
  <si>
    <t xml:space="preserve">Количество несанкионированных свалок </t>
  </si>
  <si>
    <t>Общая стоимость, руб</t>
  </si>
  <si>
    <t>Таицкое городское поселение</t>
  </si>
  <si>
    <t>Коммунарское городское поселение</t>
  </si>
  <si>
    <t>Волосовский  муниципальный район</t>
  </si>
  <si>
    <t>Кировский  муниципальный район</t>
  </si>
  <si>
    <t>Выборгский муниципальный район</t>
  </si>
  <si>
    <t>1.1</t>
  </si>
  <si>
    <t>2.1</t>
  </si>
  <si>
    <t>2.2</t>
  </si>
  <si>
    <t>3</t>
  </si>
  <si>
    <t>3.1</t>
  </si>
  <si>
    <t>3.2</t>
  </si>
  <si>
    <t>4</t>
  </si>
  <si>
    <t>4.1</t>
  </si>
  <si>
    <t>4.2</t>
  </si>
  <si>
    <t>5</t>
  </si>
  <si>
    <t>5.1</t>
  </si>
  <si>
    <t>6</t>
  </si>
  <si>
    <t>6.1</t>
  </si>
  <si>
    <t>6.2</t>
  </si>
  <si>
    <t>7</t>
  </si>
  <si>
    <t>7.1</t>
  </si>
  <si>
    <t>7.2</t>
  </si>
  <si>
    <t>8</t>
  </si>
  <si>
    <t>8.1</t>
  </si>
  <si>
    <t>9</t>
  </si>
  <si>
    <t>9.1</t>
  </si>
  <si>
    <t>10</t>
  </si>
  <si>
    <t>10.1</t>
  </si>
  <si>
    <t>Волосовский муниципальный район</t>
  </si>
  <si>
    <t>Волховский муниципальный район</t>
  </si>
  <si>
    <t>Кингисеппский муниципальный район</t>
  </si>
  <si>
    <t>Кировский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</si>
  <si>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</si>
  <si>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</si>
  <si>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</si>
  <si>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Тоснеский муниципальный район</t>
  </si>
  <si>
    <t>1</t>
  </si>
  <si>
    <t>1.2</t>
  </si>
  <si>
    <t>8.2</t>
  </si>
  <si>
    <t>Х</t>
  </si>
  <si>
    <t>% софинансирования</t>
  </si>
  <si>
    <t>Областной бюджет, руб.</t>
  </si>
  <si>
    <t>Областной бюджет (округл), тыс.руб.</t>
  </si>
  <si>
    <t>ТКО/прочие</t>
  </si>
  <si>
    <t>2</t>
  </si>
  <si>
    <t>Отрадненское городское поселение</t>
  </si>
  <si>
    <t>Подпорожский МР</t>
  </si>
  <si>
    <t>Важинское городское посление</t>
  </si>
  <si>
    <t>Второй обор муниципальных образований</t>
  </si>
  <si>
    <t>Бегуницкое сельское поселение</t>
  </si>
  <si>
    <t>Кузьмоловское городское поселение</t>
  </si>
  <si>
    <t>Всеволожский муниципальный район</t>
  </si>
  <si>
    <t>Лодейнопольский муниципальный район</t>
  </si>
  <si>
    <t>Лодейнопольское городское поселение</t>
  </si>
  <si>
    <t>Серебрянское сельское поселение</t>
  </si>
  <si>
    <t>Торковичское сельское поселение</t>
  </si>
  <si>
    <t>7 МО по второму отбору</t>
  </si>
  <si>
    <t>16 МО по первому отбору</t>
  </si>
  <si>
    <t>6 МО по первому отбору</t>
  </si>
  <si>
    <t>Клопицкое сельское поселение</t>
  </si>
  <si>
    <t>Сясьстройское  городское поселение</t>
  </si>
  <si>
    <t>Осьминское сельское поселение</t>
  </si>
  <si>
    <t>1.3</t>
  </si>
  <si>
    <t>7 МО по второму  отбору</t>
  </si>
  <si>
    <t>Общая сумма (13МО)</t>
  </si>
  <si>
    <t>Первый обор муниципальных образований</t>
  </si>
  <si>
    <t xml:space="preserve">Расчет объема субсидий бюджетам муниципальных образований Ленинградской области на мероприятия  по ликвидации несанкционированных свалок на 2026 год </t>
  </si>
  <si>
    <t>таблица 1</t>
  </si>
  <si>
    <t>таблица 2</t>
  </si>
  <si>
    <t>Приложение 67 к пояснительной записке 2025 года</t>
  </si>
  <si>
    <t xml:space="preserve">Расчет объема субсидий бюджетам муниципальных образований Ленинградской области на мероприятия  по ликвидации несанкционированных свалок на 2025 год 
</t>
  </si>
  <si>
    <t>Гатчинский муниципальный округ</t>
  </si>
  <si>
    <t>Общая сумма (22МО)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</si>
</sst>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2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1" fontId="10" fillId="0" borderId="0" xfId="0" applyNumberFormat="1" applyFont="1" applyFill="1" applyAlignment="1">
      <alignment horizontal="right" vertical="top"/>
    </xf>
    <xf numFmtId="1" fontId="11" fillId="0" borderId="0" xfId="0" applyNumberFormat="1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/>
    <xf numFmtId="1" fontId="11" fillId="0" borderId="0" xfId="0" applyNumberFormat="1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8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7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zoomScaleNormal="100" workbookViewId="0">
      <selection activeCell="E6" sqref="E6:E7"/>
    </sheetView>
  </sheetViews>
  <sheetFormatPr defaultRowHeight="15" x14ac:dyDescent="0.25"/>
  <cols>
    <col min="2" max="2" width="23.140625" customWidth="1"/>
    <col min="3" max="3" width="15.85546875" customWidth="1"/>
    <col min="4" max="4" width="28.5703125" customWidth="1"/>
    <col min="5" max="5" width="20.42578125" customWidth="1"/>
    <col min="6" max="6" width="23.140625" customWidth="1"/>
    <col min="7" max="7" width="25.28515625" customWidth="1"/>
    <col min="8" max="8" width="11.28515625" customWidth="1"/>
    <col min="9" max="9" width="15.7109375" customWidth="1"/>
    <col min="10" max="10" width="25.28515625" customWidth="1"/>
    <col min="11" max="11" width="19.140625" customWidth="1"/>
    <col min="13" max="13" width="14.7109375" bestFit="1" customWidth="1"/>
    <col min="14" max="14" width="13.85546875" customWidth="1"/>
    <col min="15" max="15" width="17.140625" customWidth="1"/>
    <col min="19" max="19" width="11" bestFit="1" customWidth="1"/>
  </cols>
  <sheetData>
    <row r="1" spans="1:9" ht="15.75" x14ac:dyDescent="0.25">
      <c r="I1" s="17" t="s">
        <v>94</v>
      </c>
    </row>
    <row r="2" spans="1:9" x14ac:dyDescent="0.25">
      <c r="I2" s="18" t="s">
        <v>92</v>
      </c>
    </row>
    <row r="3" spans="1:9" x14ac:dyDescent="0.25">
      <c r="I3" s="18"/>
    </row>
    <row r="4" spans="1:9" ht="47.25" customHeight="1" x14ac:dyDescent="0.25">
      <c r="A4" s="42" t="s">
        <v>95</v>
      </c>
      <c r="B4" s="43"/>
      <c r="C4" s="43"/>
      <c r="D4" s="43"/>
      <c r="E4" s="43"/>
      <c r="F4" s="43"/>
      <c r="G4" s="43"/>
      <c r="H4" s="43"/>
      <c r="I4" s="43"/>
    </row>
    <row r="5" spans="1:9" ht="20.25" x14ac:dyDescent="0.25">
      <c r="A5" s="15"/>
      <c r="B5" s="16"/>
      <c r="C5" s="16"/>
      <c r="D5" s="16"/>
      <c r="E5" s="16"/>
      <c r="F5" s="16"/>
      <c r="G5" s="16"/>
      <c r="H5" s="16"/>
      <c r="I5" s="16"/>
    </row>
    <row r="6" spans="1:9" ht="15" customHeight="1" x14ac:dyDescent="0.25">
      <c r="A6" s="44" t="s">
        <v>1</v>
      </c>
      <c r="B6" s="44" t="s">
        <v>0</v>
      </c>
      <c r="C6" s="44" t="s">
        <v>23</v>
      </c>
      <c r="D6" s="44" t="s">
        <v>21</v>
      </c>
      <c r="E6" s="44" t="s">
        <v>22</v>
      </c>
      <c r="F6" s="44" t="s">
        <v>66</v>
      </c>
      <c r="G6" s="44" t="s">
        <v>24</v>
      </c>
      <c r="H6" s="44" t="s">
        <v>65</v>
      </c>
      <c r="I6" s="44" t="s">
        <v>67</v>
      </c>
    </row>
    <row r="7" spans="1:9" ht="94.5" customHeight="1" x14ac:dyDescent="0.25">
      <c r="A7" s="44"/>
      <c r="B7" s="44"/>
      <c r="C7" s="44"/>
      <c r="D7" s="44"/>
      <c r="E7" s="44"/>
      <c r="F7" s="44"/>
      <c r="G7" s="44"/>
      <c r="H7" s="44"/>
      <c r="I7" s="44"/>
    </row>
    <row r="8" spans="1:9" ht="18.75" customHeight="1" x14ac:dyDescent="0.25">
      <c r="A8" s="37" t="s">
        <v>90</v>
      </c>
      <c r="B8" s="38"/>
      <c r="C8" s="38"/>
      <c r="D8" s="38"/>
      <c r="E8" s="38"/>
      <c r="F8" s="38"/>
      <c r="G8" s="38"/>
      <c r="H8" s="39"/>
      <c r="I8" s="40"/>
    </row>
    <row r="9" spans="1:9" ht="16.5" customHeight="1" x14ac:dyDescent="0.25">
      <c r="A9" s="6" t="s">
        <v>61</v>
      </c>
      <c r="B9" s="2"/>
      <c r="C9" s="34" t="s">
        <v>53</v>
      </c>
      <c r="D9" s="34"/>
      <c r="E9" s="34"/>
      <c r="F9" s="34"/>
      <c r="G9" s="34"/>
      <c r="H9" s="34"/>
      <c r="I9" s="34"/>
    </row>
    <row r="10" spans="1:9" ht="33.75" customHeight="1" x14ac:dyDescent="0.25">
      <c r="A10" s="6" t="s">
        <v>30</v>
      </c>
      <c r="B10" s="2" t="s">
        <v>10</v>
      </c>
      <c r="C10" s="19">
        <v>1</v>
      </c>
      <c r="D10" s="19">
        <v>220</v>
      </c>
      <c r="E10" s="19" t="s">
        <v>4</v>
      </c>
      <c r="F10" s="7">
        <v>664000</v>
      </c>
      <c r="G10" s="7">
        <v>737865</v>
      </c>
      <c r="H10" s="4">
        <v>90</v>
      </c>
      <c r="I10" s="9">
        <v>664</v>
      </c>
    </row>
    <row r="11" spans="1:9" ht="30" customHeight="1" x14ac:dyDescent="0.25">
      <c r="A11" s="6" t="s">
        <v>62</v>
      </c>
      <c r="B11" s="2" t="s">
        <v>12</v>
      </c>
      <c r="C11" s="19">
        <v>6</v>
      </c>
      <c r="D11" s="19">
        <v>2500</v>
      </c>
      <c r="E11" s="19" t="s">
        <v>4</v>
      </c>
      <c r="F11" s="7">
        <f>G11*H11/100</f>
        <v>10237500</v>
      </c>
      <c r="G11" s="7">
        <v>11250000</v>
      </c>
      <c r="H11" s="4">
        <v>91</v>
      </c>
      <c r="I11" s="9">
        <v>10237.5</v>
      </c>
    </row>
    <row r="12" spans="1:9" ht="12.75" customHeight="1" x14ac:dyDescent="0.25">
      <c r="A12" s="4">
        <v>2</v>
      </c>
      <c r="B12" s="2"/>
      <c r="C12" s="34" t="s">
        <v>54</v>
      </c>
      <c r="D12" s="34"/>
      <c r="E12" s="34"/>
      <c r="F12" s="34"/>
      <c r="G12" s="34"/>
      <c r="H12" s="34"/>
      <c r="I12" s="34"/>
    </row>
    <row r="13" spans="1:9" ht="30" x14ac:dyDescent="0.25">
      <c r="A13" s="6" t="s">
        <v>31</v>
      </c>
      <c r="B13" s="2" t="s">
        <v>11</v>
      </c>
      <c r="C13" s="19">
        <v>2</v>
      </c>
      <c r="D13" s="19">
        <v>2085</v>
      </c>
      <c r="E13" s="19" t="s">
        <v>4</v>
      </c>
      <c r="F13" s="7">
        <f>G13*H13/100</f>
        <v>3627900</v>
      </c>
      <c r="G13" s="7">
        <v>4170000</v>
      </c>
      <c r="H13" s="4">
        <v>87</v>
      </c>
      <c r="I13" s="9">
        <v>3627.9</v>
      </c>
    </row>
    <row r="14" spans="1:9" ht="29.25" customHeight="1" x14ac:dyDescent="0.25">
      <c r="A14" s="6" t="s">
        <v>32</v>
      </c>
      <c r="B14" s="3" t="s">
        <v>15</v>
      </c>
      <c r="C14" s="19">
        <v>23</v>
      </c>
      <c r="D14" s="19">
        <v>1108</v>
      </c>
      <c r="E14" s="19" t="s">
        <v>4</v>
      </c>
      <c r="F14" s="7">
        <f>G14*H14/100</f>
        <v>1994400</v>
      </c>
      <c r="G14" s="7">
        <v>2216000</v>
      </c>
      <c r="H14" s="4">
        <v>90</v>
      </c>
      <c r="I14" s="9">
        <v>1994.4</v>
      </c>
    </row>
    <row r="15" spans="1:9" x14ac:dyDescent="0.25">
      <c r="A15" s="6" t="s">
        <v>33</v>
      </c>
      <c r="B15" s="3"/>
      <c r="C15" s="34" t="s">
        <v>29</v>
      </c>
      <c r="D15" s="34"/>
      <c r="E15" s="34"/>
      <c r="F15" s="34"/>
      <c r="G15" s="34"/>
      <c r="H15" s="34"/>
      <c r="I15" s="34"/>
    </row>
    <row r="16" spans="1:9" ht="29.25" customHeight="1" x14ac:dyDescent="0.25">
      <c r="A16" s="6" t="s">
        <v>34</v>
      </c>
      <c r="B16" s="2" t="s">
        <v>17</v>
      </c>
      <c r="C16" s="19">
        <v>1</v>
      </c>
      <c r="D16" s="19">
        <v>1000</v>
      </c>
      <c r="E16" s="19" t="s">
        <v>4</v>
      </c>
      <c r="F16" s="7">
        <f>G16*H16/100</f>
        <v>2466100</v>
      </c>
      <c r="G16" s="7">
        <v>2710000</v>
      </c>
      <c r="H16" s="19">
        <v>91</v>
      </c>
      <c r="I16" s="9">
        <v>2466.1</v>
      </c>
    </row>
    <row r="17" spans="1:9" x14ac:dyDescent="0.25">
      <c r="A17" s="20" t="s">
        <v>36</v>
      </c>
      <c r="B17" s="21"/>
      <c r="C17" s="41" t="s">
        <v>96</v>
      </c>
      <c r="D17" s="41"/>
      <c r="E17" s="41"/>
      <c r="F17" s="41"/>
      <c r="G17" s="41"/>
      <c r="H17" s="41"/>
      <c r="I17" s="41"/>
    </row>
    <row r="18" spans="1:9" ht="30" x14ac:dyDescent="0.25">
      <c r="A18" s="20" t="s">
        <v>37</v>
      </c>
      <c r="B18" s="22" t="s">
        <v>25</v>
      </c>
      <c r="C18" s="23">
        <v>2</v>
      </c>
      <c r="D18" s="23">
        <v>270</v>
      </c>
      <c r="E18" s="23" t="s">
        <v>4</v>
      </c>
      <c r="F18" s="24">
        <f>G18*H18/100</f>
        <v>466560</v>
      </c>
      <c r="G18" s="24">
        <v>518400</v>
      </c>
      <c r="H18" s="23">
        <v>90</v>
      </c>
      <c r="I18" s="25">
        <v>466.6</v>
      </c>
    </row>
    <row r="19" spans="1:9" ht="30" x14ac:dyDescent="0.25">
      <c r="A19" s="20" t="s">
        <v>38</v>
      </c>
      <c r="B19" s="21" t="s">
        <v>14</v>
      </c>
      <c r="C19" s="26">
        <v>2</v>
      </c>
      <c r="D19" s="26">
        <v>181</v>
      </c>
      <c r="E19" s="26" t="s">
        <v>4</v>
      </c>
      <c r="F19" s="27">
        <f>G19*H19/100</f>
        <v>625898</v>
      </c>
      <c r="G19" s="27">
        <v>687800</v>
      </c>
      <c r="H19" s="23">
        <v>91</v>
      </c>
      <c r="I19" s="25">
        <v>625.9</v>
      </c>
    </row>
    <row r="20" spans="1:9" x14ac:dyDescent="0.25">
      <c r="A20" s="6" t="s">
        <v>39</v>
      </c>
      <c r="B20" s="2"/>
      <c r="C20" s="34" t="s">
        <v>55</v>
      </c>
      <c r="D20" s="34"/>
      <c r="E20" s="34"/>
      <c r="F20" s="34"/>
      <c r="G20" s="34"/>
      <c r="H20" s="34"/>
      <c r="I20" s="34"/>
    </row>
    <row r="21" spans="1:9" ht="25.5" customHeight="1" x14ac:dyDescent="0.25">
      <c r="A21" s="6" t="s">
        <v>40</v>
      </c>
      <c r="B21" s="2" t="s">
        <v>16</v>
      </c>
      <c r="C21" s="19">
        <v>1</v>
      </c>
      <c r="D21" s="19">
        <v>11380</v>
      </c>
      <c r="E21" s="19" t="s">
        <v>4</v>
      </c>
      <c r="F21" s="7">
        <f>G21*H21/100</f>
        <v>30670334.517600004</v>
      </c>
      <c r="G21" s="7">
        <v>32978854.32</v>
      </c>
      <c r="H21" s="19">
        <v>93</v>
      </c>
      <c r="I21" s="9">
        <v>30670.3</v>
      </c>
    </row>
    <row r="22" spans="1:9" x14ac:dyDescent="0.25">
      <c r="A22" s="6" t="s">
        <v>41</v>
      </c>
      <c r="B22" s="2"/>
      <c r="C22" s="34" t="s">
        <v>56</v>
      </c>
      <c r="D22" s="34"/>
      <c r="E22" s="34"/>
      <c r="F22" s="34"/>
      <c r="G22" s="34"/>
      <c r="H22" s="34"/>
      <c r="I22" s="34"/>
    </row>
    <row r="23" spans="1:9" ht="27" customHeight="1" x14ac:dyDescent="0.25">
      <c r="A23" s="6" t="s">
        <v>42</v>
      </c>
      <c r="B23" s="5" t="s">
        <v>2</v>
      </c>
      <c r="C23" s="4">
        <v>2</v>
      </c>
      <c r="D23" s="4">
        <v>180</v>
      </c>
      <c r="E23" s="4" t="s">
        <v>4</v>
      </c>
      <c r="F23" s="8">
        <f>G23*H23/100</f>
        <v>453600</v>
      </c>
      <c r="G23" s="8">
        <v>504000</v>
      </c>
      <c r="H23" s="4">
        <v>90</v>
      </c>
      <c r="I23" s="9">
        <v>453.6</v>
      </c>
    </row>
    <row r="24" spans="1:9" x14ac:dyDescent="0.25">
      <c r="A24" s="6" t="s">
        <v>43</v>
      </c>
      <c r="B24" s="2" t="s">
        <v>8</v>
      </c>
      <c r="C24" s="19">
        <v>14</v>
      </c>
      <c r="D24" s="19">
        <v>384</v>
      </c>
      <c r="E24" s="19" t="s">
        <v>4</v>
      </c>
      <c r="F24" s="7">
        <f>G24*H24/100</f>
        <v>366912</v>
      </c>
      <c r="G24" s="7">
        <v>403200</v>
      </c>
      <c r="H24" s="19">
        <v>91</v>
      </c>
      <c r="I24" s="9">
        <v>366.9</v>
      </c>
    </row>
    <row r="25" spans="1:9" x14ac:dyDescent="0.25">
      <c r="A25" s="6" t="s">
        <v>44</v>
      </c>
      <c r="B25" s="2"/>
      <c r="C25" s="34" t="s">
        <v>57</v>
      </c>
      <c r="D25" s="34"/>
      <c r="E25" s="34"/>
      <c r="F25" s="34"/>
      <c r="G25" s="34"/>
      <c r="H25" s="34"/>
      <c r="I25" s="34"/>
    </row>
    <row r="26" spans="1:9" ht="30" x14ac:dyDescent="0.25">
      <c r="A26" s="6" t="s">
        <v>45</v>
      </c>
      <c r="B26" s="2" t="s">
        <v>19</v>
      </c>
      <c r="C26" s="19">
        <v>1</v>
      </c>
      <c r="D26" s="19">
        <v>192.6</v>
      </c>
      <c r="E26" s="19" t="s">
        <v>4</v>
      </c>
      <c r="F26" s="8">
        <f>G26*H26/100</f>
        <v>488921.076</v>
      </c>
      <c r="G26" s="8">
        <v>582048.9</v>
      </c>
      <c r="H26" s="19">
        <v>84</v>
      </c>
      <c r="I26" s="9">
        <v>488.9</v>
      </c>
    </row>
    <row r="27" spans="1:9" ht="37.5" customHeight="1" x14ac:dyDescent="0.25">
      <c r="A27" s="6" t="s">
        <v>46</v>
      </c>
      <c r="B27" s="2" t="s">
        <v>20</v>
      </c>
      <c r="C27" s="19">
        <v>1</v>
      </c>
      <c r="D27" s="19">
        <v>500</v>
      </c>
      <c r="E27" s="19" t="s">
        <v>4</v>
      </c>
      <c r="F27" s="7">
        <f>G27*H27/100</f>
        <v>852000</v>
      </c>
      <c r="G27" s="7">
        <v>1200000</v>
      </c>
      <c r="H27" s="19">
        <v>71</v>
      </c>
      <c r="I27" s="9">
        <v>852</v>
      </c>
    </row>
    <row r="28" spans="1:9" ht="20.25" customHeight="1" x14ac:dyDescent="0.25">
      <c r="A28" s="6" t="s">
        <v>47</v>
      </c>
      <c r="B28" s="2"/>
      <c r="C28" s="34" t="s">
        <v>58</v>
      </c>
      <c r="D28" s="34"/>
      <c r="E28" s="34"/>
      <c r="F28" s="34"/>
      <c r="G28" s="34"/>
      <c r="H28" s="34"/>
      <c r="I28" s="34"/>
    </row>
    <row r="29" spans="1:9" ht="30" x14ac:dyDescent="0.25">
      <c r="A29" s="6" t="s">
        <v>48</v>
      </c>
      <c r="B29" s="3" t="s">
        <v>7</v>
      </c>
      <c r="C29" s="4">
        <v>3</v>
      </c>
      <c r="D29" s="4">
        <v>300</v>
      </c>
      <c r="E29" s="4" t="s">
        <v>5</v>
      </c>
      <c r="F29" s="8">
        <f>G29*H29/100</f>
        <v>1584000</v>
      </c>
      <c r="G29" s="8">
        <v>1800000</v>
      </c>
      <c r="H29" s="4">
        <v>88</v>
      </c>
      <c r="I29" s="9">
        <v>1584</v>
      </c>
    </row>
    <row r="30" spans="1:9" ht="30" x14ac:dyDescent="0.25">
      <c r="A30" s="6" t="s">
        <v>63</v>
      </c>
      <c r="B30" s="3" t="s">
        <v>9</v>
      </c>
      <c r="C30" s="4">
        <v>3</v>
      </c>
      <c r="D30" s="4">
        <v>310</v>
      </c>
      <c r="E30" s="4" t="s">
        <v>5</v>
      </c>
      <c r="F30" s="8">
        <f>G30*H30/100</f>
        <v>976500</v>
      </c>
      <c r="G30" s="8">
        <v>1085000</v>
      </c>
      <c r="H30" s="4">
        <v>90</v>
      </c>
      <c r="I30" s="9">
        <v>976.5</v>
      </c>
    </row>
    <row r="31" spans="1:9" x14ac:dyDescent="0.25">
      <c r="A31" s="6" t="s">
        <v>49</v>
      </c>
      <c r="B31" s="3"/>
      <c r="C31" s="34" t="s">
        <v>59</v>
      </c>
      <c r="D31" s="34"/>
      <c r="E31" s="34"/>
      <c r="F31" s="34"/>
      <c r="G31" s="34"/>
      <c r="H31" s="34"/>
      <c r="I31" s="34"/>
    </row>
    <row r="32" spans="1:9" ht="30.75" customHeight="1" x14ac:dyDescent="0.25">
      <c r="A32" s="6" t="s">
        <v>50</v>
      </c>
      <c r="B32" s="2" t="s">
        <v>13</v>
      </c>
      <c r="C32" s="4">
        <v>1</v>
      </c>
      <c r="D32" s="4">
        <v>200</v>
      </c>
      <c r="E32" s="19" t="s">
        <v>4</v>
      </c>
      <c r="F32" s="7">
        <f>G32*H32/100</f>
        <v>344000</v>
      </c>
      <c r="G32" s="7">
        <v>400000</v>
      </c>
      <c r="H32" s="19">
        <v>86</v>
      </c>
      <c r="I32" s="9">
        <v>344</v>
      </c>
    </row>
    <row r="33" spans="1:9" x14ac:dyDescent="0.25">
      <c r="A33" s="6" t="s">
        <v>51</v>
      </c>
      <c r="B33" s="2"/>
      <c r="C33" s="34" t="s">
        <v>60</v>
      </c>
      <c r="D33" s="34"/>
      <c r="E33" s="34"/>
      <c r="F33" s="34"/>
      <c r="G33" s="34"/>
      <c r="H33" s="34"/>
      <c r="I33" s="34"/>
    </row>
    <row r="34" spans="1:9" ht="27" customHeight="1" x14ac:dyDescent="0.25">
      <c r="A34" s="6" t="s">
        <v>52</v>
      </c>
      <c r="B34" s="3" t="s">
        <v>3</v>
      </c>
      <c r="C34" s="4">
        <v>2</v>
      </c>
      <c r="D34" s="4">
        <v>720</v>
      </c>
      <c r="E34" s="4" t="s">
        <v>4</v>
      </c>
      <c r="F34" s="8">
        <f>G34*H34/100</f>
        <v>1279680</v>
      </c>
      <c r="G34" s="8">
        <v>1488000</v>
      </c>
      <c r="H34" s="4">
        <v>86</v>
      </c>
      <c r="I34" s="9">
        <v>1279.7</v>
      </c>
    </row>
    <row r="35" spans="1:9" s="1" customFormat="1" ht="28.5" x14ac:dyDescent="0.25">
      <c r="A35" s="11" t="s">
        <v>18</v>
      </c>
      <c r="B35" s="12" t="s">
        <v>82</v>
      </c>
      <c r="C35" s="11">
        <f>SUM(C10:C34)</f>
        <v>65</v>
      </c>
      <c r="D35" s="13">
        <f>SUM(D10:D34)</f>
        <v>21530.6</v>
      </c>
      <c r="E35" s="11"/>
      <c r="F35" s="14">
        <f>SUM(F10:F34)</f>
        <v>57098305.593599997</v>
      </c>
      <c r="G35" s="14" t="s">
        <v>64</v>
      </c>
      <c r="H35" s="11"/>
      <c r="I35" s="14">
        <f>SUM(I10:I34)</f>
        <v>57098.299999999996</v>
      </c>
    </row>
    <row r="36" spans="1:9" ht="15" customHeight="1" x14ac:dyDescent="0.25">
      <c r="A36" s="37" t="s">
        <v>73</v>
      </c>
      <c r="B36" s="38"/>
      <c r="C36" s="38"/>
      <c r="D36" s="38"/>
      <c r="E36" s="38"/>
      <c r="F36" s="38"/>
      <c r="G36" s="38"/>
      <c r="H36" s="39"/>
      <c r="I36" s="40"/>
    </row>
    <row r="37" spans="1:9" x14ac:dyDescent="0.25">
      <c r="A37" s="6">
        <v>1</v>
      </c>
      <c r="B37" s="10"/>
      <c r="C37" s="31" t="s">
        <v>53</v>
      </c>
      <c r="D37" s="32"/>
      <c r="E37" s="32"/>
      <c r="F37" s="32"/>
      <c r="G37" s="32"/>
      <c r="H37" s="32"/>
      <c r="I37" s="33"/>
    </row>
    <row r="38" spans="1:9" ht="30" x14ac:dyDescent="0.25">
      <c r="A38" s="6" t="s">
        <v>30</v>
      </c>
      <c r="B38" s="3" t="s">
        <v>74</v>
      </c>
      <c r="C38" s="4">
        <v>12</v>
      </c>
      <c r="D38" s="4">
        <v>1020</v>
      </c>
      <c r="E38" s="4" t="s">
        <v>4</v>
      </c>
      <c r="F38" s="8">
        <f>G38*H38%</f>
        <v>2320500</v>
      </c>
      <c r="G38" s="8">
        <v>2550000</v>
      </c>
      <c r="H38" s="4">
        <v>91</v>
      </c>
      <c r="I38" s="9">
        <v>2320.5</v>
      </c>
    </row>
    <row r="39" spans="1:9" ht="30" x14ac:dyDescent="0.25">
      <c r="A39" s="6" t="s">
        <v>62</v>
      </c>
      <c r="B39" s="3" t="s">
        <v>6</v>
      </c>
      <c r="C39" s="4">
        <v>3</v>
      </c>
      <c r="D39" s="4">
        <v>1100</v>
      </c>
      <c r="E39" s="4" t="s">
        <v>4</v>
      </c>
      <c r="F39" s="8">
        <f>G39*H39%</f>
        <v>2502500</v>
      </c>
      <c r="G39" s="8">
        <v>2750000</v>
      </c>
      <c r="H39" s="4">
        <v>91</v>
      </c>
      <c r="I39" s="9">
        <v>2502.5</v>
      </c>
    </row>
    <row r="40" spans="1:9" x14ac:dyDescent="0.25">
      <c r="A40" s="6" t="s">
        <v>69</v>
      </c>
      <c r="B40" s="3"/>
      <c r="C40" s="31" t="s">
        <v>76</v>
      </c>
      <c r="D40" s="32"/>
      <c r="E40" s="32"/>
      <c r="F40" s="32"/>
      <c r="G40" s="32"/>
      <c r="H40" s="32"/>
      <c r="I40" s="33"/>
    </row>
    <row r="41" spans="1:9" ht="30" x14ac:dyDescent="0.25">
      <c r="A41" s="6" t="s">
        <v>31</v>
      </c>
      <c r="B41" s="3" t="s">
        <v>75</v>
      </c>
      <c r="C41" s="4">
        <v>2</v>
      </c>
      <c r="D41" s="4">
        <v>57163</v>
      </c>
      <c r="E41" s="4" t="s">
        <v>4</v>
      </c>
      <c r="F41" s="8">
        <f t="shared" ref="F41:F48" si="0">G41*H41%</f>
        <v>83934973.022400007</v>
      </c>
      <c r="G41" s="8">
        <v>97598805.840000004</v>
      </c>
      <c r="H41" s="4">
        <v>86</v>
      </c>
      <c r="I41" s="9">
        <v>83935</v>
      </c>
    </row>
    <row r="42" spans="1:9" x14ac:dyDescent="0.25">
      <c r="A42" s="6" t="s">
        <v>33</v>
      </c>
      <c r="B42" s="3"/>
      <c r="C42" s="31" t="s">
        <v>77</v>
      </c>
      <c r="D42" s="32"/>
      <c r="E42" s="32"/>
      <c r="F42" s="32"/>
      <c r="G42" s="32"/>
      <c r="H42" s="32"/>
      <c r="I42" s="33"/>
    </row>
    <row r="43" spans="1:9" ht="30" x14ac:dyDescent="0.25">
      <c r="A43" s="6" t="s">
        <v>34</v>
      </c>
      <c r="B43" s="3" t="s">
        <v>78</v>
      </c>
      <c r="C43" s="4">
        <v>2</v>
      </c>
      <c r="D43" s="4">
        <v>1600</v>
      </c>
      <c r="E43" s="4" t="s">
        <v>4</v>
      </c>
      <c r="F43" s="8">
        <f t="shared" si="0"/>
        <v>3640000</v>
      </c>
      <c r="G43" s="8">
        <v>4000000</v>
      </c>
      <c r="H43" s="4">
        <v>91</v>
      </c>
      <c r="I43" s="9">
        <v>3640</v>
      </c>
    </row>
    <row r="44" spans="1:9" x14ac:dyDescent="0.25">
      <c r="A44" s="6" t="s">
        <v>36</v>
      </c>
      <c r="B44" s="3"/>
      <c r="C44" s="34" t="s">
        <v>58</v>
      </c>
      <c r="D44" s="34"/>
      <c r="E44" s="34"/>
      <c r="F44" s="34"/>
      <c r="G44" s="34"/>
      <c r="H44" s="34"/>
      <c r="I44" s="34"/>
    </row>
    <row r="45" spans="1:9" ht="30" x14ac:dyDescent="0.25">
      <c r="A45" s="6" t="s">
        <v>37</v>
      </c>
      <c r="B45" s="3" t="s">
        <v>79</v>
      </c>
      <c r="C45" s="4">
        <v>3</v>
      </c>
      <c r="D45" s="4">
        <v>150</v>
      </c>
      <c r="E45" s="4" t="s">
        <v>5</v>
      </c>
      <c r="F45" s="8">
        <f t="shared" si="0"/>
        <v>250379.25</v>
      </c>
      <c r="G45" s="8">
        <v>281325</v>
      </c>
      <c r="H45" s="4">
        <v>89</v>
      </c>
      <c r="I45" s="9">
        <v>250.4</v>
      </c>
    </row>
    <row r="46" spans="1:9" ht="30" x14ac:dyDescent="0.25">
      <c r="A46" s="6" t="s">
        <v>38</v>
      </c>
      <c r="B46" s="3" t="s">
        <v>80</v>
      </c>
      <c r="C46" s="4">
        <v>1</v>
      </c>
      <c r="D46" s="4">
        <v>800</v>
      </c>
      <c r="E46" s="4" t="s">
        <v>5</v>
      </c>
      <c r="F46" s="8">
        <f t="shared" si="0"/>
        <v>2520000</v>
      </c>
      <c r="G46" s="8">
        <v>2800000</v>
      </c>
      <c r="H46" s="4">
        <v>90</v>
      </c>
      <c r="I46" s="9">
        <v>2520</v>
      </c>
    </row>
    <row r="47" spans="1:9" x14ac:dyDescent="0.25">
      <c r="A47" s="6" t="s">
        <v>39</v>
      </c>
      <c r="B47" s="3"/>
      <c r="C47" s="34" t="s">
        <v>59</v>
      </c>
      <c r="D47" s="34"/>
      <c r="E47" s="34"/>
      <c r="F47" s="34"/>
      <c r="G47" s="34"/>
      <c r="H47" s="34"/>
      <c r="I47" s="34"/>
    </row>
    <row r="48" spans="1:9" ht="30" x14ac:dyDescent="0.25">
      <c r="A48" s="6" t="s">
        <v>40</v>
      </c>
      <c r="B48" s="3" t="s">
        <v>13</v>
      </c>
      <c r="C48" s="4">
        <v>1</v>
      </c>
      <c r="D48" s="4">
        <v>400</v>
      </c>
      <c r="E48" s="4" t="s">
        <v>5</v>
      </c>
      <c r="F48" s="8">
        <f t="shared" si="0"/>
        <v>688000</v>
      </c>
      <c r="G48" s="8">
        <v>800000</v>
      </c>
      <c r="H48" s="4">
        <v>86</v>
      </c>
      <c r="I48" s="9">
        <v>688</v>
      </c>
    </row>
    <row r="49" spans="1:9" ht="28.5" x14ac:dyDescent="0.25">
      <c r="A49" s="11" t="s">
        <v>18</v>
      </c>
      <c r="B49" s="12" t="s">
        <v>81</v>
      </c>
      <c r="C49" s="11">
        <f>C38+C39+C41+C43+C45+C46+C48</f>
        <v>24</v>
      </c>
      <c r="D49" s="13">
        <f>D38+D39+D41+D43+D45+D46+D48</f>
        <v>62233</v>
      </c>
      <c r="E49" s="11"/>
      <c r="F49" s="14">
        <f>F38+F39+F41+F43+F45+F46+F48</f>
        <v>95856352.272400007</v>
      </c>
      <c r="G49" s="14" t="s">
        <v>64</v>
      </c>
      <c r="H49" s="11"/>
      <c r="I49" s="28">
        <f>I38+I39+I41+I43+I45+I46+I48</f>
        <v>95856.4</v>
      </c>
    </row>
    <row r="50" spans="1:9" ht="18.75" x14ac:dyDescent="0.25">
      <c r="A50" s="35" t="s">
        <v>97</v>
      </c>
      <c r="B50" s="36"/>
      <c r="C50" s="11">
        <f>C49+C35</f>
        <v>89</v>
      </c>
      <c r="D50" s="13">
        <f>D35+D49</f>
        <v>83763.600000000006</v>
      </c>
      <c r="E50" s="14"/>
      <c r="F50" s="14">
        <f>F35+F49</f>
        <v>152954657.866</v>
      </c>
      <c r="G50" s="10"/>
      <c r="H50" s="10"/>
      <c r="I50" s="13">
        <f>I35+I49</f>
        <v>152954.69999999998</v>
      </c>
    </row>
  </sheetData>
  <mergeCells count="28">
    <mergeCell ref="A4:I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8:I8"/>
    <mergeCell ref="C9:I9"/>
    <mergeCell ref="C12:I12"/>
    <mergeCell ref="C15:I15"/>
    <mergeCell ref="C17:I17"/>
    <mergeCell ref="C42:I42"/>
    <mergeCell ref="C44:I44"/>
    <mergeCell ref="C47:I47"/>
    <mergeCell ref="A50:B50"/>
    <mergeCell ref="C20:I20"/>
    <mergeCell ref="C22:I22"/>
    <mergeCell ref="C25:I25"/>
    <mergeCell ref="A36:I36"/>
    <mergeCell ref="C40:I40"/>
    <mergeCell ref="C28:I28"/>
    <mergeCell ref="C31:I31"/>
    <mergeCell ref="C33:I33"/>
    <mergeCell ref="C37:I37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Normal="100" zoomScaleSheetLayoutView="80" workbookViewId="0">
      <selection activeCell="F6" sqref="F6:F7"/>
    </sheetView>
  </sheetViews>
  <sheetFormatPr defaultRowHeight="15" x14ac:dyDescent="0.25"/>
  <cols>
    <col min="1" max="1" width="9.140625" style="45"/>
    <col min="2" max="2" width="19.5703125" style="45" customWidth="1"/>
    <col min="3" max="3" width="14.42578125" style="45" customWidth="1"/>
    <col min="4" max="4" width="27.42578125" style="45" customWidth="1"/>
    <col min="5" max="5" width="16.7109375" style="45" customWidth="1"/>
    <col min="6" max="6" width="15.7109375" style="45" customWidth="1"/>
    <col min="7" max="7" width="15.42578125" style="45" customWidth="1"/>
    <col min="8" max="8" width="12" style="45" customWidth="1"/>
    <col min="9" max="9" width="16.42578125" style="45" customWidth="1"/>
    <col min="10" max="16384" width="9.140625" style="45"/>
  </cols>
  <sheetData>
    <row r="1" spans="1:9" ht="15.75" x14ac:dyDescent="0.25">
      <c r="I1" s="17" t="s">
        <v>94</v>
      </c>
    </row>
    <row r="2" spans="1:9" x14ac:dyDescent="0.25">
      <c r="I2" s="46" t="s">
        <v>93</v>
      </c>
    </row>
    <row r="3" spans="1:9" x14ac:dyDescent="0.25">
      <c r="I3" s="46"/>
    </row>
    <row r="4" spans="1:9" ht="45.75" customHeight="1" x14ac:dyDescent="0.25">
      <c r="A4" s="47" t="s">
        <v>91</v>
      </c>
      <c r="B4" s="48"/>
      <c r="C4" s="48"/>
      <c r="D4" s="48"/>
      <c r="E4" s="48"/>
      <c r="F4" s="48"/>
      <c r="G4" s="48"/>
      <c r="H4" s="48"/>
      <c r="I4" s="48"/>
    </row>
    <row r="5" spans="1:9" ht="20.25" x14ac:dyDescent="0.25">
      <c r="A5" s="49"/>
      <c r="B5" s="50"/>
      <c r="C5" s="50"/>
      <c r="D5" s="50"/>
      <c r="E5" s="50"/>
      <c r="F5" s="50"/>
      <c r="G5" s="50"/>
      <c r="H5" s="50"/>
      <c r="I5" s="50"/>
    </row>
    <row r="6" spans="1:9" x14ac:dyDescent="0.25">
      <c r="A6" s="51" t="s">
        <v>1</v>
      </c>
      <c r="B6" s="51" t="s">
        <v>0</v>
      </c>
      <c r="C6" s="51" t="s">
        <v>23</v>
      </c>
      <c r="D6" s="51" t="s">
        <v>21</v>
      </c>
      <c r="E6" s="51" t="s">
        <v>22</v>
      </c>
      <c r="F6" s="51" t="s">
        <v>66</v>
      </c>
      <c r="G6" s="51" t="s">
        <v>24</v>
      </c>
      <c r="H6" s="51" t="s">
        <v>65</v>
      </c>
      <c r="I6" s="51" t="s">
        <v>67</v>
      </c>
    </row>
    <row r="7" spans="1:9" ht="93" customHeight="1" x14ac:dyDescent="0.25">
      <c r="A7" s="51"/>
      <c r="B7" s="51"/>
      <c r="C7" s="51"/>
      <c r="D7" s="51"/>
      <c r="E7" s="51"/>
      <c r="F7" s="51"/>
      <c r="G7" s="51"/>
      <c r="H7" s="51"/>
      <c r="I7" s="51"/>
    </row>
    <row r="8" spans="1:9" x14ac:dyDescent="0.25">
      <c r="A8" s="52" t="s">
        <v>90</v>
      </c>
      <c r="B8" s="53"/>
      <c r="C8" s="53"/>
      <c r="D8" s="53"/>
      <c r="E8" s="53"/>
      <c r="F8" s="53"/>
      <c r="G8" s="53"/>
      <c r="H8" s="54"/>
      <c r="I8" s="55"/>
    </row>
    <row r="9" spans="1:9" x14ac:dyDescent="0.25">
      <c r="A9" s="29" t="s">
        <v>61</v>
      </c>
      <c r="B9" s="56"/>
      <c r="C9" s="41" t="s">
        <v>27</v>
      </c>
      <c r="D9" s="41"/>
      <c r="E9" s="41"/>
      <c r="F9" s="41"/>
      <c r="G9" s="41"/>
      <c r="H9" s="41"/>
      <c r="I9" s="41"/>
    </row>
    <row r="10" spans="1:9" ht="30" x14ac:dyDescent="0.25">
      <c r="A10" s="29" t="s">
        <v>30</v>
      </c>
      <c r="B10" s="30" t="s">
        <v>6</v>
      </c>
      <c r="C10" s="26">
        <v>1</v>
      </c>
      <c r="D10" s="26">
        <v>400</v>
      </c>
      <c r="E10" s="26" t="s">
        <v>68</v>
      </c>
      <c r="F10" s="27">
        <f>G10*H10/100</f>
        <v>900000</v>
      </c>
      <c r="G10" s="27">
        <v>1000000</v>
      </c>
      <c r="H10" s="26">
        <v>90</v>
      </c>
      <c r="I10" s="25">
        <v>900</v>
      </c>
    </row>
    <row r="11" spans="1:9" ht="45" x14ac:dyDescent="0.25">
      <c r="A11" s="29" t="s">
        <v>62</v>
      </c>
      <c r="B11" s="30" t="s">
        <v>10</v>
      </c>
      <c r="C11" s="26">
        <v>3</v>
      </c>
      <c r="D11" s="26">
        <v>600</v>
      </c>
      <c r="E11" s="26" t="s">
        <v>4</v>
      </c>
      <c r="F11" s="27">
        <f>G11*H11/100</f>
        <v>2020200</v>
      </c>
      <c r="G11" s="27">
        <v>2220000</v>
      </c>
      <c r="H11" s="26">
        <v>91</v>
      </c>
      <c r="I11" s="25">
        <v>2020.2</v>
      </c>
    </row>
    <row r="12" spans="1:9" x14ac:dyDescent="0.25">
      <c r="A12" s="29" t="s">
        <v>69</v>
      </c>
      <c r="B12" s="30"/>
      <c r="C12" s="41" t="s">
        <v>96</v>
      </c>
      <c r="D12" s="41"/>
      <c r="E12" s="41"/>
      <c r="F12" s="41"/>
      <c r="G12" s="41"/>
      <c r="H12" s="41"/>
      <c r="I12" s="41"/>
    </row>
    <row r="13" spans="1:9" ht="45" x14ac:dyDescent="0.25">
      <c r="A13" s="29" t="s">
        <v>31</v>
      </c>
      <c r="B13" s="30" t="s">
        <v>26</v>
      </c>
      <c r="C13" s="26">
        <v>1</v>
      </c>
      <c r="D13" s="26">
        <v>1600</v>
      </c>
      <c r="E13" s="26" t="s">
        <v>4</v>
      </c>
      <c r="F13" s="27">
        <f>G13*H13/100</f>
        <v>5152000</v>
      </c>
      <c r="G13" s="27">
        <v>5600000</v>
      </c>
      <c r="H13" s="26">
        <v>92</v>
      </c>
      <c r="I13" s="25">
        <v>5152</v>
      </c>
    </row>
    <row r="14" spans="1:9" x14ac:dyDescent="0.25">
      <c r="A14" s="29" t="s">
        <v>33</v>
      </c>
      <c r="B14" s="30"/>
      <c r="C14" s="41" t="s">
        <v>28</v>
      </c>
      <c r="D14" s="41"/>
      <c r="E14" s="41"/>
      <c r="F14" s="41"/>
      <c r="G14" s="41"/>
      <c r="H14" s="41"/>
      <c r="I14" s="41"/>
    </row>
    <row r="15" spans="1:9" ht="45" x14ac:dyDescent="0.25">
      <c r="A15" s="29" t="s">
        <v>34</v>
      </c>
      <c r="B15" s="30" t="s">
        <v>70</v>
      </c>
      <c r="C15" s="26">
        <v>3</v>
      </c>
      <c r="D15" s="26">
        <v>985</v>
      </c>
      <c r="E15" s="26" t="s">
        <v>68</v>
      </c>
      <c r="F15" s="27">
        <f>G15*H15/100</f>
        <v>2381266.16</v>
      </c>
      <c r="G15" s="27">
        <v>2616776</v>
      </c>
      <c r="H15" s="26">
        <v>91</v>
      </c>
      <c r="I15" s="25">
        <v>2381.3000000000002</v>
      </c>
    </row>
    <row r="16" spans="1:9" ht="30" x14ac:dyDescent="0.25">
      <c r="A16" s="29" t="s">
        <v>35</v>
      </c>
      <c r="B16" s="57" t="s">
        <v>2</v>
      </c>
      <c r="C16" s="26">
        <v>3</v>
      </c>
      <c r="D16" s="26">
        <v>1760</v>
      </c>
      <c r="E16" s="26" t="s">
        <v>4</v>
      </c>
      <c r="F16" s="27">
        <f>G16*H16/100</f>
        <v>4067700</v>
      </c>
      <c r="G16" s="27">
        <v>4470000</v>
      </c>
      <c r="H16" s="26">
        <v>91</v>
      </c>
      <c r="I16" s="25">
        <v>4067.7</v>
      </c>
    </row>
    <row r="17" spans="1:9" x14ac:dyDescent="0.25">
      <c r="A17" s="29" t="s">
        <v>36</v>
      </c>
      <c r="B17" s="57"/>
      <c r="C17" s="41" t="s">
        <v>71</v>
      </c>
      <c r="D17" s="41"/>
      <c r="E17" s="41"/>
      <c r="F17" s="41"/>
      <c r="G17" s="41"/>
      <c r="H17" s="41"/>
      <c r="I17" s="41"/>
    </row>
    <row r="18" spans="1:9" ht="30" x14ac:dyDescent="0.25">
      <c r="A18" s="29" t="s">
        <v>37</v>
      </c>
      <c r="B18" s="30" t="s">
        <v>72</v>
      </c>
      <c r="C18" s="26">
        <v>1</v>
      </c>
      <c r="D18" s="26">
        <v>400</v>
      </c>
      <c r="E18" s="26" t="s">
        <v>4</v>
      </c>
      <c r="F18" s="27">
        <f>G18*H18/100</f>
        <v>704000</v>
      </c>
      <c r="G18" s="27">
        <v>800000</v>
      </c>
      <c r="H18" s="26">
        <v>88</v>
      </c>
      <c r="I18" s="25">
        <v>704</v>
      </c>
    </row>
    <row r="19" spans="1:9" ht="29.25" x14ac:dyDescent="0.25">
      <c r="A19" s="58" t="s">
        <v>18</v>
      </c>
      <c r="B19" s="69" t="s">
        <v>83</v>
      </c>
      <c r="C19" s="59">
        <f>SUM(C9:C18)</f>
        <v>12</v>
      </c>
      <c r="D19" s="60">
        <f>SUM(D9:D18)</f>
        <v>5745</v>
      </c>
      <c r="E19" s="59"/>
      <c r="F19" s="60">
        <f>SUM(F9:F18)</f>
        <v>15225166.16</v>
      </c>
      <c r="G19" s="60" t="s">
        <v>64</v>
      </c>
      <c r="H19" s="59"/>
      <c r="I19" s="61">
        <f>SUM(I9:I18)</f>
        <v>15225.2</v>
      </c>
    </row>
    <row r="20" spans="1:9" x14ac:dyDescent="0.25">
      <c r="A20" s="52" t="s">
        <v>73</v>
      </c>
      <c r="B20" s="53"/>
      <c r="C20" s="53"/>
      <c r="D20" s="53"/>
      <c r="E20" s="53"/>
      <c r="F20" s="53"/>
      <c r="G20" s="53"/>
      <c r="H20" s="54"/>
      <c r="I20" s="55"/>
    </row>
    <row r="21" spans="1:9" x14ac:dyDescent="0.25">
      <c r="A21" s="29">
        <v>1</v>
      </c>
      <c r="B21" s="62"/>
      <c r="C21" s="41" t="s">
        <v>27</v>
      </c>
      <c r="D21" s="41"/>
      <c r="E21" s="41"/>
      <c r="F21" s="41"/>
      <c r="G21" s="41"/>
      <c r="H21" s="41"/>
      <c r="I21" s="41"/>
    </row>
    <row r="22" spans="1:9" ht="30" x14ac:dyDescent="0.25">
      <c r="A22" s="29" t="s">
        <v>30</v>
      </c>
      <c r="B22" s="30" t="s">
        <v>74</v>
      </c>
      <c r="C22" s="26">
        <v>6</v>
      </c>
      <c r="D22" s="26">
        <v>2400</v>
      </c>
      <c r="E22" s="26" t="s">
        <v>4</v>
      </c>
      <c r="F22" s="27">
        <f t="shared" ref="F22:F31" si="0">G22*H22/100</f>
        <v>5340000</v>
      </c>
      <c r="G22" s="27">
        <v>6000000</v>
      </c>
      <c r="H22" s="26">
        <v>89</v>
      </c>
      <c r="I22" s="25">
        <v>5340</v>
      </c>
    </row>
    <row r="23" spans="1:9" ht="30" x14ac:dyDescent="0.25">
      <c r="A23" s="29" t="s">
        <v>62</v>
      </c>
      <c r="B23" s="30" t="s">
        <v>12</v>
      </c>
      <c r="C23" s="26">
        <v>7</v>
      </c>
      <c r="D23" s="26">
        <v>800</v>
      </c>
      <c r="E23" s="26" t="s">
        <v>4</v>
      </c>
      <c r="F23" s="27">
        <f t="shared" si="0"/>
        <v>3600000</v>
      </c>
      <c r="G23" s="27">
        <v>4000000</v>
      </c>
      <c r="H23" s="26">
        <v>90</v>
      </c>
      <c r="I23" s="25">
        <v>3600</v>
      </c>
    </row>
    <row r="24" spans="1:9" ht="30" x14ac:dyDescent="0.25">
      <c r="A24" s="29" t="s">
        <v>87</v>
      </c>
      <c r="B24" s="30" t="s">
        <v>84</v>
      </c>
      <c r="C24" s="26">
        <v>1</v>
      </c>
      <c r="D24" s="26">
        <v>900</v>
      </c>
      <c r="E24" s="26" t="s">
        <v>4</v>
      </c>
      <c r="F24" s="27">
        <f t="shared" si="0"/>
        <v>2047500</v>
      </c>
      <c r="G24" s="27">
        <v>2250000</v>
      </c>
      <c r="H24" s="26">
        <v>91</v>
      </c>
      <c r="I24" s="25">
        <v>2047.5</v>
      </c>
    </row>
    <row r="25" spans="1:9" x14ac:dyDescent="0.25">
      <c r="A25" s="29" t="s">
        <v>69</v>
      </c>
      <c r="B25" s="30"/>
      <c r="C25" s="41" t="s">
        <v>54</v>
      </c>
      <c r="D25" s="41"/>
      <c r="E25" s="41"/>
      <c r="F25" s="41"/>
      <c r="G25" s="41"/>
      <c r="H25" s="41"/>
      <c r="I25" s="41"/>
    </row>
    <row r="26" spans="1:9" ht="45" x14ac:dyDescent="0.25">
      <c r="A26" s="29" t="s">
        <v>31</v>
      </c>
      <c r="B26" s="30" t="s">
        <v>85</v>
      </c>
      <c r="C26" s="26">
        <v>18</v>
      </c>
      <c r="D26" s="26">
        <v>1131</v>
      </c>
      <c r="E26" s="26" t="s">
        <v>4</v>
      </c>
      <c r="F26" s="27">
        <f t="shared" si="0"/>
        <v>1543815</v>
      </c>
      <c r="G26" s="27">
        <v>1696500</v>
      </c>
      <c r="H26" s="26">
        <v>91</v>
      </c>
      <c r="I26" s="25">
        <v>1543.8</v>
      </c>
    </row>
    <row r="27" spans="1:9" x14ac:dyDescent="0.25">
      <c r="A27" s="29" t="s">
        <v>33</v>
      </c>
      <c r="B27" s="30"/>
      <c r="C27" s="41" t="s">
        <v>76</v>
      </c>
      <c r="D27" s="41"/>
      <c r="E27" s="41"/>
      <c r="F27" s="41"/>
      <c r="G27" s="41"/>
      <c r="H27" s="41"/>
      <c r="I27" s="41"/>
    </row>
    <row r="28" spans="1:9" ht="45" x14ac:dyDescent="0.25">
      <c r="A28" s="29" t="s">
        <v>34</v>
      </c>
      <c r="B28" s="30" t="s">
        <v>75</v>
      </c>
      <c r="C28" s="26">
        <v>1</v>
      </c>
      <c r="D28" s="26">
        <v>10820</v>
      </c>
      <c r="E28" s="26" t="s">
        <v>4</v>
      </c>
      <c r="F28" s="27">
        <f t="shared" si="0"/>
        <v>15886023.543999998</v>
      </c>
      <c r="G28" s="27">
        <v>18472120.399999999</v>
      </c>
      <c r="H28" s="26">
        <v>86</v>
      </c>
      <c r="I28" s="25">
        <v>15886</v>
      </c>
    </row>
    <row r="29" spans="1:9" x14ac:dyDescent="0.25">
      <c r="A29" s="29" t="s">
        <v>36</v>
      </c>
      <c r="B29" s="30"/>
      <c r="C29" s="41" t="s">
        <v>58</v>
      </c>
      <c r="D29" s="41"/>
      <c r="E29" s="41"/>
      <c r="F29" s="41"/>
      <c r="G29" s="41"/>
      <c r="H29" s="41"/>
      <c r="I29" s="41"/>
    </row>
    <row r="30" spans="1:9" ht="30" x14ac:dyDescent="0.25">
      <c r="A30" s="29" t="s">
        <v>37</v>
      </c>
      <c r="B30" s="30" t="s">
        <v>86</v>
      </c>
      <c r="C30" s="26">
        <v>4</v>
      </c>
      <c r="D30" s="26">
        <v>1550</v>
      </c>
      <c r="E30" s="26" t="s">
        <v>4</v>
      </c>
      <c r="F30" s="27">
        <f t="shared" si="0"/>
        <v>5191725</v>
      </c>
      <c r="G30" s="27">
        <v>5967500</v>
      </c>
      <c r="H30" s="26">
        <v>87</v>
      </c>
      <c r="I30" s="25">
        <v>5191.7</v>
      </c>
    </row>
    <row r="31" spans="1:9" ht="30" x14ac:dyDescent="0.25">
      <c r="A31" s="29" t="s">
        <v>38</v>
      </c>
      <c r="B31" s="30" t="s">
        <v>79</v>
      </c>
      <c r="C31" s="26">
        <v>3</v>
      </c>
      <c r="D31" s="26">
        <v>160</v>
      </c>
      <c r="E31" s="26" t="s">
        <v>5</v>
      </c>
      <c r="F31" s="27">
        <f t="shared" si="0"/>
        <v>297079.2</v>
      </c>
      <c r="G31" s="27">
        <v>330088</v>
      </c>
      <c r="H31" s="26">
        <v>90</v>
      </c>
      <c r="I31" s="25">
        <v>297.10000000000002</v>
      </c>
    </row>
    <row r="32" spans="1:9" ht="29.25" x14ac:dyDescent="0.25">
      <c r="A32" s="58" t="s">
        <v>18</v>
      </c>
      <c r="B32" s="69" t="s">
        <v>88</v>
      </c>
      <c r="C32" s="59">
        <f>C22+C23+C24+C26+C28+C30+C31</f>
        <v>40</v>
      </c>
      <c r="D32" s="60">
        <f>D22+D23+D24+D26+D28+D30+D31</f>
        <v>17761</v>
      </c>
      <c r="E32" s="59"/>
      <c r="F32" s="60">
        <f>F22+F23+F24+F26+F28+F30+F31</f>
        <v>33906142.744000003</v>
      </c>
      <c r="G32" s="60"/>
      <c r="H32" s="59"/>
      <c r="I32" s="61">
        <f>I22+I23+I24+I26+I28+I30+I31</f>
        <v>33906.1</v>
      </c>
    </row>
    <row r="33" spans="1:9" ht="18.75" x14ac:dyDescent="0.25">
      <c r="A33" s="63" t="s">
        <v>89</v>
      </c>
      <c r="B33" s="64"/>
      <c r="C33" s="65">
        <f>C19+C32</f>
        <v>52</v>
      </c>
      <c r="D33" s="66">
        <f>D19+D32</f>
        <v>23506</v>
      </c>
      <c r="E33" s="67"/>
      <c r="F33" s="67">
        <f>F19+F32</f>
        <v>49131308.903999999</v>
      </c>
      <c r="G33" s="62"/>
      <c r="H33" s="62"/>
      <c r="I33" s="66">
        <f>I19+I32</f>
        <v>49131.3</v>
      </c>
    </row>
    <row r="34" spans="1:9" x14ac:dyDescent="0.25">
      <c r="F34" s="68"/>
      <c r="I34" s="68"/>
    </row>
  </sheetData>
  <mergeCells count="21">
    <mergeCell ref="A20:I20"/>
    <mergeCell ref="C21:I21"/>
    <mergeCell ref="C27:I27"/>
    <mergeCell ref="C29:I29"/>
    <mergeCell ref="A33:B33"/>
    <mergeCell ref="A4:I4"/>
    <mergeCell ref="I6:I7"/>
    <mergeCell ref="C25:I25"/>
    <mergeCell ref="C9:I9"/>
    <mergeCell ref="C12:I12"/>
    <mergeCell ref="C17:I17"/>
    <mergeCell ref="A6:A7"/>
    <mergeCell ref="B6:B7"/>
    <mergeCell ref="G6:G7"/>
    <mergeCell ref="H6:H7"/>
    <mergeCell ref="C6:C7"/>
    <mergeCell ref="D6:D7"/>
    <mergeCell ref="E6:E7"/>
    <mergeCell ref="F6:F7"/>
    <mergeCell ref="A8:I8"/>
    <mergeCell ref="C14:I14"/>
  </mergeCells>
  <pageMargins left="0.70866141732283472" right="0.70866141732283472" top="0.74803149606299213" bottom="0.55118110236220474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2025 </vt:lpstr>
      <vt:lpstr>2026</vt:lpstr>
      <vt:lpstr>'2026'!Область_печати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2024-10-03T07:08:29Z</dcterms:modified>
</cp:coreProperties>
</file>