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85" windowWidth="22695" windowHeight="9000"/>
  </bookViews>
  <sheets>
    <sheet name="Лист2" sheetId="1" r:id="rId1"/>
  </sheets>
  <definedNames>
    <definedName name="_xlnm.Print_Area" localSheetId="0">Лист2!$A$1:$H$11</definedName>
  </definedNames>
  <calcPr calcId="145621"/>
</workbook>
</file>

<file path=xl/calcChain.xml><?xml version="1.0" encoding="utf-8"?>
<calcChain xmlns="http://schemas.openxmlformats.org/spreadsheetml/2006/main">
  <c r="E18" i="1" l="1"/>
  <c r="E19" i="1" s="1"/>
  <c r="B18" i="1"/>
  <c r="B19" i="1" s="1"/>
  <c r="E17" i="1"/>
  <c r="E6" i="1" s="1"/>
  <c r="B17" i="1"/>
  <c r="E7" i="1" s="1"/>
  <c r="G7" i="1" s="1"/>
  <c r="H7" i="1" s="1"/>
  <c r="D9" i="1"/>
  <c r="C9" i="1"/>
  <c r="G8" i="1"/>
  <c r="H8" i="1" s="1"/>
  <c r="G6" i="1" l="1"/>
  <c r="E9" i="1"/>
  <c r="G9" i="1" l="1"/>
  <c r="H6" i="1"/>
  <c r="H9" i="1" l="1"/>
</calcChain>
</file>

<file path=xl/sharedStrings.xml><?xml version="1.0" encoding="utf-8"?>
<sst xmlns="http://schemas.openxmlformats.org/spreadsheetml/2006/main" count="30" uniqueCount="24">
  <si>
    <t>-</t>
  </si>
  <si>
    <t>Приложение 64 к пояснительной записке 2025 года</t>
  </si>
  <si>
    <t>Расчет обьема субсидий бюджетам муниципальных образований Ленинградской области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
 на 2025 год и на плановый период 2026 и 2027 годов</t>
  </si>
  <si>
    <t>№</t>
  </si>
  <si>
    <t>Наименование муниципального образования</t>
  </si>
  <si>
    <t>ДГУ, кВт</t>
  </si>
  <si>
    <t>В соответствии с заявкой</t>
  </si>
  <si>
    <t xml:space="preserve">Плановый общий объем расходов на исполнение  софинансируемых обязательств , тыс. руб. </t>
  </si>
  <si>
    <t xml:space="preserve">Доля софинансирования </t>
  </si>
  <si>
    <t>Доля областного бюджета, руб.</t>
  </si>
  <si>
    <t>Размер субсидии бюджету муниципального образования тыс. руб.</t>
  </si>
  <si>
    <t>Плодовское СП</t>
  </si>
  <si>
    <t xml:space="preserve">Всеволожский МР </t>
  </si>
  <si>
    <t>Город Гатчина</t>
  </si>
  <si>
    <t>ИТОГО</t>
  </si>
  <si>
    <t>Распоряжение Правительства Ленинградской области от 30.05.2024 N 269-р "Об установлении предельных уровней софинансирования Ленинградской областью (в процентах) объема расходных обязательств муниципальных образований Ленинградской области на 2025 год и на плановый период 2026 и 2027 годов" (приложение 2)</t>
  </si>
  <si>
    <t>ДГУ 200 кВт</t>
  </si>
  <si>
    <t>ДГУ 120 кВт</t>
  </si>
  <si>
    <t>Ц1</t>
  </si>
  <si>
    <t>Ц2</t>
  </si>
  <si>
    <t>Ц3</t>
  </si>
  <si>
    <t>среднее значение</t>
  </si>
  <si>
    <t>Ср кв отклонение</t>
  </si>
  <si>
    <t>коэф вариации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</si>
</sst>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6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zoomScale="110" zoomScaleNormal="90" zoomScaleSheetLayoutView="110" workbookViewId="0">
      <selection activeCell="A10" sqref="A10:H11"/>
    </sheetView>
  </sheetViews>
  <sheetFormatPr defaultRowHeight="15" x14ac:dyDescent="0.25"/>
  <cols>
    <col min="1" max="1" width="4" customWidth="1"/>
    <col min="2" max="2" width="18.140625" customWidth="1"/>
    <col min="3" max="3" width="9.85546875" customWidth="1"/>
    <col min="4" max="4" width="20.140625" hidden="1" customWidth="1"/>
    <col min="5" max="5" width="29.140625" customWidth="1"/>
    <col min="6" max="6" width="20.7109375" customWidth="1"/>
    <col min="7" max="7" width="28.28515625" hidden="1" customWidth="1"/>
    <col min="8" max="8" width="22.7109375" customWidth="1"/>
  </cols>
  <sheetData>
    <row r="1" spans="1:8" s="1" customFormat="1" x14ac:dyDescent="0.25">
      <c r="B1" s="2"/>
      <c r="C1" s="2"/>
      <c r="D1" s="2"/>
      <c r="E1" s="2"/>
      <c r="F1" s="2"/>
      <c r="G1" s="2"/>
      <c r="H1" s="3" t="s">
        <v>1</v>
      </c>
    </row>
    <row r="2" spans="1:8" s="1" customFormat="1" ht="15.6" customHeight="1" x14ac:dyDescent="0.3">
      <c r="B2" s="2"/>
      <c r="C2" s="2"/>
      <c r="D2" s="4"/>
      <c r="E2" s="4"/>
      <c r="F2" s="4"/>
      <c r="G2" s="4"/>
      <c r="H2" s="4"/>
    </row>
    <row r="3" spans="1:8" s="1" customFormat="1" ht="73.5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8" x14ac:dyDescent="0.25">
      <c r="A4" s="12"/>
    </row>
    <row r="5" spans="1:8" ht="50.45" customHeight="1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 ht="38.450000000000003" customHeight="1" x14ac:dyDescent="0.25">
      <c r="A6" s="5">
        <v>1</v>
      </c>
      <c r="B6" s="5" t="s">
        <v>11</v>
      </c>
      <c r="C6" s="5">
        <v>120</v>
      </c>
      <c r="D6" s="6">
        <v>2130585.67</v>
      </c>
      <c r="E6" s="6">
        <f>ROUND(E17,2)</f>
        <v>2126383.33</v>
      </c>
      <c r="F6" s="7">
        <v>0.88</v>
      </c>
      <c r="G6" s="6">
        <f>F6*E6</f>
        <v>1871217.3304000001</v>
      </c>
      <c r="H6" s="8">
        <f>ROUND(G6/1000,1)</f>
        <v>1871.2</v>
      </c>
    </row>
    <row r="7" spans="1:8" ht="38.450000000000003" customHeight="1" x14ac:dyDescent="0.25">
      <c r="A7" s="5">
        <v>2</v>
      </c>
      <c r="B7" s="5" t="s">
        <v>12</v>
      </c>
      <c r="C7" s="5">
        <v>200</v>
      </c>
      <c r="D7" s="6">
        <v>24196666.670000002</v>
      </c>
      <c r="E7" s="6">
        <f>ROUND(B17,2)</f>
        <v>2346751</v>
      </c>
      <c r="F7" s="7">
        <v>0.89</v>
      </c>
      <c r="G7" s="6">
        <f t="shared" ref="G7:G8" si="0">F7*E7</f>
        <v>2088608.3900000001</v>
      </c>
      <c r="H7" s="8">
        <f t="shared" ref="H7:H8" si="1">ROUND(G7/1000,1)</f>
        <v>2088.6</v>
      </c>
    </row>
    <row r="8" spans="1:8" ht="38.450000000000003" customHeight="1" x14ac:dyDescent="0.25">
      <c r="A8" s="5">
        <v>3</v>
      </c>
      <c r="B8" s="5" t="s">
        <v>13</v>
      </c>
      <c r="C8" s="5">
        <v>1000</v>
      </c>
      <c r="D8" s="6">
        <v>18185629.329999998</v>
      </c>
      <c r="E8" s="6">
        <v>18185629.329999998</v>
      </c>
      <c r="F8" s="7">
        <v>0.95</v>
      </c>
      <c r="G8" s="6">
        <f t="shared" si="0"/>
        <v>17276347.863499999</v>
      </c>
      <c r="H8" s="8">
        <f t="shared" si="1"/>
        <v>17276.3</v>
      </c>
    </row>
    <row r="9" spans="1:8" ht="38.450000000000003" customHeight="1" x14ac:dyDescent="0.25">
      <c r="A9" s="9"/>
      <c r="B9" s="10" t="s">
        <v>14</v>
      </c>
      <c r="C9" s="11">
        <f t="shared" ref="C9:E9" si="2">SUM(C6:C8)</f>
        <v>1320</v>
      </c>
      <c r="D9" s="11">
        <f t="shared" si="2"/>
        <v>44512881.670000002</v>
      </c>
      <c r="E9" s="11">
        <f t="shared" si="2"/>
        <v>22658763.659999996</v>
      </c>
      <c r="F9" s="11" t="s">
        <v>0</v>
      </c>
      <c r="G9" s="11">
        <f>SUM(G6:G8)</f>
        <v>21236173.583899997</v>
      </c>
      <c r="H9" s="11">
        <f>SUM(H6:H8)</f>
        <v>21236.1</v>
      </c>
    </row>
    <row r="10" spans="1:8" ht="20.25" customHeight="1" x14ac:dyDescent="0.25">
      <c r="A10" s="18" t="s">
        <v>15</v>
      </c>
      <c r="B10" s="18"/>
      <c r="C10" s="18"/>
      <c r="D10" s="18"/>
      <c r="E10" s="18"/>
      <c r="F10" s="18"/>
      <c r="G10" s="18"/>
      <c r="H10" s="18"/>
    </row>
    <row r="11" spans="1:8" ht="24.75" customHeight="1" x14ac:dyDescent="0.25">
      <c r="A11" s="19"/>
      <c r="B11" s="19"/>
      <c r="C11" s="19"/>
      <c r="D11" s="19"/>
      <c r="E11" s="19"/>
      <c r="F11" s="19"/>
      <c r="G11" s="19"/>
      <c r="H11" s="19"/>
    </row>
    <row r="13" spans="1:8" hidden="1" x14ac:dyDescent="0.25">
      <c r="B13" s="13" t="s">
        <v>16</v>
      </c>
      <c r="E13" s="13" t="s">
        <v>17</v>
      </c>
    </row>
    <row r="14" spans="1:8" hidden="1" x14ac:dyDescent="0.25">
      <c r="B14" s="6">
        <v>2252482</v>
      </c>
      <c r="C14" s="14" t="s">
        <v>18</v>
      </c>
      <c r="E14" s="6">
        <v>2259850</v>
      </c>
      <c r="F14" s="14" t="s">
        <v>18</v>
      </c>
    </row>
    <row r="15" spans="1:8" hidden="1" x14ac:dyDescent="0.25">
      <c r="B15" s="6">
        <v>2356107</v>
      </c>
      <c r="C15" s="14" t="s">
        <v>19</v>
      </c>
      <c r="E15" s="6">
        <v>2059650</v>
      </c>
      <c r="F15" s="14" t="s">
        <v>19</v>
      </c>
    </row>
    <row r="16" spans="1:8" hidden="1" x14ac:dyDescent="0.25">
      <c r="B16" s="6">
        <v>2431664</v>
      </c>
      <c r="C16" s="14" t="s">
        <v>20</v>
      </c>
      <c r="E16" s="6">
        <v>2059650</v>
      </c>
      <c r="F16" s="14" t="s">
        <v>20</v>
      </c>
    </row>
    <row r="17" spans="2:6" hidden="1" x14ac:dyDescent="0.25">
      <c r="B17" s="15">
        <f>AVERAGE(B14:B16)</f>
        <v>2346751</v>
      </c>
      <c r="C17" s="14" t="s">
        <v>21</v>
      </c>
      <c r="E17" s="15">
        <f>AVERAGE(E14:E16)</f>
        <v>2126383.3333333335</v>
      </c>
      <c r="F17" s="14" t="s">
        <v>21</v>
      </c>
    </row>
    <row r="18" spans="2:6" hidden="1" x14ac:dyDescent="0.25">
      <c r="B18" s="6">
        <f>_xlfn.STDEV.S(B14:B16)</f>
        <v>89956.646963968145</v>
      </c>
      <c r="C18" s="14" t="s">
        <v>22</v>
      </c>
      <c r="E18" s="6">
        <f>_xlfn.STDEV.S(E14:E16)</f>
        <v>115585.52389176308</v>
      </c>
      <c r="F18" s="14" t="s">
        <v>22</v>
      </c>
    </row>
    <row r="19" spans="2:6" hidden="1" x14ac:dyDescent="0.25">
      <c r="B19" s="16">
        <f>B18*100/B17</f>
        <v>3.8332420850771194</v>
      </c>
      <c r="C19" s="14" t="s">
        <v>23</v>
      </c>
      <c r="E19" s="16">
        <f>E18*100/E17</f>
        <v>5.4357801850605361</v>
      </c>
      <c r="F19" s="14" t="s">
        <v>23</v>
      </c>
    </row>
    <row r="20" spans="2:6" hidden="1" x14ac:dyDescent="0.25"/>
    <row r="21" spans="2:6" hidden="1" x14ac:dyDescent="0.25"/>
    <row r="22" spans="2:6" hidden="1" x14ac:dyDescent="0.25"/>
  </sheetData>
  <mergeCells count="2">
    <mergeCell ref="A10:H11"/>
    <mergeCell ref="A3:H3"/>
  </mergeCells>
  <pageMargins left="0.62992125984251968" right="0.43307086614173229" top="0.74803149606299213" bottom="0.55118110236220474" header="0.31496062992125984" footer="0.31496062992125984"/>
  <pageSetup paperSize="9" scale="87" fitToHeight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Аникина Екатерина Валерьевна</dc:creator>
  <cp:lastModifiedBy>Старостина Рузанна Левоновна</cp:lastModifiedBy>
  <cp:lastPrinted>2024-08-22T11:11:30Z</cp:lastPrinted>
  <dcterms:created xsi:type="dcterms:W3CDTF">2023-08-18T13:18:43Z</dcterms:created>
  <dcterms:modified xsi:type="dcterms:W3CDTF">2024-10-03T07:06:11Z</dcterms:modified>
</cp:coreProperties>
</file>