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СВОД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I10" i="1" l="1"/>
  <c r="H10" i="1"/>
  <c r="E10" i="1"/>
  <c r="D10" i="1"/>
  <c r="G9" i="1"/>
  <c r="G8" i="1"/>
  <c r="G7" i="1"/>
  <c r="G10" i="1" s="1"/>
  <c r="L8" i="1" l="1"/>
  <c r="J8" i="1" s="1"/>
  <c r="M8" i="1" s="1"/>
  <c r="L7" i="1"/>
  <c r="J7" i="1" s="1"/>
  <c r="L9" i="1"/>
  <c r="J9" i="1" s="1"/>
  <c r="M9" i="1" s="1"/>
  <c r="J10" i="1" l="1"/>
  <c r="M7" i="1"/>
  <c r="M10" i="1" s="1"/>
</calcChain>
</file>

<file path=xl/sharedStrings.xml><?xml version="1.0" encoding="utf-8"?>
<sst xmlns="http://schemas.openxmlformats.org/spreadsheetml/2006/main" count="31" uniqueCount="28">
  <si>
    <t>N п/п</t>
  </si>
  <si>
    <t>Город Выборг</t>
  </si>
  <si>
    <t>Количество АИТП, шт.</t>
  </si>
  <si>
    <t>Местный бюджет</t>
  </si>
  <si>
    <t>Количество МКД, шт.</t>
  </si>
  <si>
    <t>Наименование МО ЛО</t>
  </si>
  <si>
    <t>Наименование МР ЛО</t>
  </si>
  <si>
    <t>Сроки реализации мероприятия, год</t>
  </si>
  <si>
    <t>Выборгский</t>
  </si>
  <si>
    <t>Ломоносовский</t>
  </si>
  <si>
    <t>Горбунковское сельское поселение</t>
  </si>
  <si>
    <t>Приозерский</t>
  </si>
  <si>
    <t>Запорожское сельское поселение</t>
  </si>
  <si>
    <t>Итого 2025</t>
  </si>
  <si>
    <t>Областной бюджет (Ci)</t>
  </si>
  <si>
    <t>Распределение общего объема субсидий осуществляется исходя из заявок муниципальных образований по следующей формуле:</t>
  </si>
  <si>
    <r>
      <t>С</t>
    </r>
    <r>
      <rPr>
        <b/>
        <vertAlign val="subscript"/>
        <sz val="14"/>
        <color theme="1"/>
        <rFont val="Times New Roman"/>
        <family val="1"/>
        <charset val="204"/>
      </rPr>
      <t>i</t>
    </r>
    <r>
      <rPr>
        <b/>
        <sz val="14"/>
        <color theme="1"/>
        <rFont val="Times New Roman"/>
        <family val="1"/>
        <charset val="204"/>
      </rPr>
      <t xml:space="preserve"> = ЗС</t>
    </r>
    <r>
      <rPr>
        <b/>
        <vertAlign val="subscript"/>
        <sz val="14"/>
        <color theme="1"/>
        <rFont val="Times New Roman"/>
        <family val="1"/>
        <charset val="204"/>
      </rPr>
      <t>i</t>
    </r>
    <r>
      <rPr>
        <b/>
        <sz val="14"/>
        <color theme="1"/>
        <rFont val="Times New Roman"/>
        <family val="1"/>
        <charset val="204"/>
      </rPr>
      <t xml:space="preserve"> x УС</t>
    </r>
    <r>
      <rPr>
        <b/>
        <vertAlign val="subscript"/>
        <sz val="14"/>
        <color theme="1"/>
        <rFont val="Times New Roman"/>
        <family val="1"/>
        <charset val="204"/>
      </rPr>
      <t>i</t>
    </r>
    <r>
      <rPr>
        <b/>
        <sz val="14"/>
        <color theme="1"/>
        <rFont val="Times New Roman"/>
        <family val="1"/>
        <charset val="204"/>
      </rPr>
      <t>,</t>
    </r>
  </si>
  <si>
    <t>Всего потребность (Зсi)</t>
  </si>
  <si>
    <r>
      <rPr>
        <b/>
        <sz val="14"/>
        <color theme="1"/>
        <rFont val="Times New Roman"/>
        <family val="1"/>
        <charset val="204"/>
      </rPr>
      <t>С</t>
    </r>
    <r>
      <rPr>
        <b/>
        <vertAlign val="subscript"/>
        <sz val="14"/>
        <color theme="1"/>
        <rFont val="Times New Roman"/>
        <family val="1"/>
        <charset val="204"/>
      </rPr>
      <t>i</t>
    </r>
    <r>
      <rPr>
        <sz val="14"/>
        <color theme="1"/>
        <rFont val="Times New Roman"/>
        <family val="1"/>
        <charset val="204"/>
      </rPr>
      <t xml:space="preserve"> - объем субсидии бюджету i-го муниципального образования</t>
    </r>
  </si>
  <si>
    <r>
      <rPr>
        <b/>
        <sz val="14"/>
        <color theme="1"/>
        <rFont val="Times New Roman"/>
        <family val="1"/>
        <charset val="204"/>
      </rPr>
      <t>ЗС</t>
    </r>
    <r>
      <rPr>
        <b/>
        <vertAlign val="subscript"/>
        <sz val="14"/>
        <color theme="1"/>
        <rFont val="Times New Roman"/>
        <family val="1"/>
        <charset val="204"/>
      </rPr>
      <t>i</t>
    </r>
    <r>
      <rPr>
        <sz val="14"/>
        <color theme="1"/>
        <rFont val="Times New Roman"/>
        <family val="1"/>
        <charset val="204"/>
      </rPr>
      <t xml:space="preserve"> - плановый общий объем расходов на исполнение софинансируемых обязательств в соответствии с заявкой (заявками) i-го муниципального образования, отобранной (отобранными) для предоставления субсидии</t>
    </r>
  </si>
  <si>
    <t>Расчет (руб.)</t>
  </si>
  <si>
    <t>УСi - предельный уровень софинансирования для i-го муниципального образования.</t>
  </si>
  <si>
    <t>Объем субсидии бюджету i-го МО (Сi) (округление в приложение к бюджету), тыс. руб.</t>
  </si>
  <si>
    <t>Доля областного бюджета представлено в бюджет %</t>
  </si>
  <si>
    <t>-</t>
  </si>
  <si>
    <r>
      <rPr>
        <b/>
        <sz val="14"/>
        <color theme="1"/>
        <rFont val="Times New Roman"/>
        <family val="1"/>
        <charset val="204"/>
      </rPr>
      <t xml:space="preserve">УСi </t>
    </r>
    <r>
      <rPr>
        <sz val="14"/>
        <color theme="1"/>
        <rFont val="Times New Roman"/>
        <family val="1"/>
        <charset val="204"/>
      </rPr>
      <t>-предельный уровень софинансирования для  i-го муниципального образования (утвержден распоряжением Правительства Ленинградской области)</t>
    </r>
  </si>
  <si>
    <t>Приложение 63 к пояснительной записке 2025 года</t>
  </si>
  <si>
    <t>Расчет объема субсидий бюджетам муниципальных образований Ленинградской области на реализацию мероприятий по установке 
автоматизированных индивидуальных тепловых пунктов с погодным и часовым регулированием 
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</si>
</sst>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zoomScale="80" zoomScaleNormal="80" workbookViewId="0">
      <selection activeCell="K8" sqref="K8"/>
    </sheetView>
  </sheetViews>
  <sheetFormatPr defaultRowHeight="15" x14ac:dyDescent="0.25"/>
  <cols>
    <col min="1" max="1" width="6.28515625" customWidth="1"/>
    <col min="2" max="2" width="33.28515625" customWidth="1"/>
    <col min="3" max="3" width="25.7109375" customWidth="1"/>
    <col min="4" max="5" width="21.28515625" customWidth="1"/>
    <col min="6" max="6" width="16.5703125" customWidth="1"/>
    <col min="7" max="7" width="20.7109375" customWidth="1"/>
    <col min="8" max="9" width="20.7109375" hidden="1" customWidth="1"/>
    <col min="10" max="10" width="20.7109375" customWidth="1"/>
    <col min="11" max="11" width="24" customWidth="1"/>
    <col min="12" max="12" width="23.140625" customWidth="1"/>
    <col min="13" max="13" width="18.85546875" customWidth="1"/>
    <col min="16" max="16" width="11" customWidth="1"/>
  </cols>
  <sheetData>
    <row r="1" spans="1:16" ht="15.75" x14ac:dyDescent="0.25">
      <c r="M1" s="11" t="s">
        <v>26</v>
      </c>
    </row>
    <row r="3" spans="1:16" ht="77.25" customHeight="1" x14ac:dyDescent="0.25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  <c r="O3" s="1"/>
      <c r="P3" s="1"/>
    </row>
    <row r="4" spans="1:16" ht="30.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  <c r="P4" s="1"/>
    </row>
    <row r="5" spans="1:16" ht="24" customHeight="1" x14ac:dyDescent="0.25">
      <c r="A5" s="26" t="s">
        <v>0</v>
      </c>
      <c r="B5" s="27" t="s">
        <v>5</v>
      </c>
      <c r="C5" s="27" t="s">
        <v>6</v>
      </c>
      <c r="D5" s="28" t="s">
        <v>2</v>
      </c>
      <c r="E5" s="28" t="s">
        <v>4</v>
      </c>
      <c r="F5" s="28" t="s">
        <v>7</v>
      </c>
      <c r="G5" s="29" t="s">
        <v>20</v>
      </c>
      <c r="H5" s="29"/>
      <c r="I5" s="29"/>
      <c r="J5" s="29"/>
      <c r="K5" s="29"/>
      <c r="L5" s="28" t="s">
        <v>23</v>
      </c>
      <c r="M5" s="25" t="s">
        <v>22</v>
      </c>
      <c r="N5" s="1"/>
      <c r="O5" s="1"/>
      <c r="P5" s="1"/>
    </row>
    <row r="6" spans="1:16" ht="79.5" customHeight="1" x14ac:dyDescent="0.25">
      <c r="A6" s="26"/>
      <c r="B6" s="27"/>
      <c r="C6" s="27"/>
      <c r="D6" s="28"/>
      <c r="E6" s="28"/>
      <c r="F6" s="28"/>
      <c r="G6" s="18" t="s">
        <v>17</v>
      </c>
      <c r="H6" s="18" t="s">
        <v>14</v>
      </c>
      <c r="I6" s="18" t="s">
        <v>3</v>
      </c>
      <c r="J6" s="18" t="s">
        <v>14</v>
      </c>
      <c r="K6" s="18" t="s">
        <v>21</v>
      </c>
      <c r="L6" s="28"/>
      <c r="M6" s="25"/>
      <c r="N6" s="1"/>
      <c r="O6" s="1"/>
      <c r="P6" s="1"/>
    </row>
    <row r="7" spans="1:16" ht="36" customHeight="1" x14ac:dyDescent="0.25">
      <c r="A7" s="8">
        <v>1</v>
      </c>
      <c r="B7" s="12" t="s">
        <v>1</v>
      </c>
      <c r="C7" s="8" t="s">
        <v>8</v>
      </c>
      <c r="D7" s="6">
        <v>10</v>
      </c>
      <c r="E7" s="6">
        <v>10</v>
      </c>
      <c r="F7" s="6">
        <v>2025</v>
      </c>
      <c r="G7" s="7">
        <f t="shared" ref="G7:G9" si="0">H7+I7</f>
        <v>38000000</v>
      </c>
      <c r="H7" s="7">
        <v>33440000</v>
      </c>
      <c r="I7" s="7">
        <v>4560000</v>
      </c>
      <c r="J7" s="7">
        <f>G7*L7</f>
        <v>33440000</v>
      </c>
      <c r="K7" s="13">
        <v>0.88</v>
      </c>
      <c r="L7" s="14">
        <f t="shared" ref="L7:L9" si="1">H7/G7</f>
        <v>0.88</v>
      </c>
      <c r="M7" s="15">
        <f>J7/1000</f>
        <v>33440</v>
      </c>
    </row>
    <row r="8" spans="1:16" ht="37.5" x14ac:dyDescent="0.25">
      <c r="A8" s="8">
        <v>2</v>
      </c>
      <c r="B8" s="12" t="s">
        <v>10</v>
      </c>
      <c r="C8" s="8" t="s">
        <v>9</v>
      </c>
      <c r="D8" s="8">
        <v>5</v>
      </c>
      <c r="E8" s="8">
        <v>5</v>
      </c>
      <c r="F8" s="8">
        <v>2025</v>
      </c>
      <c r="G8" s="7">
        <f t="shared" si="0"/>
        <v>19055230</v>
      </c>
      <c r="H8" s="16">
        <v>16768600</v>
      </c>
      <c r="I8" s="16">
        <v>2286630</v>
      </c>
      <c r="J8" s="7">
        <f>G8*L8</f>
        <v>16768600</v>
      </c>
      <c r="K8" s="13">
        <v>0.88</v>
      </c>
      <c r="L8" s="14">
        <f t="shared" si="1"/>
        <v>0.87999987405032631</v>
      </c>
      <c r="M8" s="15">
        <f>J8/1000</f>
        <v>16768.599999999999</v>
      </c>
    </row>
    <row r="9" spans="1:16" ht="37.5" x14ac:dyDescent="0.25">
      <c r="A9" s="8">
        <v>3</v>
      </c>
      <c r="B9" s="12" t="s">
        <v>12</v>
      </c>
      <c r="C9" s="8" t="s">
        <v>11</v>
      </c>
      <c r="D9" s="8">
        <v>4</v>
      </c>
      <c r="E9" s="8">
        <v>4</v>
      </c>
      <c r="F9" s="8">
        <v>2025</v>
      </c>
      <c r="G9" s="7">
        <f t="shared" si="0"/>
        <v>15214950</v>
      </c>
      <c r="H9" s="16">
        <v>13541300</v>
      </c>
      <c r="I9" s="16">
        <v>1673650</v>
      </c>
      <c r="J9" s="7">
        <f>G9*L9</f>
        <v>13541300</v>
      </c>
      <c r="K9" s="13">
        <v>0.89</v>
      </c>
      <c r="L9" s="14">
        <f t="shared" si="1"/>
        <v>0.88999963851343578</v>
      </c>
      <c r="M9" s="15">
        <f>J9/1000</f>
        <v>13541.3</v>
      </c>
    </row>
    <row r="10" spans="1:16" ht="18.75" x14ac:dyDescent="0.3">
      <c r="A10" s="20" t="s">
        <v>13</v>
      </c>
      <c r="B10" s="20"/>
      <c r="C10" s="20"/>
      <c r="D10" s="9">
        <f>SUM(D7:D9)</f>
        <v>19</v>
      </c>
      <c r="E10" s="9">
        <f>SUM(E7:E9)</f>
        <v>19</v>
      </c>
      <c r="F10" s="19" t="s">
        <v>24</v>
      </c>
      <c r="G10" s="10">
        <f>SUM(G7:G9)</f>
        <v>72270180</v>
      </c>
      <c r="H10" s="10">
        <f t="shared" ref="H10" si="2">SUM(H7:H9)</f>
        <v>63749900</v>
      </c>
      <c r="I10" s="10">
        <f>SUM(I7:I9)</f>
        <v>8520280</v>
      </c>
      <c r="J10" s="10">
        <f>SUM(J7:J9)</f>
        <v>63749900</v>
      </c>
      <c r="K10" s="19" t="s">
        <v>24</v>
      </c>
      <c r="L10" s="19" t="s">
        <v>24</v>
      </c>
      <c r="M10" s="17">
        <f>SUM(M7:M9)</f>
        <v>63749.899999999994</v>
      </c>
    </row>
    <row r="11" spans="1:16" ht="38.450000000000003" customHeight="1" x14ac:dyDescent="0.25">
      <c r="B11" s="21" t="s">
        <v>15</v>
      </c>
      <c r="C11" s="21"/>
      <c r="D11" s="21"/>
    </row>
    <row r="12" spans="1:16" ht="20.25" x14ac:dyDescent="0.25">
      <c r="B12" s="3" t="s">
        <v>16</v>
      </c>
    </row>
    <row r="13" spans="1:16" ht="20.25" x14ac:dyDescent="0.35">
      <c r="B13" s="2" t="s">
        <v>18</v>
      </c>
    </row>
    <row r="14" spans="1:16" ht="38.450000000000003" customHeight="1" x14ac:dyDescent="0.3">
      <c r="B14" s="22" t="s">
        <v>19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6" ht="55.15" customHeight="1" x14ac:dyDescent="0.25">
      <c r="B15" s="23" t="s">
        <v>25</v>
      </c>
      <c r="C15" s="23"/>
      <c r="D15" s="23"/>
      <c r="E15" s="23"/>
      <c r="F15" s="23"/>
      <c r="G15" s="23"/>
      <c r="H15" s="23"/>
      <c r="I15" s="23"/>
      <c r="J15" s="23"/>
      <c r="K15" s="23"/>
    </row>
  </sheetData>
  <mergeCells count="14">
    <mergeCell ref="A10:C10"/>
    <mergeCell ref="B11:D11"/>
    <mergeCell ref="B14:L14"/>
    <mergeCell ref="B15:K15"/>
    <mergeCell ref="A3:M3"/>
    <mergeCell ref="M5:M6"/>
    <mergeCell ref="A5:A6"/>
    <mergeCell ref="B5:B6"/>
    <mergeCell ref="D5:D6"/>
    <mergeCell ref="E5:E6"/>
    <mergeCell ref="C5:C6"/>
    <mergeCell ref="F5:F6"/>
    <mergeCell ref="G5:K5"/>
    <mergeCell ref="L5:L6"/>
  </mergeCells>
  <pageMargins left="0.31496062992125984" right="0.15748031496062992" top="0.62992125984251968" bottom="0.19685039370078741" header="0.15748031496062992" footer="0.15748031496062992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2024-10-03T06:39:36Z</dcterms:modified>
</cp:coreProperties>
</file>