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10.2024 " sheetId="1" r:id="rId1"/>
  </sheets>
  <definedNames>
    <definedName name="_xlnm.Print_Area" localSheetId="0">'на 01.10.2024 '!$A$1:$J$66</definedName>
  </definedNames>
  <calcPr calcId="145621"/>
</workbook>
</file>

<file path=xl/calcChain.xml><?xml version="1.0" encoding="utf-8"?>
<calcChain xmlns="http://schemas.openxmlformats.org/spreadsheetml/2006/main">
  <c r="G65" i="1" l="1"/>
  <c r="D65" i="1"/>
  <c r="I64" i="1"/>
  <c r="G63" i="1"/>
  <c r="D63" i="1"/>
  <c r="I62" i="1"/>
  <c r="I60" i="1"/>
  <c r="I59" i="1"/>
  <c r="I58" i="1"/>
  <c r="I57" i="1"/>
  <c r="I56" i="1"/>
  <c r="I55" i="1"/>
  <c r="I54" i="1"/>
  <c r="I53" i="1"/>
  <c r="I52" i="1"/>
  <c r="I51" i="1"/>
  <c r="G50" i="1"/>
  <c r="I50" i="1" s="1"/>
  <c r="F50" i="1"/>
  <c r="D50" i="1"/>
  <c r="C50" i="1"/>
  <c r="C48" i="1" s="1"/>
  <c r="F48" i="1"/>
  <c r="D48" i="1"/>
  <c r="I47" i="1"/>
  <c r="H47" i="1"/>
  <c r="E47" i="1"/>
  <c r="J46" i="1"/>
  <c r="I46" i="1"/>
  <c r="H46" i="1"/>
  <c r="E46" i="1"/>
  <c r="J45" i="1"/>
  <c r="G45" i="1"/>
  <c r="I45" i="1" s="1"/>
  <c r="F45" i="1"/>
  <c r="D45" i="1"/>
  <c r="E45" i="1" s="1"/>
  <c r="C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G22" i="1"/>
  <c r="H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J9" i="1" s="1"/>
  <c r="F9" i="1"/>
  <c r="E9" i="1"/>
  <c r="D9" i="1"/>
  <c r="C9" i="1"/>
  <c r="H9" i="1" l="1"/>
  <c r="I9" i="1"/>
  <c r="G48" i="1"/>
  <c r="I48" i="1" s="1"/>
  <c r="H45" i="1"/>
</calcChain>
</file>

<file path=xl/sharedStrings.xml><?xml version="1.0" encoding="utf-8"?>
<sst xmlns="http://schemas.openxmlformats.org/spreadsheetml/2006/main" count="99" uniqueCount="94">
  <si>
    <t>от 14.10.2024 №02-08/1024</t>
  </si>
  <si>
    <t>Информация об исполнении консолидированного бюджета Ленинградской области на 01.10.2024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</si>
  <si>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</si>
  <si>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</si>
  <si>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</si>
  <si>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</si>
  <si>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01.10.2023.</t>
  </si>
  <si>
    <t>на 01.10.2024.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</si>
  <si>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</si>
  <si>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</si>
  <si>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</si>
  <si>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</si>
  <si>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</si>
  <si>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</si>
  <si>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</si>
  <si>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</si>
  <si>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</si>
  <si>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</si>
  <si>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</si>
  <si>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</si>
  <si>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</si>
  <si>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</si>
  <si>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</si>
  <si>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</si>
  <si>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</si>
  <si>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</si>
  <si>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</si>
  <si>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</si>
  <si>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</si>
  <si>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</si>
  <si>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r>
      <t>Общегосударственные вопросы</t>
    </r>
    <r>
      <rPr>
        <sz val="12"/>
        <color indexed="8"/>
        <rFont val="Arial Cyr"/>
        <charset val="204"/>
      </rPr>
      <t>, в том числе:</t>
    </r>
  </si>
  <si>
    <t>0102-0104</t>
  </si>
  <si>
    <t>Функционирование высших должностных лиц, функционирование законодательных и исполнительных органов власти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</si>
  <si>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</si>
  <si>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</si>
  <si>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</si>
  <si>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</si>
  <si>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</si>
  <si>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</si>
  <si>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0200</t>
  </si>
  <si>
    <t xml:space="preserve">Национальная оборона </t>
  </si>
  <si>
    <t>0300</t>
  </si>
  <si>
    <r>
      <t>Национальная безопасность и правоохранительная деятельность</t>
    </r>
    <r>
      <rPr>
        <sz val="12"/>
        <color indexed="8"/>
        <rFont val="Arial Cyr"/>
        <charset val="204"/>
      </rPr>
      <t>, в том числе:</t>
    </r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</si>
  <si>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</si>
  <si>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</si>
  <si>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</si>
  <si>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</si>
  <si>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</si>
  <si>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r>
      <t>Национальная экономика</t>
    </r>
    <r>
      <rPr>
        <sz val="12"/>
        <color indexed="8"/>
        <rFont val="Arial Cyr"/>
        <charset val="204"/>
      </rPr>
      <t>, в том числе:</t>
    </r>
  </si>
  <si>
    <t>0405</t>
  </si>
  <si>
    <t>Сельское хозяйство и рыболовство</t>
  </si>
  <si>
    <t>0407</t>
  </si>
  <si>
    <t>Лесное хозяйство</t>
  </si>
  <si>
    <t>0408-0409</t>
  </si>
  <si>
    <t>Транспорт, дорожное хозяйство (дорожные фонды)</t>
  </si>
  <si>
    <t>0410</t>
  </si>
  <si>
    <t>Связь и информатика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</si>
  <si>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</si>
  <si>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</si>
  <si>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</si>
  <si>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</si>
  <si>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</si>
  <si>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</si>
  <si>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</si>
  <si>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</si>
  <si>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</si>
  <si>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</si>
  <si>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</si>
  <si>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</si>
  <si>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</si>
  <si>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</si>
  <si>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</si>
  <si>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</si>
  <si>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</si>
  <si>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</si>
  <si>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</si>
  <si>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</si>
  <si>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</si>
  <si>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</si>
  <si>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</si>
  <si>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</si>
  <si>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</si>
  <si>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</si>
  <si>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</si>
  <si>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</si>
  <si>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</si>
  <si>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</si>
  <si>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</si>
  <si>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</si>
  <si>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</si>
  <si>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</si>
  <si>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</si>
  <si>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</si>
  <si>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Ямалтдинова А.Ш.., тел. 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</si>
</sst>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5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79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shrinkToFit="1"/>
    </xf>
    <xf numFmtId="164" fontId="6" fillId="0" borderId="7" xfId="1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 shrinkToFit="1"/>
    </xf>
    <xf numFmtId="164" fontId="3" fillId="2" borderId="7" xfId="0" applyNumberFormat="1" applyFont="1" applyFill="1" applyBorder="1" applyAlignment="1">
      <alignment horizontal="center" vertical="top" shrinkToFit="1"/>
    </xf>
    <xf numFmtId="164" fontId="8" fillId="0" borderId="7" xfId="1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0" fillId="0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1" fillId="2" borderId="7" xfId="0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shrinkToFi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1" fillId="2" borderId="7" xfId="0" applyNumberFormat="1" applyFont="1" applyFill="1" applyBorder="1" applyAlignment="1">
      <alignment horizontal="center" vertical="top"/>
    </xf>
    <xf numFmtId="164" fontId="7" fillId="2" borderId="0" xfId="0" applyNumberFormat="1" applyFont="1" applyFill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2" fillId="2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16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6" fillId="2" borderId="0" xfId="0" applyFont="1" applyFill="1" applyBorder="1" applyAlignment="1">
      <alignment vertical="top" shrinkToFit="1"/>
    </xf>
    <xf numFmtId="164" fontId="12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0" fontId="3" fillId="2" borderId="7" xfId="0" applyFont="1" applyFill="1" applyBorder="1" applyAlignment="1">
      <alignment vertical="top" shrinkToFit="1"/>
    </xf>
    <xf numFmtId="164" fontId="1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" fontId="9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90" zoomScaleNormal="90" workbookViewId="0">
      <selection activeCell="A11" sqref="A11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x14ac:dyDescent="0.2">
      <c r="C1" s="2"/>
      <c r="D1" s="3"/>
      <c r="E1" s="2"/>
      <c r="F1" s="2"/>
      <c r="G1" s="65" t="s">
        <v>0</v>
      </c>
      <c r="H1" s="65"/>
      <c r="I1" s="65"/>
      <c r="J1" s="65"/>
    </row>
    <row r="2" spans="1:13" ht="15.75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spans="1:13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3" x14ac:dyDescent="0.2">
      <c r="A5" s="68" t="s">
        <v>4</v>
      </c>
      <c r="B5" s="68" t="s">
        <v>5</v>
      </c>
      <c r="C5" s="71" t="s">
        <v>6</v>
      </c>
      <c r="D5" s="72"/>
      <c r="E5" s="73"/>
      <c r="F5" s="71" t="s">
        <v>7</v>
      </c>
      <c r="G5" s="72"/>
      <c r="H5" s="73"/>
      <c r="I5" s="68" t="s">
        <v>8</v>
      </c>
      <c r="J5" s="74" t="s">
        <v>9</v>
      </c>
    </row>
    <row r="6" spans="1:13" ht="15" customHeight="1" x14ac:dyDescent="0.2">
      <c r="A6" s="69"/>
      <c r="B6" s="69"/>
      <c r="C6" s="68" t="s">
        <v>10</v>
      </c>
      <c r="D6" s="68" t="s">
        <v>11</v>
      </c>
      <c r="E6" s="77" t="s">
        <v>12</v>
      </c>
      <c r="F6" s="68" t="s">
        <v>10</v>
      </c>
      <c r="G6" s="68" t="s">
        <v>11</v>
      </c>
      <c r="H6" s="77" t="s">
        <v>12</v>
      </c>
      <c r="I6" s="69"/>
      <c r="J6" s="75"/>
    </row>
    <row r="7" spans="1:13" ht="15.75" customHeight="1" x14ac:dyDescent="0.2">
      <c r="A7" s="70"/>
      <c r="B7" s="70"/>
      <c r="C7" s="70"/>
      <c r="D7" s="70"/>
      <c r="E7" s="78"/>
      <c r="F7" s="70"/>
      <c r="G7" s="70"/>
      <c r="H7" s="78"/>
      <c r="I7" s="70"/>
      <c r="J7" s="76"/>
    </row>
    <row r="8" spans="1:13" ht="17.25" customHeight="1" x14ac:dyDescent="0.2">
      <c r="A8" s="9">
        <v>1</v>
      </c>
      <c r="B8" s="9">
        <v>2</v>
      </c>
      <c r="C8" s="9">
        <v>6</v>
      </c>
      <c r="D8" s="9">
        <v>7</v>
      </c>
      <c r="E8" s="9" t="s">
        <v>13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3" ht="15.75" x14ac:dyDescent="0.2">
      <c r="A9" s="11"/>
      <c r="B9" s="12" t="s">
        <v>16</v>
      </c>
      <c r="C9" s="13">
        <f>C10+C19</f>
        <v>218975654.19999999</v>
      </c>
      <c r="D9" s="13">
        <f>D10+D19</f>
        <v>223796863.19999999</v>
      </c>
      <c r="E9" s="14">
        <f t="shared" ref="E9:E20" si="0">D9/C9*100</f>
        <v>102.20171005658764</v>
      </c>
      <c r="F9" s="13">
        <f>F10+F19</f>
        <v>273739467.60000002</v>
      </c>
      <c r="G9" s="15">
        <f>G10+G19</f>
        <v>237415345.5</v>
      </c>
      <c r="H9" s="14">
        <f t="shared" ref="H9:H20" si="1">G9/F9*100</f>
        <v>86.730403760016657</v>
      </c>
      <c r="I9" s="16">
        <f>G9-D9</f>
        <v>13618482.300000012</v>
      </c>
      <c r="J9" s="16">
        <f>G9/D9*100</f>
        <v>106.08519802524204</v>
      </c>
    </row>
    <row r="10" spans="1:13" x14ac:dyDescent="0.2">
      <c r="A10" s="11"/>
      <c r="B10" s="17" t="s">
        <v>17</v>
      </c>
      <c r="C10" s="18">
        <v>200399933</v>
      </c>
      <c r="D10" s="18">
        <v>206017173.09999999</v>
      </c>
      <c r="E10" s="19">
        <f t="shared" si="0"/>
        <v>102.80301495909183</v>
      </c>
      <c r="F10" s="18">
        <v>257300985</v>
      </c>
      <c r="G10" s="18">
        <v>222215522.59999999</v>
      </c>
      <c r="H10" s="19">
        <f t="shared" si="1"/>
        <v>86.364038831798482</v>
      </c>
      <c r="I10" s="20">
        <f t="shared" ref="I10:I20" si="2">G10-D10</f>
        <v>16198349.5</v>
      </c>
      <c r="J10" s="20">
        <f t="shared" ref="J10:J20" si="3">G10/D10*100</f>
        <v>107.86262099234678</v>
      </c>
      <c r="K10" s="2"/>
      <c r="L10" s="2"/>
    </row>
    <row r="11" spans="1:13" x14ac:dyDescent="0.2">
      <c r="A11" s="11"/>
      <c r="B11" s="17" t="s">
        <v>18</v>
      </c>
      <c r="C11" s="18">
        <v>191607495.69999999</v>
      </c>
      <c r="D11" s="18">
        <v>196970704.5</v>
      </c>
      <c r="E11" s="19">
        <f t="shared" si="0"/>
        <v>102.79906001610564</v>
      </c>
      <c r="F11" s="18">
        <v>247458798.40000001</v>
      </c>
      <c r="G11" s="18">
        <v>203570960.5</v>
      </c>
      <c r="H11" s="19">
        <f t="shared" si="1"/>
        <v>82.264587808650731</v>
      </c>
      <c r="I11" s="20">
        <f t="shared" si="2"/>
        <v>6600256</v>
      </c>
      <c r="J11" s="20">
        <f t="shared" si="3"/>
        <v>103.35088205972274</v>
      </c>
      <c r="K11" s="2"/>
      <c r="L11" s="2"/>
      <c r="M11" s="2"/>
    </row>
    <row r="12" spans="1:13" x14ac:dyDescent="0.2">
      <c r="A12" s="11"/>
      <c r="B12" s="17" t="s">
        <v>19</v>
      </c>
      <c r="C12" s="18">
        <v>69068456.799999997</v>
      </c>
      <c r="D12" s="18">
        <v>99611968.900000006</v>
      </c>
      <c r="E12" s="19">
        <f t="shared" si="0"/>
        <v>144.22208561636779</v>
      </c>
      <c r="F12" s="18">
        <v>98508895.200000003</v>
      </c>
      <c r="G12" s="21">
        <v>81360865.799999997</v>
      </c>
      <c r="H12" s="19">
        <f t="shared" si="1"/>
        <v>82.592405117137062</v>
      </c>
      <c r="I12" s="20">
        <f t="shared" si="2"/>
        <v>-18251103.100000009</v>
      </c>
      <c r="J12" s="20">
        <f t="shared" si="3"/>
        <v>81.67780106994752</v>
      </c>
      <c r="K12" s="2"/>
      <c r="L12" s="2"/>
    </row>
    <row r="13" spans="1:13" x14ac:dyDescent="0.2">
      <c r="A13" s="11"/>
      <c r="B13" s="22" t="s">
        <v>20</v>
      </c>
      <c r="C13" s="18">
        <v>62153222.200000003</v>
      </c>
      <c r="D13" s="18">
        <v>49028069.299999997</v>
      </c>
      <c r="E13" s="19">
        <f t="shared" si="0"/>
        <v>78.882586557193804</v>
      </c>
      <c r="F13" s="18">
        <v>76550754.099999994</v>
      </c>
      <c r="G13" s="18">
        <v>67059796.799999997</v>
      </c>
      <c r="H13" s="19">
        <f t="shared" si="1"/>
        <v>87.601745519578103</v>
      </c>
      <c r="I13" s="20">
        <f t="shared" si="2"/>
        <v>18031727.5</v>
      </c>
      <c r="J13" s="20">
        <f t="shared" si="3"/>
        <v>136.77837564776388</v>
      </c>
    </row>
    <row r="14" spans="1:13" x14ac:dyDescent="0.2">
      <c r="A14" s="11"/>
      <c r="B14" s="22" t="s">
        <v>21</v>
      </c>
      <c r="C14" s="18">
        <v>11075083.800000001</v>
      </c>
      <c r="D14" s="18">
        <v>8845370.5</v>
      </c>
      <c r="E14" s="19">
        <f t="shared" si="0"/>
        <v>79.86730086863993</v>
      </c>
      <c r="F14" s="18">
        <v>14349549.199999999</v>
      </c>
      <c r="G14" s="18">
        <v>12968099.699999999</v>
      </c>
      <c r="H14" s="19">
        <f t="shared" si="1"/>
        <v>90.372871783317066</v>
      </c>
      <c r="I14" s="20">
        <f t="shared" si="2"/>
        <v>4122729.1999999993</v>
      </c>
      <c r="J14" s="20">
        <f t="shared" si="3"/>
        <v>146.60889218829217</v>
      </c>
    </row>
    <row r="15" spans="1:13" ht="15" customHeight="1" x14ac:dyDescent="0.2">
      <c r="A15" s="11"/>
      <c r="B15" s="23" t="s">
        <v>22</v>
      </c>
      <c r="C15" s="18">
        <v>34618194.700000003</v>
      </c>
      <c r="D15" s="18">
        <v>27341320.699999999</v>
      </c>
      <c r="E15" s="19">
        <f t="shared" si="0"/>
        <v>78.979625994188524</v>
      </c>
      <c r="F15" s="18">
        <v>42002525.299999997</v>
      </c>
      <c r="G15" s="18">
        <v>30019869.300000001</v>
      </c>
      <c r="H15" s="19">
        <f>G15/F15*100</f>
        <v>71.471581971763015</v>
      </c>
      <c r="I15" s="20">
        <f t="shared" si="2"/>
        <v>2678548.6000000015</v>
      </c>
      <c r="J15" s="20">
        <f t="shared" si="3"/>
        <v>109.79670524840448</v>
      </c>
    </row>
    <row r="16" spans="1:13" ht="15" customHeight="1" x14ac:dyDescent="0.2">
      <c r="A16" s="11"/>
      <c r="B16" s="23" t="s">
        <v>23</v>
      </c>
      <c r="C16" s="18">
        <v>4861944</v>
      </c>
      <c r="D16" s="18">
        <v>2296625</v>
      </c>
      <c r="E16" s="19">
        <f t="shared" si="0"/>
        <v>47.236763730721705</v>
      </c>
      <c r="F16" s="18">
        <v>4995079.0999999996</v>
      </c>
      <c r="G16" s="18">
        <v>3258236.3</v>
      </c>
      <c r="H16" s="19">
        <f>G16/F16*100</f>
        <v>65.228923001439554</v>
      </c>
      <c r="I16" s="20">
        <f t="shared" si="2"/>
        <v>961611.29999999981</v>
      </c>
      <c r="J16" s="20">
        <f t="shared" si="3"/>
        <v>141.8706275512981</v>
      </c>
    </row>
    <row r="17" spans="1:11" x14ac:dyDescent="0.2">
      <c r="A17" s="11"/>
      <c r="B17" s="23" t="s">
        <v>24</v>
      </c>
      <c r="C17" s="24">
        <v>13464926.9</v>
      </c>
      <c r="D17" s="24">
        <v>10641423.800000001</v>
      </c>
      <c r="E17" s="19">
        <f t="shared" si="0"/>
        <v>79.030683783363131</v>
      </c>
      <c r="F17" s="24">
        <v>14811910.199999999</v>
      </c>
      <c r="G17" s="25">
        <v>10709297.300000001</v>
      </c>
      <c r="H17" s="19">
        <f>G17/F17*100</f>
        <v>72.301932400319316</v>
      </c>
      <c r="I17" s="20">
        <f t="shared" si="2"/>
        <v>67873.5</v>
      </c>
      <c r="J17" s="20">
        <f t="shared" si="3"/>
        <v>100.63782348373344</v>
      </c>
    </row>
    <row r="18" spans="1:11" ht="15" customHeight="1" x14ac:dyDescent="0.2">
      <c r="A18" s="11"/>
      <c r="B18" s="23" t="s">
        <v>25</v>
      </c>
      <c r="C18" s="24">
        <v>8792437.3000000007</v>
      </c>
      <c r="D18" s="24">
        <v>9046468.5999999996</v>
      </c>
      <c r="E18" s="19">
        <f t="shared" si="0"/>
        <v>102.88920229206524</v>
      </c>
      <c r="F18" s="24">
        <v>9842186.5999999996</v>
      </c>
      <c r="G18" s="24">
        <v>18644562.100000001</v>
      </c>
      <c r="H18" s="19">
        <f>G18/F18*100</f>
        <v>189.4351616946584</v>
      </c>
      <c r="I18" s="20">
        <f t="shared" si="2"/>
        <v>9598093.5000000019</v>
      </c>
      <c r="J18" s="20">
        <f t="shared" si="3"/>
        <v>206.0976821386414</v>
      </c>
    </row>
    <row r="19" spans="1:11" x14ac:dyDescent="0.2">
      <c r="A19" s="11"/>
      <c r="B19" s="26" t="s">
        <v>26</v>
      </c>
      <c r="C19" s="24">
        <v>18575721.199999999</v>
      </c>
      <c r="D19" s="24">
        <v>17779690.100000001</v>
      </c>
      <c r="E19" s="19">
        <f t="shared" si="0"/>
        <v>95.71466921025926</v>
      </c>
      <c r="F19" s="24">
        <v>16438482.6</v>
      </c>
      <c r="G19" s="24">
        <v>15199822.9</v>
      </c>
      <c r="H19" s="19">
        <f t="shared" si="1"/>
        <v>92.464878114723319</v>
      </c>
      <c r="I19" s="20">
        <f t="shared" si="2"/>
        <v>-2579867.2000000011</v>
      </c>
      <c r="J19" s="20">
        <f t="shared" si="3"/>
        <v>85.489807834164665</v>
      </c>
      <c r="K19" s="2"/>
    </row>
    <row r="20" spans="1:11" x14ac:dyDescent="0.2">
      <c r="A20" s="11"/>
      <c r="B20" s="26" t="s">
        <v>27</v>
      </c>
      <c r="C20" s="24">
        <v>17321402.5</v>
      </c>
      <c r="D20" s="24">
        <v>13420227.6</v>
      </c>
      <c r="E20" s="19">
        <f t="shared" si="0"/>
        <v>77.477719255123816</v>
      </c>
      <c r="F20" s="24">
        <v>15676160.699999999</v>
      </c>
      <c r="G20" s="24">
        <v>12599297.6</v>
      </c>
      <c r="H20" s="19">
        <f t="shared" si="1"/>
        <v>80.372342699957144</v>
      </c>
      <c r="I20" s="20">
        <f t="shared" si="2"/>
        <v>-820930</v>
      </c>
      <c r="J20" s="20">
        <f t="shared" si="3"/>
        <v>93.882890629962191</v>
      </c>
    </row>
    <row r="21" spans="1:11" x14ac:dyDescent="0.2">
      <c r="A21" s="11"/>
      <c r="B21" s="27"/>
      <c r="C21" s="28"/>
      <c r="D21" s="28"/>
      <c r="E21" s="19"/>
      <c r="F21" s="28"/>
      <c r="G21" s="28"/>
      <c r="H21" s="19"/>
      <c r="I21" s="20"/>
      <c r="J21" s="20"/>
    </row>
    <row r="22" spans="1:11" ht="15.75" x14ac:dyDescent="0.2">
      <c r="A22" s="11"/>
      <c r="B22" s="29" t="s">
        <v>28</v>
      </c>
      <c r="C22" s="30">
        <f>C23+C28+C29+C32+C37+C38+C39+C40+C41+C42+C43+C44+C46+C47</f>
        <v>261013807.50000003</v>
      </c>
      <c r="D22" s="30">
        <f>D23+D28+D29+D32+D37+D38+D39+D40+D41+D42+D43+D44+D46+D47</f>
        <v>172572286.40000004</v>
      </c>
      <c r="E22" s="14">
        <f>D22/C22*100</f>
        <v>66.116152265239847</v>
      </c>
      <c r="F22" s="30">
        <f>F23+F28+F29+F32+F37+F38+F39+F40+F41+F42+F43+F44+F46+F47</f>
        <v>330102454.80000001</v>
      </c>
      <c r="G22" s="30">
        <f>G23+G28+G29+G32+G37+G38+G39+G40+G41+G42+G43+G44+G46+G47</f>
        <v>209159029.80000001</v>
      </c>
      <c r="H22" s="14">
        <f>G22/F22*100</f>
        <v>63.361852285140898</v>
      </c>
      <c r="I22" s="16">
        <f t="shared" ref="I22:I47" si="4">G22-D22</f>
        <v>36586743.399999976</v>
      </c>
      <c r="J22" s="16">
        <f t="shared" ref="J22:J46" si="5">G22/D22*100</f>
        <v>121.2008220805493</v>
      </c>
    </row>
    <row r="23" spans="1:11" ht="15.75" x14ac:dyDescent="0.2">
      <c r="A23" s="31" t="s">
        <v>29</v>
      </c>
      <c r="B23" s="12" t="s">
        <v>30</v>
      </c>
      <c r="C23" s="32">
        <v>24885625.800000001</v>
      </c>
      <c r="D23" s="32">
        <v>13897067.800000001</v>
      </c>
      <c r="E23" s="14">
        <f t="shared" ref="E23:E47" si="6">D23/C23*100</f>
        <v>55.843754590250249</v>
      </c>
      <c r="F23" s="33">
        <v>31321623.100000001</v>
      </c>
      <c r="G23" s="32">
        <v>16609243.199999999</v>
      </c>
      <c r="H23" s="14">
        <f t="shared" ref="H23:H47" si="7">G23/F23*100</f>
        <v>53.028041193688971</v>
      </c>
      <c r="I23" s="16">
        <f t="shared" si="4"/>
        <v>2712175.3999999985</v>
      </c>
      <c r="J23" s="16">
        <f t="shared" si="5"/>
        <v>119.51617016648648</v>
      </c>
    </row>
    <row r="24" spans="1:11" ht="30" x14ac:dyDescent="0.2">
      <c r="A24" s="34" t="s">
        <v>31</v>
      </c>
      <c r="B24" s="17" t="s">
        <v>32</v>
      </c>
      <c r="C24" s="35">
        <v>11721162.1</v>
      </c>
      <c r="D24" s="35">
        <v>7613165.9000000004</v>
      </c>
      <c r="E24" s="19">
        <f t="shared" si="6"/>
        <v>64.952313047526246</v>
      </c>
      <c r="F24" s="35">
        <v>13544915.800000001</v>
      </c>
      <c r="G24" s="35">
        <v>8911330.3000000007</v>
      </c>
      <c r="H24" s="19">
        <f t="shared" si="7"/>
        <v>65.790961210700189</v>
      </c>
      <c r="I24" s="36">
        <f t="shared" si="4"/>
        <v>1298164.4000000004</v>
      </c>
      <c r="J24" s="36">
        <f t="shared" si="5"/>
        <v>117.05157114729367</v>
      </c>
    </row>
    <row r="25" spans="1:11" x14ac:dyDescent="0.2">
      <c r="A25" s="34" t="s">
        <v>33</v>
      </c>
      <c r="B25" s="17" t="s">
        <v>34</v>
      </c>
      <c r="C25" s="35">
        <v>525346</v>
      </c>
      <c r="D25" s="35">
        <v>393530</v>
      </c>
      <c r="E25" s="19">
        <f t="shared" si="6"/>
        <v>74.908726820038609</v>
      </c>
      <c r="F25" s="35">
        <v>630074.30000000005</v>
      </c>
      <c r="G25" s="35">
        <v>453029.7</v>
      </c>
      <c r="H25" s="19">
        <f t="shared" si="7"/>
        <v>71.90099643803913</v>
      </c>
      <c r="I25" s="36">
        <f t="shared" si="4"/>
        <v>59499.700000000012</v>
      </c>
      <c r="J25" s="36">
        <f t="shared" si="5"/>
        <v>115.11948263156557</v>
      </c>
    </row>
    <row r="26" spans="1:11" ht="39" customHeight="1" x14ac:dyDescent="0.2">
      <c r="A26" s="34" t="s">
        <v>35</v>
      </c>
      <c r="B26" s="17" t="s">
        <v>36</v>
      </c>
      <c r="C26" s="35">
        <v>792647.8</v>
      </c>
      <c r="D26" s="35">
        <v>518621.6</v>
      </c>
      <c r="E26" s="19">
        <f t="shared" si="6"/>
        <v>65.429008949498112</v>
      </c>
      <c r="F26" s="35">
        <v>916848.1</v>
      </c>
      <c r="G26" s="35">
        <v>597609.19999999995</v>
      </c>
      <c r="H26" s="19">
        <f t="shared" si="7"/>
        <v>65.180829845205551</v>
      </c>
      <c r="I26" s="36">
        <f t="shared" si="4"/>
        <v>78987.599999999977</v>
      </c>
      <c r="J26" s="36">
        <f t="shared" si="5"/>
        <v>115.23029507448203</v>
      </c>
    </row>
    <row r="27" spans="1:11" ht="15.75" customHeight="1" x14ac:dyDescent="0.2">
      <c r="A27" s="34" t="s">
        <v>37</v>
      </c>
      <c r="B27" s="17" t="s">
        <v>38</v>
      </c>
      <c r="C27" s="35">
        <v>135854.29999999999</v>
      </c>
      <c r="D27" s="35">
        <v>93513.9</v>
      </c>
      <c r="E27" s="19">
        <f t="shared" si="6"/>
        <v>68.833964033527096</v>
      </c>
      <c r="F27" s="35">
        <v>662773</v>
      </c>
      <c r="G27" s="35">
        <v>568305.6</v>
      </c>
      <c r="H27" s="19">
        <f t="shared" si="7"/>
        <v>85.746643270018538</v>
      </c>
      <c r="I27" s="36">
        <f t="shared" si="4"/>
        <v>474791.69999999995</v>
      </c>
      <c r="J27" s="36">
        <f t="shared" si="5"/>
        <v>607.7231299304168</v>
      </c>
    </row>
    <row r="28" spans="1:11" ht="18" customHeight="1" x14ac:dyDescent="0.2">
      <c r="A28" s="31" t="s">
        <v>39</v>
      </c>
      <c r="B28" s="12" t="s">
        <v>40</v>
      </c>
      <c r="C28" s="32">
        <v>167481.4</v>
      </c>
      <c r="D28" s="32">
        <v>80279</v>
      </c>
      <c r="E28" s="14">
        <f t="shared" si="6"/>
        <v>47.933083912601639</v>
      </c>
      <c r="F28" s="32">
        <v>1762928.6</v>
      </c>
      <c r="G28" s="32">
        <v>1243255.1000000001</v>
      </c>
      <c r="H28" s="14">
        <f t="shared" si="7"/>
        <v>70.522147068236336</v>
      </c>
      <c r="I28" s="37">
        <f t="shared" si="4"/>
        <v>1162976.1000000001</v>
      </c>
      <c r="J28" s="37">
        <f t="shared" si="5"/>
        <v>1548.6678957136985</v>
      </c>
    </row>
    <row r="29" spans="1:11" ht="18.75" customHeight="1" x14ac:dyDescent="0.2">
      <c r="A29" s="31" t="s">
        <v>41</v>
      </c>
      <c r="B29" s="12" t="s">
        <v>42</v>
      </c>
      <c r="C29" s="32">
        <v>4194194.1</v>
      </c>
      <c r="D29" s="32">
        <v>2493109</v>
      </c>
      <c r="E29" s="14">
        <f t="shared" si="6"/>
        <v>59.44190804140419</v>
      </c>
      <c r="F29" s="32">
        <v>5786522.2000000002</v>
      </c>
      <c r="G29" s="32">
        <v>3441393.4</v>
      </c>
      <c r="H29" s="14">
        <f t="shared" si="7"/>
        <v>59.472568860100459</v>
      </c>
      <c r="I29" s="37">
        <f t="shared" si="4"/>
        <v>948284.39999999991</v>
      </c>
      <c r="J29" s="37">
        <f t="shared" si="5"/>
        <v>138.03621903414572</v>
      </c>
    </row>
    <row r="30" spans="1:11" ht="18.75" customHeight="1" x14ac:dyDescent="0.2">
      <c r="A30" s="34" t="s">
        <v>43</v>
      </c>
      <c r="B30" s="17" t="s">
        <v>44</v>
      </c>
      <c r="C30" s="38">
        <v>995965.5</v>
      </c>
      <c r="D30" s="38">
        <v>473760.8</v>
      </c>
      <c r="E30" s="19">
        <f t="shared" si="6"/>
        <v>47.567993068032976</v>
      </c>
      <c r="F30" s="38">
        <v>1802327.8</v>
      </c>
      <c r="G30" s="38">
        <v>926005.2</v>
      </c>
      <c r="H30" s="19">
        <f t="shared" si="7"/>
        <v>51.378289787240696</v>
      </c>
      <c r="I30" s="36">
        <f t="shared" si="4"/>
        <v>452244.39999999997</v>
      </c>
      <c r="J30" s="36">
        <f t="shared" si="5"/>
        <v>195.45838321786016</v>
      </c>
    </row>
    <row r="31" spans="1:11" ht="31.5" customHeight="1" x14ac:dyDescent="0.2">
      <c r="A31" s="34" t="s">
        <v>45</v>
      </c>
      <c r="B31" s="17" t="s">
        <v>46</v>
      </c>
      <c r="C31" s="38">
        <v>2460263.7999999998</v>
      </c>
      <c r="D31" s="38">
        <v>1552383.7</v>
      </c>
      <c r="E31" s="19">
        <f t="shared" si="6"/>
        <v>63.098262064417639</v>
      </c>
      <c r="F31" s="38">
        <v>3049401.7</v>
      </c>
      <c r="G31" s="38">
        <v>1986597.4</v>
      </c>
      <c r="H31" s="19">
        <f t="shared" si="7"/>
        <v>65.147120499080188</v>
      </c>
      <c r="I31" s="36">
        <f t="shared" si="4"/>
        <v>434213.69999999995</v>
      </c>
      <c r="J31" s="36">
        <f t="shared" si="5"/>
        <v>127.97077165909434</v>
      </c>
    </row>
    <row r="32" spans="1:11" ht="15.75" x14ac:dyDescent="0.2">
      <c r="A32" s="31" t="s">
        <v>47</v>
      </c>
      <c r="B32" s="12" t="s">
        <v>48</v>
      </c>
      <c r="C32" s="32">
        <v>50342795.399999999</v>
      </c>
      <c r="D32" s="32">
        <v>29279451.899999999</v>
      </c>
      <c r="E32" s="14">
        <f t="shared" si="6"/>
        <v>58.160163072708514</v>
      </c>
      <c r="F32" s="33">
        <v>60315089.200000003</v>
      </c>
      <c r="G32" s="32">
        <v>38166685.299999997</v>
      </c>
      <c r="H32" s="14">
        <f t="shared" si="7"/>
        <v>63.27883421251741</v>
      </c>
      <c r="I32" s="37">
        <f t="shared" si="4"/>
        <v>8887233.3999999985</v>
      </c>
      <c r="J32" s="37">
        <f t="shared" si="5"/>
        <v>130.35314127584471</v>
      </c>
    </row>
    <row r="33" spans="1:11" ht="21" customHeight="1" x14ac:dyDescent="0.2">
      <c r="A33" s="34" t="s">
        <v>49</v>
      </c>
      <c r="B33" s="17" t="s">
        <v>50</v>
      </c>
      <c r="C33" s="35">
        <v>5956849.5999999996</v>
      </c>
      <c r="D33" s="35">
        <v>4890927.3</v>
      </c>
      <c r="E33" s="19">
        <f t="shared" si="6"/>
        <v>82.105939018504017</v>
      </c>
      <c r="F33" s="35">
        <v>6822961</v>
      </c>
      <c r="G33" s="35">
        <v>5203105.4000000004</v>
      </c>
      <c r="H33" s="19">
        <f t="shared" si="7"/>
        <v>76.258759210260777</v>
      </c>
      <c r="I33" s="20">
        <f t="shared" si="4"/>
        <v>312178.10000000056</v>
      </c>
      <c r="J33" s="20">
        <f t="shared" si="5"/>
        <v>106.38279984247569</v>
      </c>
    </row>
    <row r="34" spans="1:11" ht="21" customHeight="1" x14ac:dyDescent="0.2">
      <c r="A34" s="34" t="s">
        <v>51</v>
      </c>
      <c r="B34" s="17" t="s">
        <v>52</v>
      </c>
      <c r="C34" s="35">
        <v>1735907.9</v>
      </c>
      <c r="D34" s="35">
        <v>1149198.8</v>
      </c>
      <c r="E34" s="19">
        <f t="shared" si="6"/>
        <v>66.201599750770185</v>
      </c>
      <c r="F34" s="35">
        <v>1920769.2</v>
      </c>
      <c r="G34" s="35">
        <v>1228102</v>
      </c>
      <c r="H34" s="19">
        <f t="shared" si="7"/>
        <v>63.938030659800248</v>
      </c>
      <c r="I34" s="20">
        <f t="shared" si="4"/>
        <v>78903.199999999953</v>
      </c>
      <c r="J34" s="20">
        <f t="shared" si="5"/>
        <v>106.86593129056521</v>
      </c>
    </row>
    <row r="35" spans="1:11" ht="35.25" customHeight="1" x14ac:dyDescent="0.2">
      <c r="A35" s="34" t="s">
        <v>53</v>
      </c>
      <c r="B35" s="17" t="s">
        <v>54</v>
      </c>
      <c r="C35" s="35">
        <v>30941113</v>
      </c>
      <c r="D35" s="35">
        <v>15258345.4</v>
      </c>
      <c r="E35" s="19">
        <f t="shared" si="6"/>
        <v>49.314145228065975</v>
      </c>
      <c r="F35" s="35">
        <v>31958269.399999999</v>
      </c>
      <c r="G35" s="35">
        <v>17033524.800000001</v>
      </c>
      <c r="H35" s="19">
        <f t="shared" si="7"/>
        <v>53.299271580707064</v>
      </c>
      <c r="I35" s="20">
        <f t="shared" si="4"/>
        <v>1775179.4000000004</v>
      </c>
      <c r="J35" s="20">
        <f t="shared" si="5"/>
        <v>111.63415398893774</v>
      </c>
    </row>
    <row r="36" spans="1:11" ht="18" customHeight="1" x14ac:dyDescent="0.2">
      <c r="A36" s="34" t="s">
        <v>55</v>
      </c>
      <c r="B36" s="17" t="s">
        <v>56</v>
      </c>
      <c r="C36" s="35">
        <v>2056462.2</v>
      </c>
      <c r="D36" s="35">
        <v>1267498.8</v>
      </c>
      <c r="E36" s="19">
        <f t="shared" si="6"/>
        <v>61.634918453643351</v>
      </c>
      <c r="F36" s="35">
        <v>2941532.3</v>
      </c>
      <c r="G36" s="35">
        <v>2191978.2000000002</v>
      </c>
      <c r="H36" s="19">
        <f t="shared" si="7"/>
        <v>74.518243433872897</v>
      </c>
      <c r="I36" s="20">
        <f t="shared" si="4"/>
        <v>924479.40000000014</v>
      </c>
      <c r="J36" s="36">
        <f t="shared" si="5"/>
        <v>172.9372998222957</v>
      </c>
    </row>
    <row r="37" spans="1:11" ht="15.75" x14ac:dyDescent="0.2">
      <c r="A37" s="31" t="s">
        <v>57</v>
      </c>
      <c r="B37" s="12" t="s">
        <v>58</v>
      </c>
      <c r="C37" s="32">
        <v>30317446</v>
      </c>
      <c r="D37" s="32">
        <v>19632309.100000001</v>
      </c>
      <c r="E37" s="14">
        <f t="shared" si="6"/>
        <v>64.755814523426551</v>
      </c>
      <c r="F37" s="32">
        <v>40223966.899999999</v>
      </c>
      <c r="G37" s="32">
        <v>19777942.699999999</v>
      </c>
      <c r="H37" s="14">
        <f t="shared" si="7"/>
        <v>49.169547969173571</v>
      </c>
      <c r="I37" s="16">
        <f t="shared" si="4"/>
        <v>145633.59999999776</v>
      </c>
      <c r="J37" s="16">
        <f t="shared" si="5"/>
        <v>100.74180576140175</v>
      </c>
    </row>
    <row r="38" spans="1:11" ht="15.75" x14ac:dyDescent="0.2">
      <c r="A38" s="31" t="s">
        <v>59</v>
      </c>
      <c r="B38" s="12" t="s">
        <v>60</v>
      </c>
      <c r="C38" s="32">
        <v>697412</v>
      </c>
      <c r="D38" s="32">
        <v>371714.5</v>
      </c>
      <c r="E38" s="14">
        <f t="shared" si="6"/>
        <v>53.299125911226078</v>
      </c>
      <c r="F38" s="32">
        <v>834284.5</v>
      </c>
      <c r="G38" s="32">
        <v>501801.4</v>
      </c>
      <c r="H38" s="14">
        <f t="shared" si="7"/>
        <v>60.147515625664873</v>
      </c>
      <c r="I38" s="16">
        <f t="shared" si="4"/>
        <v>130086.90000000002</v>
      </c>
      <c r="J38" s="16">
        <f t="shared" si="5"/>
        <v>134.99645561311169</v>
      </c>
    </row>
    <row r="39" spans="1:11" ht="15.75" x14ac:dyDescent="0.2">
      <c r="A39" s="31" t="s">
        <v>61</v>
      </c>
      <c r="B39" s="12" t="s">
        <v>62</v>
      </c>
      <c r="C39" s="32">
        <v>65103337.899999999</v>
      </c>
      <c r="D39" s="32">
        <v>45393539.899999999</v>
      </c>
      <c r="E39" s="14">
        <f t="shared" si="6"/>
        <v>69.725364880254475</v>
      </c>
      <c r="F39" s="32">
        <v>84328680.299999997</v>
      </c>
      <c r="G39" s="33">
        <v>57675723.399999999</v>
      </c>
      <c r="H39" s="14">
        <f>G39/F39*100</f>
        <v>68.393959439206355</v>
      </c>
      <c r="I39" s="16">
        <f t="shared" si="4"/>
        <v>12282183.5</v>
      </c>
      <c r="J39" s="16">
        <f t="shared" si="5"/>
        <v>127.05711765827718</v>
      </c>
    </row>
    <row r="40" spans="1:11" ht="15.75" x14ac:dyDescent="0.2">
      <c r="A40" s="31" t="s">
        <v>63</v>
      </c>
      <c r="B40" s="12" t="s">
        <v>64</v>
      </c>
      <c r="C40" s="39">
        <v>9963719.8000000007</v>
      </c>
      <c r="D40" s="30">
        <v>6312341.5</v>
      </c>
      <c r="E40" s="14">
        <f t="shared" si="6"/>
        <v>63.353261901242938</v>
      </c>
      <c r="F40" s="39">
        <v>12059462</v>
      </c>
      <c r="G40" s="30">
        <v>7020182.5999999996</v>
      </c>
      <c r="H40" s="14">
        <f>G40/F40*100</f>
        <v>58.213066221362112</v>
      </c>
      <c r="I40" s="37">
        <f t="shared" si="4"/>
        <v>707841.09999999963</v>
      </c>
      <c r="J40" s="37">
        <f t="shared" si="5"/>
        <v>111.2136059178674</v>
      </c>
    </row>
    <row r="41" spans="1:11" ht="15.75" x14ac:dyDescent="0.2">
      <c r="A41" s="31" t="s">
        <v>65</v>
      </c>
      <c r="B41" s="12" t="s">
        <v>66</v>
      </c>
      <c r="C41" s="32">
        <v>21016103.300000001</v>
      </c>
      <c r="D41" s="32">
        <v>16025296.199999999</v>
      </c>
      <c r="E41" s="14">
        <f t="shared" si="6"/>
        <v>76.252462082254794</v>
      </c>
      <c r="F41" s="32">
        <v>26070309.699999999</v>
      </c>
      <c r="G41" s="32">
        <v>18713379.100000001</v>
      </c>
      <c r="H41" s="14">
        <f>G41/F41*100</f>
        <v>71.780424994337537</v>
      </c>
      <c r="I41" s="37">
        <f t="shared" si="4"/>
        <v>2688082.9000000022</v>
      </c>
      <c r="J41" s="37">
        <f t="shared" si="5"/>
        <v>116.77399822413268</v>
      </c>
    </row>
    <row r="42" spans="1:11" ht="15.75" x14ac:dyDescent="0.2">
      <c r="A42" s="31" t="s">
        <v>67</v>
      </c>
      <c r="B42" s="12" t="s">
        <v>68</v>
      </c>
      <c r="C42" s="32">
        <v>45981644.600000001</v>
      </c>
      <c r="D42" s="32">
        <v>35480950.200000003</v>
      </c>
      <c r="E42" s="14">
        <f t="shared" si="6"/>
        <v>77.163290936314183</v>
      </c>
      <c r="F42" s="32">
        <v>57408780.200000003</v>
      </c>
      <c r="G42" s="32">
        <v>41429143.299999997</v>
      </c>
      <c r="H42" s="14">
        <f>G42/F42*100</f>
        <v>72.165169083317309</v>
      </c>
      <c r="I42" s="37">
        <f t="shared" si="4"/>
        <v>5948193.099999994</v>
      </c>
      <c r="J42" s="37">
        <f t="shared" si="5"/>
        <v>116.76446957161816</v>
      </c>
    </row>
    <row r="43" spans="1:11" ht="15.75" x14ac:dyDescent="0.2">
      <c r="A43" s="31" t="s">
        <v>69</v>
      </c>
      <c r="B43" s="12" t="s">
        <v>70</v>
      </c>
      <c r="C43" s="32">
        <v>6573818.0999999996</v>
      </c>
      <c r="D43" s="32">
        <v>3086653.3</v>
      </c>
      <c r="E43" s="14">
        <f t="shared" si="6"/>
        <v>46.953737585163786</v>
      </c>
      <c r="F43" s="32">
        <v>8178246.0999999996</v>
      </c>
      <c r="G43" s="32">
        <v>4013125.7</v>
      </c>
      <c r="H43" s="14">
        <f t="shared" si="7"/>
        <v>49.070737795479161</v>
      </c>
      <c r="I43" s="37">
        <f t="shared" si="4"/>
        <v>926472.40000000037</v>
      </c>
      <c r="J43" s="37">
        <f t="shared" si="5"/>
        <v>130.01543451608254</v>
      </c>
    </row>
    <row r="44" spans="1:11" ht="15" customHeight="1" x14ac:dyDescent="0.2">
      <c r="A44" s="31" t="s">
        <v>71</v>
      </c>
      <c r="B44" s="12" t="s">
        <v>72</v>
      </c>
      <c r="C44" s="32">
        <v>686105.3</v>
      </c>
      <c r="D44" s="32">
        <v>519137.9</v>
      </c>
      <c r="E44" s="14">
        <f t="shared" si="6"/>
        <v>75.664464332224227</v>
      </c>
      <c r="F44" s="33">
        <v>747231.3</v>
      </c>
      <c r="G44" s="32">
        <v>563841.30000000005</v>
      </c>
      <c r="H44" s="14">
        <f t="shared" si="7"/>
        <v>75.457398532422289</v>
      </c>
      <c r="I44" s="37">
        <f t="shared" si="4"/>
        <v>44703.400000000023</v>
      </c>
      <c r="J44" s="37">
        <f t="shared" si="5"/>
        <v>108.61108387578714</v>
      </c>
    </row>
    <row r="45" spans="1:11" ht="15.75" x14ac:dyDescent="0.2">
      <c r="A45" s="31"/>
      <c r="B45" s="12" t="s">
        <v>73</v>
      </c>
      <c r="C45" s="16">
        <f>C39+C40+C41+C42+C43+C44</f>
        <v>149324729</v>
      </c>
      <c r="D45" s="16">
        <f>D39+D40+D41+D42+D43+D44</f>
        <v>106817919</v>
      </c>
      <c r="E45" s="14">
        <f t="shared" si="6"/>
        <v>71.533978139682404</v>
      </c>
      <c r="F45" s="16">
        <f>F39+F40+F41+F42+F43+F44</f>
        <v>188792709.59999999</v>
      </c>
      <c r="G45" s="16">
        <f>G39+G40+G41+G42+G43+G44</f>
        <v>129415395.39999999</v>
      </c>
      <c r="H45" s="14">
        <f t="shared" si="7"/>
        <v>68.548936912974938</v>
      </c>
      <c r="I45" s="37">
        <f t="shared" si="4"/>
        <v>22597476.399999991</v>
      </c>
      <c r="J45" s="37">
        <f t="shared" si="5"/>
        <v>121.15513633999927</v>
      </c>
    </row>
    <row r="46" spans="1:11" ht="21.75" customHeight="1" x14ac:dyDescent="0.2">
      <c r="A46" s="40" t="s">
        <v>74</v>
      </c>
      <c r="B46" s="41" t="s">
        <v>75</v>
      </c>
      <c r="C46" s="32">
        <v>782396</v>
      </c>
      <c r="D46" s="32">
        <v>436.1</v>
      </c>
      <c r="E46" s="14">
        <f t="shared" si="6"/>
        <v>5.5739037520641722E-2</v>
      </c>
      <c r="F46" s="32">
        <v>359676.7</v>
      </c>
      <c r="G46" s="32">
        <v>510.3</v>
      </c>
      <c r="H46" s="14">
        <f t="shared" si="7"/>
        <v>0.14187741379967064</v>
      </c>
      <c r="I46" s="16">
        <f t="shared" si="4"/>
        <v>74.199999999999989</v>
      </c>
      <c r="J46" s="16">
        <f t="shared" si="5"/>
        <v>117.01444622792938</v>
      </c>
    </row>
    <row r="47" spans="1:11" ht="19.5" customHeight="1" x14ac:dyDescent="0.2">
      <c r="A47" s="31" t="s">
        <v>76</v>
      </c>
      <c r="B47" s="12" t="s">
        <v>77</v>
      </c>
      <c r="C47" s="32">
        <v>301727.8</v>
      </c>
      <c r="D47" s="32">
        <v>0</v>
      </c>
      <c r="E47" s="14">
        <f t="shared" si="6"/>
        <v>0</v>
      </c>
      <c r="F47" s="32">
        <v>705654</v>
      </c>
      <c r="G47" s="32">
        <v>2803</v>
      </c>
      <c r="H47" s="14">
        <f t="shared" si="7"/>
        <v>0.39722016739081756</v>
      </c>
      <c r="I47" s="37">
        <f t="shared" si="4"/>
        <v>2803</v>
      </c>
      <c r="J47" s="16"/>
    </row>
    <row r="48" spans="1:11" s="5" customFormat="1" ht="15.75" x14ac:dyDescent="0.2">
      <c r="A48" s="31"/>
      <c r="B48" s="12" t="s">
        <v>78</v>
      </c>
      <c r="C48" s="32">
        <f>-C50</f>
        <v>-37257416.899999999</v>
      </c>
      <c r="D48" s="32">
        <f>D9-D22</f>
        <v>51224576.799999952</v>
      </c>
      <c r="E48" s="42"/>
      <c r="F48" s="32">
        <f>-F50</f>
        <v>-52779296.200000003</v>
      </c>
      <c r="G48" s="32">
        <f>G9-G22</f>
        <v>28256315.699999988</v>
      </c>
      <c r="H48" s="42"/>
      <c r="I48" s="37">
        <f>G48-D48</f>
        <v>-22968261.099999964</v>
      </c>
      <c r="J48" s="37"/>
      <c r="K48" s="6"/>
    </row>
    <row r="49" spans="1:11" ht="15.75" x14ac:dyDescent="0.2">
      <c r="A49" s="31"/>
      <c r="B49" s="12"/>
      <c r="C49" s="43"/>
      <c r="D49" s="43"/>
      <c r="E49" s="43"/>
      <c r="F49" s="43"/>
      <c r="G49" s="43"/>
      <c r="H49" s="43"/>
      <c r="I49" s="37"/>
      <c r="J49" s="16"/>
      <c r="K49" s="2"/>
    </row>
    <row r="50" spans="1:11" ht="15.75" x14ac:dyDescent="0.2">
      <c r="A50" s="34"/>
      <c r="B50" s="12" t="s">
        <v>79</v>
      </c>
      <c r="C50" s="44">
        <f>SUM(C51:C60)</f>
        <v>37257416.899999999</v>
      </c>
      <c r="D50" s="44">
        <f>SUM(D51:D60)</f>
        <v>-51224576.799999997</v>
      </c>
      <c r="E50" s="43"/>
      <c r="F50" s="44">
        <f>SUM(F51:F60)</f>
        <v>52779296.200000003</v>
      </c>
      <c r="G50" s="44">
        <f>SUM(G51:G60)</f>
        <v>-28256315.699999996</v>
      </c>
      <c r="H50" s="43"/>
      <c r="I50" s="37">
        <f t="shared" ref="I50:I64" si="8">G50-D50</f>
        <v>22968261.100000001</v>
      </c>
      <c r="J50" s="16"/>
    </row>
    <row r="51" spans="1:11" ht="15.75" x14ac:dyDescent="0.2">
      <c r="A51" s="34"/>
      <c r="B51" s="45" t="s">
        <v>80</v>
      </c>
      <c r="C51" s="46">
        <v>10362288.4</v>
      </c>
      <c r="D51" s="46">
        <v>0</v>
      </c>
      <c r="E51" s="47"/>
      <c r="F51" s="46">
        <v>730854.3</v>
      </c>
      <c r="G51" s="46">
        <v>-1000</v>
      </c>
      <c r="H51" s="47"/>
      <c r="I51" s="46">
        <f t="shared" si="8"/>
        <v>-1000</v>
      </c>
      <c r="J51" s="16"/>
    </row>
    <row r="52" spans="1:11" ht="15" customHeight="1" x14ac:dyDescent="0.2">
      <c r="A52" s="34"/>
      <c r="B52" s="45" t="s">
        <v>81</v>
      </c>
      <c r="C52" s="46">
        <v>4605201.3</v>
      </c>
      <c r="D52" s="46">
        <v>6349710.7000000002</v>
      </c>
      <c r="E52" s="47"/>
      <c r="F52" s="46">
        <v>4275872.7</v>
      </c>
      <c r="G52" s="46">
        <v>2097016.8</v>
      </c>
      <c r="H52" s="47"/>
      <c r="I52" s="46">
        <f t="shared" si="8"/>
        <v>-4252693.9000000004</v>
      </c>
      <c r="J52" s="16"/>
    </row>
    <row r="53" spans="1:11" ht="15.75" x14ac:dyDescent="0.2">
      <c r="A53" s="34"/>
      <c r="B53" s="45" t="s">
        <v>82</v>
      </c>
      <c r="C53" s="46">
        <v>13879202.699999999</v>
      </c>
      <c r="D53" s="46">
        <v>-9718996.5</v>
      </c>
      <c r="E53" s="47"/>
      <c r="F53" s="46">
        <v>20874519.199999999</v>
      </c>
      <c r="G53" s="46">
        <v>-10128615.1</v>
      </c>
      <c r="H53" s="47"/>
      <c r="I53" s="46">
        <f t="shared" si="8"/>
        <v>-409618.59999999963</v>
      </c>
      <c r="J53" s="16"/>
    </row>
    <row r="54" spans="1:11" ht="16.5" customHeight="1" x14ac:dyDescent="0.2">
      <c r="A54" s="34"/>
      <c r="B54" s="45" t="s">
        <v>83</v>
      </c>
      <c r="C54" s="46">
        <v>7800000</v>
      </c>
      <c r="D54" s="46">
        <v>-50400000</v>
      </c>
      <c r="E54" s="47"/>
      <c r="F54" s="46">
        <v>27000000</v>
      </c>
      <c r="G54" s="46">
        <v>-30000000</v>
      </c>
      <c r="H54" s="47"/>
      <c r="I54" s="46">
        <f t="shared" si="8"/>
        <v>20400000</v>
      </c>
      <c r="J54" s="16"/>
    </row>
    <row r="55" spans="1:11" ht="17.25" customHeight="1" x14ac:dyDescent="0.2">
      <c r="A55" s="34"/>
      <c r="B55" s="45" t="s">
        <v>84</v>
      </c>
      <c r="C55" s="46">
        <v>85905.600000000006</v>
      </c>
      <c r="D55" s="46">
        <v>85905.600000000006</v>
      </c>
      <c r="E55" s="47"/>
      <c r="F55" s="46">
        <v>0</v>
      </c>
      <c r="G55" s="46">
        <v>0</v>
      </c>
      <c r="H55" s="47"/>
      <c r="I55" s="46">
        <f t="shared" si="8"/>
        <v>-85905.600000000006</v>
      </c>
      <c r="J55" s="16"/>
    </row>
    <row r="56" spans="1:11" ht="15.75" customHeight="1" x14ac:dyDescent="0.2">
      <c r="A56" s="34"/>
      <c r="B56" s="45" t="s">
        <v>85</v>
      </c>
      <c r="C56" s="46">
        <v>-2000</v>
      </c>
      <c r="D56" s="46">
        <v>0</v>
      </c>
      <c r="E56" s="47"/>
      <c r="F56" s="46">
        <v>-63700</v>
      </c>
      <c r="G56" s="46">
        <v>-33700</v>
      </c>
      <c r="H56" s="47"/>
      <c r="I56" s="46">
        <f t="shared" si="8"/>
        <v>-33700</v>
      </c>
      <c r="J56" s="16"/>
    </row>
    <row r="57" spans="1:11" ht="15.75" customHeight="1" x14ac:dyDescent="0.2">
      <c r="A57" s="34"/>
      <c r="B57" s="45" t="s">
        <v>86</v>
      </c>
      <c r="C57" s="46">
        <v>23826</v>
      </c>
      <c r="D57" s="46">
        <v>0</v>
      </c>
      <c r="E57" s="47"/>
      <c r="F57" s="46">
        <v>-40250</v>
      </c>
      <c r="G57" s="46">
        <v>0</v>
      </c>
      <c r="H57" s="47"/>
      <c r="I57" s="46">
        <f t="shared" si="8"/>
        <v>0</v>
      </c>
      <c r="J57" s="16"/>
    </row>
    <row r="58" spans="1:11" ht="15.75" customHeight="1" x14ac:dyDescent="0.2">
      <c r="A58" s="11"/>
      <c r="B58" s="48" t="s">
        <v>87</v>
      </c>
      <c r="C58" s="46">
        <v>9650</v>
      </c>
      <c r="D58" s="46">
        <v>100</v>
      </c>
      <c r="E58" s="47"/>
      <c r="F58" s="46">
        <v>2000</v>
      </c>
      <c r="G58" s="46">
        <v>0</v>
      </c>
      <c r="H58" s="47"/>
      <c r="I58" s="46">
        <f t="shared" si="8"/>
        <v>-100</v>
      </c>
      <c r="J58" s="16"/>
    </row>
    <row r="59" spans="1:11" ht="20.25" customHeight="1" x14ac:dyDescent="0.2">
      <c r="A59" s="11"/>
      <c r="B59" s="49" t="s">
        <v>88</v>
      </c>
      <c r="C59" s="46">
        <v>0</v>
      </c>
      <c r="D59" s="46">
        <v>3258703.4</v>
      </c>
      <c r="E59" s="47"/>
      <c r="F59" s="46">
        <v>0</v>
      </c>
      <c r="G59" s="46">
        <v>6809982.5999999996</v>
      </c>
      <c r="H59" s="47"/>
      <c r="I59" s="46">
        <f t="shared" si="8"/>
        <v>3551279.1999999997</v>
      </c>
      <c r="J59" s="16"/>
    </row>
    <row r="60" spans="1:11" ht="18" customHeight="1" x14ac:dyDescent="0.2">
      <c r="A60" s="11"/>
      <c r="B60" s="49" t="s">
        <v>89</v>
      </c>
      <c r="C60" s="46">
        <v>493342.9</v>
      </c>
      <c r="D60" s="46">
        <v>-800000</v>
      </c>
      <c r="E60" s="47"/>
      <c r="F60" s="46">
        <v>0</v>
      </c>
      <c r="G60" s="46">
        <v>3000000</v>
      </c>
      <c r="H60" s="47"/>
      <c r="I60" s="46">
        <f>G60-D60</f>
        <v>3800000</v>
      </c>
      <c r="J60" s="16"/>
    </row>
    <row r="61" spans="1:11" ht="15.75" customHeight="1" x14ac:dyDescent="0.2">
      <c r="A61" s="50"/>
      <c r="B61" s="51"/>
      <c r="C61" s="52"/>
      <c r="D61" s="52"/>
      <c r="E61" s="52"/>
      <c r="F61" s="52"/>
      <c r="G61" s="52"/>
      <c r="H61" s="52"/>
      <c r="I61" s="53"/>
      <c r="J61" s="54"/>
    </row>
    <row r="62" spans="1:11" ht="15.75" customHeight="1" x14ac:dyDescent="0.2">
      <c r="A62" s="55"/>
      <c r="B62" s="56" t="s">
        <v>90</v>
      </c>
      <c r="C62" s="42"/>
      <c r="D62" s="19">
        <v>13225195.5</v>
      </c>
      <c r="E62" s="42"/>
      <c r="F62" s="42"/>
      <c r="G62" s="19">
        <v>11691003.300000001</v>
      </c>
      <c r="H62" s="42"/>
      <c r="I62" s="46">
        <f t="shared" si="8"/>
        <v>-1534192.1999999993</v>
      </c>
      <c r="J62" s="36"/>
    </row>
    <row r="63" spans="1:11" ht="15.75" customHeight="1" x14ac:dyDescent="0.2">
      <c r="A63" s="55"/>
      <c r="B63" s="57" t="s">
        <v>91</v>
      </c>
      <c r="C63" s="42"/>
      <c r="D63" s="19">
        <f>D62/C10*100</f>
        <v>6.5994011584824239</v>
      </c>
      <c r="E63" s="58"/>
      <c r="F63" s="42"/>
      <c r="G63" s="19">
        <f>G62/F10*100</f>
        <v>4.5437071684743069</v>
      </c>
      <c r="H63" s="58"/>
      <c r="I63" s="46"/>
      <c r="J63" s="16"/>
    </row>
    <row r="64" spans="1:11" ht="15.75" customHeight="1" x14ac:dyDescent="0.2">
      <c r="A64" s="55"/>
      <c r="B64" s="57" t="s">
        <v>92</v>
      </c>
      <c r="C64" s="59"/>
      <c r="D64" s="19">
        <v>5000</v>
      </c>
      <c r="E64" s="58"/>
      <c r="F64" s="59"/>
      <c r="G64" s="19">
        <v>2000</v>
      </c>
      <c r="H64" s="58"/>
      <c r="I64" s="46">
        <f t="shared" si="8"/>
        <v>-3000</v>
      </c>
      <c r="J64" s="36"/>
    </row>
    <row r="65" spans="1:10" ht="15.75" customHeight="1" x14ac:dyDescent="0.2">
      <c r="A65" s="55"/>
      <c r="B65" s="57" t="s">
        <v>91</v>
      </c>
      <c r="C65" s="59"/>
      <c r="D65" s="60">
        <f>D64/C10*100</f>
        <v>2.4950108142002222E-3</v>
      </c>
      <c r="E65" s="58"/>
      <c r="F65" s="59"/>
      <c r="G65" s="60">
        <f>G64/F10*100</f>
        <v>7.7729978375325702E-4</v>
      </c>
      <c r="H65" s="58"/>
      <c r="I65" s="46"/>
      <c r="J65" s="61"/>
    </row>
    <row r="66" spans="1:10" ht="15.75" x14ac:dyDescent="0.2">
      <c r="A66" s="62" t="s">
        <v>93</v>
      </c>
      <c r="B66" s="5"/>
      <c r="C66" s="63"/>
      <c r="D66" s="63"/>
      <c r="E66" s="63"/>
      <c r="F66" s="64"/>
      <c r="G66" s="63"/>
      <c r="H66" s="63"/>
      <c r="I66" s="63"/>
      <c r="J6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01.10.2024 </vt:lpstr>
      <vt:lpstr>'на 01.10.2024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Костливцева Наталья Максимовна</cp:lastModifiedBy>
  <cp:lastPrinted>2024-10-15T07:02:01Z</cp:lastPrinted>
  <dcterms:created xsi:type="dcterms:W3CDTF">2024-10-15T07:00:39Z</dcterms:created>
  <dcterms:modified xsi:type="dcterms:W3CDTF">2024-10-15T15:12:14Z</dcterms:modified>
</cp:coreProperties>
</file>