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на 01.07.2024" sheetId="1" r:id="rId1"/>
  </sheets>
  <calcPr calcId="145621"/>
</workbook>
</file>

<file path=xl/calcChain.xml><?xml version="1.0" encoding="utf-8"?>
<calcChain xmlns="http://schemas.openxmlformats.org/spreadsheetml/2006/main">
  <c r="G65" i="1" l="1"/>
  <c r="D65" i="1"/>
  <c r="I64" i="1"/>
  <c r="G63" i="1"/>
  <c r="D63" i="1"/>
  <c r="I62" i="1"/>
  <c r="I60" i="1"/>
  <c r="I59" i="1"/>
  <c r="I58" i="1"/>
  <c r="I57" i="1"/>
  <c r="I56" i="1"/>
  <c r="I55" i="1"/>
  <c r="I54" i="1"/>
  <c r="I53" i="1"/>
  <c r="I52" i="1"/>
  <c r="I51" i="1"/>
  <c r="G50" i="1"/>
  <c r="I50" i="1" s="1"/>
  <c r="F50" i="1"/>
  <c r="F48" i="1" s="1"/>
  <c r="D50" i="1"/>
  <c r="D48" i="1" s="1"/>
  <c r="C50" i="1"/>
  <c r="C48" i="1"/>
  <c r="I47" i="1"/>
  <c r="H47" i="1"/>
  <c r="E47" i="1"/>
  <c r="J46" i="1"/>
  <c r="I46" i="1"/>
  <c r="H46" i="1"/>
  <c r="E46" i="1"/>
  <c r="J45" i="1"/>
  <c r="I45" i="1"/>
  <c r="G45" i="1"/>
  <c r="F45" i="1"/>
  <c r="H45" i="1" s="1"/>
  <c r="D45" i="1"/>
  <c r="E45" i="1" s="1"/>
  <c r="C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G22" i="1"/>
  <c r="F22" i="1"/>
  <c r="H22" i="1" s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G9" i="1"/>
  <c r="I9" i="1" s="1"/>
  <c r="F9" i="1"/>
  <c r="E9" i="1"/>
  <c r="D9" i="1"/>
  <c r="C9" i="1"/>
  <c r="H9" i="1" l="1"/>
  <c r="G48" i="1"/>
  <c r="I48" i="1" s="1"/>
</calcChain>
</file>

<file path=xl/sharedStrings.xml><?xml version="1.0" encoding="utf-8"?>
<sst xmlns="http://schemas.openxmlformats.org/spreadsheetml/2006/main" count="97" uniqueCount="94">
  <si>
    <t>Информация об исполнении консолидированного бюджета Ленинградской области на 01.07.2024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</si>
  <si>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</si>
  <si>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</si>
  <si>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</si>
  <si>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</si>
  <si>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01.07.2023.</t>
  </si>
  <si>
    <t>на 01.07.2024.</t>
  </si>
  <si>
    <t>Отклонение</t>
  </si>
  <si>
    <t>Темп роста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</si>
  <si>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</si>
  <si>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</si>
  <si>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</si>
  <si>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</si>
  <si>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</si>
  <si>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</si>
  <si>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</si>
  <si>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</si>
  <si>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</si>
  <si>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</si>
  <si>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</si>
  <si>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</si>
  <si>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</si>
  <si>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</si>
  <si>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</si>
  <si>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</si>
  <si>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</si>
  <si>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</si>
  <si>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</si>
  <si>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r>
      <t>Общегосударственные вопросы</t>
    </r>
    <r>
      <rPr>
        <sz val="12"/>
        <color indexed="8"/>
        <rFont val="Arial Cyr"/>
        <charset val="204"/>
      </rPr>
      <t>, в том числе:</t>
    </r>
  </si>
  <si>
    <t>0102-0104</t>
  </si>
  <si>
    <t>Функционирование высших должностных лиц, функционирование законодательных и исполнительных органов власти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</si>
  <si>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</si>
  <si>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</si>
  <si>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</si>
  <si>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</si>
  <si>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</si>
  <si>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</si>
  <si>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0200</t>
  </si>
  <si>
    <t xml:space="preserve">Национальная оборона </t>
  </si>
  <si>
    <t>0300</t>
  </si>
  <si>
    <r>
      <t>Национальная безопасность и правоохранительная деятельность</t>
    </r>
    <r>
      <rPr>
        <sz val="12"/>
        <color indexed="8"/>
        <rFont val="Arial Cyr"/>
        <charset val="204"/>
      </rPr>
      <t>, в том числе:</t>
    </r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</si>
  <si>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</si>
  <si>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</si>
  <si>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</si>
  <si>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</si>
  <si>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</si>
  <si>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r>
      <t>Национальная экономика</t>
    </r>
    <r>
      <rPr>
        <sz val="12"/>
        <color indexed="8"/>
        <rFont val="Arial Cyr"/>
        <charset val="204"/>
      </rPr>
      <t>, в том числе:</t>
    </r>
  </si>
  <si>
    <t>0405</t>
  </si>
  <si>
    <t>Сельское хозяйство и рыболовство</t>
  </si>
  <si>
    <t>0407</t>
  </si>
  <si>
    <t>Лесное хозяйство</t>
  </si>
  <si>
    <t>0408-0409</t>
  </si>
  <si>
    <t>Транспорт, дорожное хозяйство (дорожные фонды)</t>
  </si>
  <si>
    <t>0410</t>
  </si>
  <si>
    <t>Связь и информатика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</si>
  <si>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</si>
  <si>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</si>
  <si>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</si>
  <si>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</si>
  <si>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</si>
  <si>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</si>
  <si>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</si>
  <si>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</si>
  <si>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</si>
  <si>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</si>
  <si>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</si>
  <si>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</si>
  <si>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</si>
  <si>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</si>
  <si>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</si>
  <si>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</si>
  <si>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</si>
  <si>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</si>
  <si>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</si>
  <si>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</si>
  <si>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</si>
  <si>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</si>
  <si>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</si>
  <si>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</si>
  <si>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</si>
  <si>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</si>
  <si>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</si>
  <si>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</si>
  <si>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</si>
  <si>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</si>
  <si>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</si>
  <si>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</si>
  <si>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</si>
  <si>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</si>
  <si>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</si>
  <si>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</si>
  <si>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Приложение 1</t>
  </si>
  <si>
    <t>Плановые показатели в соответствии с данными "Отчета об исполнении консолидированного бюджета субъекта российской федерации и бюджета территориального  государственного внебюджетного фонда" (ф. 0503317) на 01.07.2023</t>
  </si>
  <si>
    <t>Плановые показатели в соответствии с данными "Отчета об исполнении консолидированного бюджета субъекта российской федерации и бюджета территориального  государственного внебюджетного фонда" (ф. 0503317)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</si>
</sst>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75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3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shrinkToFi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1" fillId="2" borderId="7" xfId="0" applyNumberFormat="1" applyFont="1" applyFill="1" applyBorder="1" applyAlignment="1">
      <alignment horizontal="center" vertical="top"/>
    </xf>
    <xf numFmtId="164" fontId="7" fillId="2" borderId="0" xfId="0" applyNumberFormat="1" applyFont="1" applyFill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="70" zoomScaleNormal="70" workbookViewId="0">
      <selection activeCell="F8" sqref="F8"/>
    </sheetView>
  </sheetViews>
  <sheetFormatPr defaultRowHeight="15" x14ac:dyDescent="0.2"/>
  <cols>
    <col min="1" max="1" width="10.7109375" style="1" customWidth="1"/>
    <col min="2" max="2" width="155.5703125" style="1" customWidth="1"/>
    <col min="3" max="3" width="32.42578125" style="1" customWidth="1"/>
    <col min="4" max="4" width="21" style="1" customWidth="1"/>
    <col min="5" max="5" width="13.7109375" style="1" customWidth="1"/>
    <col min="6" max="6" width="33.425781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3.42578125" style="1" customWidth="1"/>
    <col min="11" max="16384" width="9.140625" style="1"/>
  </cols>
  <sheetData>
    <row r="1" spans="1:10" x14ac:dyDescent="0.2">
      <c r="C1" s="2"/>
      <c r="D1" s="3"/>
      <c r="E1" s="2"/>
      <c r="F1" s="2"/>
      <c r="G1" s="65" t="s">
        <v>91</v>
      </c>
      <c r="H1" s="65"/>
      <c r="I1" s="65"/>
      <c r="J1" s="65"/>
    </row>
    <row r="2" spans="1:10" ht="15.75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2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2</v>
      </c>
    </row>
    <row r="5" spans="1:10" x14ac:dyDescent="0.2">
      <c r="A5" s="61" t="s">
        <v>3</v>
      </c>
      <c r="B5" s="61" t="s">
        <v>4</v>
      </c>
      <c r="C5" s="69" t="s">
        <v>5</v>
      </c>
      <c r="D5" s="70"/>
      <c r="E5" s="71"/>
      <c r="F5" s="69" t="s">
        <v>6</v>
      </c>
      <c r="G5" s="70"/>
      <c r="H5" s="71"/>
      <c r="I5" s="61" t="s">
        <v>7</v>
      </c>
      <c r="J5" s="72" t="s">
        <v>8</v>
      </c>
    </row>
    <row r="6" spans="1:10" ht="15" customHeight="1" x14ac:dyDescent="0.2">
      <c r="A6" s="68"/>
      <c r="B6" s="68"/>
      <c r="C6" s="61" t="s">
        <v>92</v>
      </c>
      <c r="D6" s="61" t="s">
        <v>9</v>
      </c>
      <c r="E6" s="63" t="s">
        <v>10</v>
      </c>
      <c r="F6" s="61" t="s">
        <v>93</v>
      </c>
      <c r="G6" s="61" t="s">
        <v>9</v>
      </c>
      <c r="H6" s="63" t="s">
        <v>10</v>
      </c>
      <c r="I6" s="68"/>
      <c r="J6" s="73"/>
    </row>
    <row r="7" spans="1:10" ht="147.75" customHeight="1" x14ac:dyDescent="0.2">
      <c r="A7" s="62"/>
      <c r="B7" s="62"/>
      <c r="C7" s="62"/>
      <c r="D7" s="62"/>
      <c r="E7" s="64"/>
      <c r="F7" s="62"/>
      <c r="G7" s="62"/>
      <c r="H7" s="64"/>
      <c r="I7" s="62"/>
      <c r="J7" s="74"/>
    </row>
    <row r="8" spans="1:10" ht="17.25" customHeight="1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 t="s">
        <v>11</v>
      </c>
      <c r="I8" s="9" t="s">
        <v>12</v>
      </c>
      <c r="J8" s="10" t="s">
        <v>13</v>
      </c>
    </row>
    <row r="9" spans="1:10" ht="15.75" x14ac:dyDescent="0.2">
      <c r="A9" s="11"/>
      <c r="B9" s="12" t="s">
        <v>14</v>
      </c>
      <c r="C9" s="13">
        <f>C10+C19</f>
        <v>217322385.5</v>
      </c>
      <c r="D9" s="13">
        <f>D10+D19</f>
        <v>149348359</v>
      </c>
      <c r="E9" s="14">
        <f t="shared" ref="E9:E20" si="0">D9/C9*100</f>
        <v>68.722031858977545</v>
      </c>
      <c r="F9" s="13">
        <f>F10+F19</f>
        <v>270343185.10000002</v>
      </c>
      <c r="G9" s="13">
        <f>G10+G19</f>
        <v>152969201.30000001</v>
      </c>
      <c r="H9" s="14">
        <f t="shared" ref="H9:H20" si="1">G9/F9*100</f>
        <v>56.583339152202662</v>
      </c>
      <c r="I9" s="15">
        <f>G9-D9</f>
        <v>3620842.3000000119</v>
      </c>
      <c r="J9" s="15">
        <f>G9/D9*100</f>
        <v>102.42442724127957</v>
      </c>
    </row>
    <row r="10" spans="1:10" x14ac:dyDescent="0.2">
      <c r="A10" s="11"/>
      <c r="B10" s="16" t="s">
        <v>15</v>
      </c>
      <c r="C10" s="17">
        <v>198828548</v>
      </c>
      <c r="D10" s="17">
        <v>137103860.40000001</v>
      </c>
      <c r="E10" s="18">
        <f t="shared" si="0"/>
        <v>68.955822380194618</v>
      </c>
      <c r="F10" s="17">
        <v>253733756.80000001</v>
      </c>
      <c r="G10" s="17">
        <v>142612456.80000001</v>
      </c>
      <c r="H10" s="18">
        <f t="shared" si="1"/>
        <v>56.205551282800378</v>
      </c>
      <c r="I10" s="19">
        <f t="shared" ref="I10:I20" si="2">G10-D10</f>
        <v>5508596.400000006</v>
      </c>
      <c r="J10" s="19">
        <f t="shared" ref="J10:J20" si="3">G10/D10*100</f>
        <v>104.01782734922904</v>
      </c>
    </row>
    <row r="11" spans="1:10" x14ac:dyDescent="0.2">
      <c r="A11" s="11"/>
      <c r="B11" s="16" t="s">
        <v>16</v>
      </c>
      <c r="C11" s="17">
        <v>190494757.69999999</v>
      </c>
      <c r="D11" s="17">
        <v>132293191.2</v>
      </c>
      <c r="E11" s="18">
        <f t="shared" si="0"/>
        <v>69.44715581535398</v>
      </c>
      <c r="F11" s="17">
        <v>244604621.40000001</v>
      </c>
      <c r="G11" s="17">
        <v>131187984.5</v>
      </c>
      <c r="H11" s="18">
        <f t="shared" si="1"/>
        <v>53.63266799668078</v>
      </c>
      <c r="I11" s="19">
        <f t="shared" si="2"/>
        <v>-1105206.700000003</v>
      </c>
      <c r="J11" s="19">
        <f t="shared" si="3"/>
        <v>99.164577791211372</v>
      </c>
    </row>
    <row r="12" spans="1:10" x14ac:dyDescent="0.2">
      <c r="A12" s="11"/>
      <c r="B12" s="16" t="s">
        <v>17</v>
      </c>
      <c r="C12" s="17">
        <v>69068456.799999997</v>
      </c>
      <c r="D12" s="17">
        <v>70623541.400000006</v>
      </c>
      <c r="E12" s="18">
        <f t="shared" si="0"/>
        <v>102.25151201003814</v>
      </c>
      <c r="F12" s="17">
        <v>98508895.200000003</v>
      </c>
      <c r="G12" s="17">
        <v>54780313.899999999</v>
      </c>
      <c r="H12" s="18">
        <f t="shared" si="1"/>
        <v>55.609509972455761</v>
      </c>
      <c r="I12" s="19">
        <f t="shared" si="2"/>
        <v>-15843227.500000007</v>
      </c>
      <c r="J12" s="19">
        <f t="shared" si="3"/>
        <v>77.566648194167158</v>
      </c>
    </row>
    <row r="13" spans="1:10" x14ac:dyDescent="0.2">
      <c r="A13" s="11"/>
      <c r="B13" s="20" t="s">
        <v>18</v>
      </c>
      <c r="C13" s="17">
        <v>61322569.5</v>
      </c>
      <c r="D13" s="17">
        <v>28961097.800000001</v>
      </c>
      <c r="E13" s="18">
        <f t="shared" si="0"/>
        <v>47.227469488211845</v>
      </c>
      <c r="F13" s="17">
        <v>74831523.200000003</v>
      </c>
      <c r="G13" s="17">
        <v>40060043.299999997</v>
      </c>
      <c r="H13" s="18">
        <f t="shared" si="1"/>
        <v>53.533646766661022</v>
      </c>
      <c r="I13" s="19">
        <f t="shared" si="2"/>
        <v>11098945.499999996</v>
      </c>
      <c r="J13" s="19">
        <f t="shared" si="3"/>
        <v>138.323635300869</v>
      </c>
    </row>
    <row r="14" spans="1:10" x14ac:dyDescent="0.2">
      <c r="A14" s="11"/>
      <c r="B14" s="20" t="s">
        <v>19</v>
      </c>
      <c r="C14" s="17">
        <v>10744390.199999999</v>
      </c>
      <c r="D14" s="17">
        <v>6109228.0999999996</v>
      </c>
      <c r="E14" s="18">
        <f t="shared" si="0"/>
        <v>56.859700609160683</v>
      </c>
      <c r="F14" s="17">
        <v>13355726.300000001</v>
      </c>
      <c r="G14" s="17">
        <v>9144300.5999999996</v>
      </c>
      <c r="H14" s="18">
        <f t="shared" si="1"/>
        <v>68.467265610257371</v>
      </c>
      <c r="I14" s="19">
        <f t="shared" si="2"/>
        <v>3035072.5</v>
      </c>
      <c r="J14" s="19">
        <f t="shared" si="3"/>
        <v>149.68013062075715</v>
      </c>
    </row>
    <row r="15" spans="1:10" ht="15" customHeight="1" x14ac:dyDescent="0.2">
      <c r="A15" s="11"/>
      <c r="B15" s="21" t="s">
        <v>20</v>
      </c>
      <c r="C15" s="17">
        <v>34676280.299999997</v>
      </c>
      <c r="D15" s="17">
        <v>18864866.399999999</v>
      </c>
      <c r="E15" s="18">
        <f t="shared" si="0"/>
        <v>54.402797061252272</v>
      </c>
      <c r="F15" s="17">
        <v>41870140.299999997</v>
      </c>
      <c r="G15" s="17">
        <v>19176775.699999999</v>
      </c>
      <c r="H15" s="18">
        <f>G15/F15*100</f>
        <v>45.800600529633293</v>
      </c>
      <c r="I15" s="19">
        <f t="shared" si="2"/>
        <v>311909.30000000075</v>
      </c>
      <c r="J15" s="19">
        <f t="shared" si="3"/>
        <v>101.65338727233181</v>
      </c>
    </row>
    <row r="16" spans="1:10" ht="15" customHeight="1" x14ac:dyDescent="0.2">
      <c r="A16" s="11"/>
      <c r="B16" s="21" t="s">
        <v>21</v>
      </c>
      <c r="C16" s="17">
        <v>4927003.0999999996</v>
      </c>
      <c r="D16" s="17">
        <v>1442847.9</v>
      </c>
      <c r="E16" s="18">
        <f t="shared" si="0"/>
        <v>29.284493447954198</v>
      </c>
      <c r="F16" s="17">
        <v>4891336.4000000004</v>
      </c>
      <c r="G16" s="17">
        <v>1836799.7</v>
      </c>
      <c r="H16" s="18">
        <f>G16/F16*100</f>
        <v>37.55210334746144</v>
      </c>
      <c r="I16" s="19">
        <f t="shared" si="2"/>
        <v>393951.80000000005</v>
      </c>
      <c r="J16" s="19">
        <f t="shared" si="3"/>
        <v>127.30376500530653</v>
      </c>
    </row>
    <row r="17" spans="1:10" x14ac:dyDescent="0.2">
      <c r="A17" s="11"/>
      <c r="B17" s="21" t="s">
        <v>22</v>
      </c>
      <c r="C17" s="22">
        <v>13454197.199999999</v>
      </c>
      <c r="D17" s="22">
        <v>6919178.5</v>
      </c>
      <c r="E17" s="18">
        <f t="shared" si="0"/>
        <v>51.427657831565007</v>
      </c>
      <c r="F17" s="22">
        <v>14803150</v>
      </c>
      <c r="G17" s="22">
        <v>7230977.5</v>
      </c>
      <c r="H17" s="18">
        <f>G17/F17*100</f>
        <v>48.847559472139373</v>
      </c>
      <c r="I17" s="19">
        <f t="shared" si="2"/>
        <v>311799</v>
      </c>
      <c r="J17" s="19">
        <f t="shared" si="3"/>
        <v>104.50630085638058</v>
      </c>
    </row>
    <row r="18" spans="1:10" ht="15" customHeight="1" x14ac:dyDescent="0.2">
      <c r="A18" s="11"/>
      <c r="B18" s="21" t="s">
        <v>23</v>
      </c>
      <c r="C18" s="22">
        <v>8333790.2999999998</v>
      </c>
      <c r="D18" s="22">
        <v>4810669.2</v>
      </c>
      <c r="E18" s="18">
        <f t="shared" si="0"/>
        <v>57.724864999302902</v>
      </c>
      <c r="F18" s="22">
        <v>9129135.4000000004</v>
      </c>
      <c r="G18" s="22">
        <v>11424472.300000001</v>
      </c>
      <c r="H18" s="18">
        <f>G18/F18*100</f>
        <v>125.14298232448169</v>
      </c>
      <c r="I18" s="19">
        <f t="shared" si="2"/>
        <v>6613803.1000000006</v>
      </c>
      <c r="J18" s="19">
        <f t="shared" si="3"/>
        <v>237.48197652002347</v>
      </c>
    </row>
    <row r="19" spans="1:10" x14ac:dyDescent="0.2">
      <c r="A19" s="11"/>
      <c r="B19" s="23" t="s">
        <v>24</v>
      </c>
      <c r="C19" s="22">
        <v>18493837.5</v>
      </c>
      <c r="D19" s="22">
        <v>12244498.6</v>
      </c>
      <c r="E19" s="18">
        <f t="shared" si="0"/>
        <v>66.208533518259799</v>
      </c>
      <c r="F19" s="22">
        <v>16609428.300000001</v>
      </c>
      <c r="G19" s="22">
        <v>10356744.5</v>
      </c>
      <c r="H19" s="18">
        <f t="shared" si="1"/>
        <v>62.354611567214505</v>
      </c>
      <c r="I19" s="19">
        <f t="shared" si="2"/>
        <v>-1887754.0999999996</v>
      </c>
      <c r="J19" s="19">
        <f t="shared" si="3"/>
        <v>84.582838696228862</v>
      </c>
    </row>
    <row r="20" spans="1:10" x14ac:dyDescent="0.2">
      <c r="A20" s="11"/>
      <c r="B20" s="23" t="s">
        <v>25</v>
      </c>
      <c r="C20" s="22">
        <v>17299207.5</v>
      </c>
      <c r="D20" s="22">
        <v>9251497.5999999996</v>
      </c>
      <c r="E20" s="18">
        <f t="shared" si="0"/>
        <v>53.479314587098855</v>
      </c>
      <c r="F20" s="22">
        <v>15873001.800000001</v>
      </c>
      <c r="G20" s="22">
        <v>8880949.5999999996</v>
      </c>
      <c r="H20" s="18">
        <f t="shared" si="1"/>
        <v>55.950032085298439</v>
      </c>
      <c r="I20" s="19">
        <f t="shared" si="2"/>
        <v>-370548</v>
      </c>
      <c r="J20" s="19">
        <f t="shared" si="3"/>
        <v>95.99472414066237</v>
      </c>
    </row>
    <row r="21" spans="1:10" x14ac:dyDescent="0.2">
      <c r="A21" s="11"/>
      <c r="B21" s="24"/>
      <c r="C21" s="25"/>
      <c r="D21" s="25"/>
      <c r="E21" s="18"/>
      <c r="F21" s="25"/>
      <c r="G21" s="25"/>
      <c r="H21" s="18"/>
      <c r="I21" s="19"/>
      <c r="J21" s="19"/>
    </row>
    <row r="22" spans="1:10" ht="15.75" x14ac:dyDescent="0.2">
      <c r="A22" s="11"/>
      <c r="B22" s="26" t="s">
        <v>26</v>
      </c>
      <c r="C22" s="27">
        <f>C23+C28+C29+C32+C37+C38+C39+C40+C41+C42+C43+C44+C46+C47</f>
        <v>258420222.20000002</v>
      </c>
      <c r="D22" s="27">
        <f>D23+D28+D29+D32+D37+D38+D39+D40+D41+D42+D43+D44+D46+D47</f>
        <v>114781397.39999998</v>
      </c>
      <c r="E22" s="14">
        <f>D22/C22*100</f>
        <v>44.416569424341269</v>
      </c>
      <c r="F22" s="27">
        <f>F23+F28+F29+F32+F37+F38+F39+F40+F41+F42+F43+F44+F46+F47</f>
        <v>331331553.09749007</v>
      </c>
      <c r="G22" s="27">
        <f>G23+G28+G29+G32+G37+G38+G39+G40+G41+G42+G43+G44+G46+G47</f>
        <v>133566750.59864999</v>
      </c>
      <c r="H22" s="14">
        <f>G22/F22*100</f>
        <v>40.312113153723601</v>
      </c>
      <c r="I22" s="15">
        <f t="shared" ref="I22:I48" si="4">G22-D22</f>
        <v>18785353.198650017</v>
      </c>
      <c r="J22" s="15">
        <f t="shared" ref="J22:J46" si="5">G22/D22*100</f>
        <v>116.36620011968073</v>
      </c>
    </row>
    <row r="23" spans="1:10" ht="15.75" x14ac:dyDescent="0.2">
      <c r="A23" s="28" t="s">
        <v>27</v>
      </c>
      <c r="B23" s="12" t="s">
        <v>28</v>
      </c>
      <c r="C23" s="29">
        <v>24841008.199999999</v>
      </c>
      <c r="D23" s="29">
        <v>8794930.8000000007</v>
      </c>
      <c r="E23" s="14">
        <f t="shared" ref="E23:E47" si="6">D23/C23*100</f>
        <v>35.404886666395456</v>
      </c>
      <c r="F23" s="29">
        <v>34509373.469349995</v>
      </c>
      <c r="G23" s="29">
        <v>10367393.363569999</v>
      </c>
      <c r="H23" s="14">
        <f t="shared" ref="H23:H47" si="7">G23/F23*100</f>
        <v>30.042253223687037</v>
      </c>
      <c r="I23" s="15">
        <f t="shared" si="4"/>
        <v>1572462.5635699984</v>
      </c>
      <c r="J23" s="15">
        <f t="shared" si="5"/>
        <v>117.87919199512062</v>
      </c>
    </row>
    <row r="24" spans="1:10" ht="30" x14ac:dyDescent="0.2">
      <c r="A24" s="30" t="s">
        <v>29</v>
      </c>
      <c r="B24" s="16" t="s">
        <v>30</v>
      </c>
      <c r="C24" s="31">
        <v>11461363.6</v>
      </c>
      <c r="D24" s="31">
        <v>4854198.7</v>
      </c>
      <c r="E24" s="18">
        <f t="shared" si="6"/>
        <v>42.352715343573955</v>
      </c>
      <c r="F24" s="31">
        <v>13164923</v>
      </c>
      <c r="G24" s="31">
        <v>5630831.2000000002</v>
      </c>
      <c r="H24" s="18">
        <f t="shared" si="7"/>
        <v>42.771470824402094</v>
      </c>
      <c r="I24" s="32">
        <f t="shared" si="4"/>
        <v>776632.5</v>
      </c>
      <c r="J24" s="32">
        <f t="shared" si="5"/>
        <v>115.99919055641459</v>
      </c>
    </row>
    <row r="25" spans="1:10" x14ac:dyDescent="0.2">
      <c r="A25" s="30" t="s">
        <v>31</v>
      </c>
      <c r="B25" s="16" t="s">
        <v>32</v>
      </c>
      <c r="C25" s="31">
        <v>525346</v>
      </c>
      <c r="D25" s="31">
        <v>295960.09999999998</v>
      </c>
      <c r="E25" s="18">
        <f t="shared" si="6"/>
        <v>56.33622412657563</v>
      </c>
      <c r="F25" s="31">
        <v>618668.30000000005</v>
      </c>
      <c r="G25" s="31">
        <v>301402.5</v>
      </c>
      <c r="H25" s="18">
        <f t="shared" si="7"/>
        <v>48.717947889038435</v>
      </c>
      <c r="I25" s="32">
        <f t="shared" si="4"/>
        <v>5442.4000000000233</v>
      </c>
      <c r="J25" s="32">
        <f t="shared" si="5"/>
        <v>101.8388965269305</v>
      </c>
    </row>
    <row r="26" spans="1:10" ht="39" customHeight="1" x14ac:dyDescent="0.2">
      <c r="A26" s="30" t="s">
        <v>33</v>
      </c>
      <c r="B26" s="16" t="s">
        <v>34</v>
      </c>
      <c r="C26" s="31">
        <v>764801</v>
      </c>
      <c r="D26" s="31">
        <v>318572.7</v>
      </c>
      <c r="E26" s="18">
        <f t="shared" si="6"/>
        <v>41.654325765787441</v>
      </c>
      <c r="F26" s="31">
        <v>889979</v>
      </c>
      <c r="G26" s="31">
        <v>371348.2</v>
      </c>
      <c r="H26" s="18">
        <f t="shared" si="7"/>
        <v>41.725501388235003</v>
      </c>
      <c r="I26" s="32">
        <f t="shared" si="4"/>
        <v>52775.5</v>
      </c>
      <c r="J26" s="32">
        <f t="shared" si="5"/>
        <v>116.56623433206926</v>
      </c>
    </row>
    <row r="27" spans="1:10" ht="15.75" customHeight="1" x14ac:dyDescent="0.2">
      <c r="A27" s="30" t="s">
        <v>35</v>
      </c>
      <c r="B27" s="16" t="s">
        <v>36</v>
      </c>
      <c r="C27" s="31">
        <v>130452.5</v>
      </c>
      <c r="D27" s="31">
        <v>52930.5</v>
      </c>
      <c r="E27" s="18">
        <f t="shared" si="6"/>
        <v>40.574538625170078</v>
      </c>
      <c r="F27" s="31">
        <v>634349.5</v>
      </c>
      <c r="G27" s="31">
        <v>375094.4</v>
      </c>
      <c r="H27" s="18">
        <f t="shared" si="7"/>
        <v>59.130558154455869</v>
      </c>
      <c r="I27" s="32">
        <f t="shared" si="4"/>
        <v>322163.90000000002</v>
      </c>
      <c r="J27" s="32">
        <f t="shared" si="5"/>
        <v>708.65455644666122</v>
      </c>
    </row>
    <row r="28" spans="1:10" ht="18" customHeight="1" x14ac:dyDescent="0.2">
      <c r="A28" s="28" t="s">
        <v>37</v>
      </c>
      <c r="B28" s="12" t="s">
        <v>38</v>
      </c>
      <c r="C28" s="29">
        <v>138021.4</v>
      </c>
      <c r="D28" s="29">
        <v>53053.1</v>
      </c>
      <c r="E28" s="14">
        <f t="shared" si="6"/>
        <v>38.438314638164805</v>
      </c>
      <c r="F28" s="29">
        <v>1388833.4167899999</v>
      </c>
      <c r="G28" s="29">
        <v>907756.81773999997</v>
      </c>
      <c r="H28" s="14">
        <f t="shared" si="7"/>
        <v>65.36110139386561</v>
      </c>
      <c r="I28" s="33">
        <f t="shared" si="4"/>
        <v>854703.71773999999</v>
      </c>
      <c r="J28" s="33">
        <f t="shared" si="5"/>
        <v>1711.0344499001944</v>
      </c>
    </row>
    <row r="29" spans="1:10" ht="18.75" customHeight="1" x14ac:dyDescent="0.2">
      <c r="A29" s="28" t="s">
        <v>39</v>
      </c>
      <c r="B29" s="12" t="s">
        <v>40</v>
      </c>
      <c r="C29" s="29">
        <v>4172849.6</v>
      </c>
      <c r="D29" s="29">
        <v>1631877.2</v>
      </c>
      <c r="E29" s="14">
        <f t="shared" si="6"/>
        <v>39.107021734020798</v>
      </c>
      <c r="F29" s="29">
        <v>5719934.2162899999</v>
      </c>
      <c r="G29" s="29">
        <v>2183730.4239000003</v>
      </c>
      <c r="H29" s="14">
        <f t="shared" si="7"/>
        <v>38.177544379459441</v>
      </c>
      <c r="I29" s="33">
        <f t="shared" si="4"/>
        <v>551853.22390000033</v>
      </c>
      <c r="J29" s="33">
        <f t="shared" si="5"/>
        <v>133.81708034771248</v>
      </c>
    </row>
    <row r="30" spans="1:10" ht="18.75" customHeight="1" x14ac:dyDescent="0.2">
      <c r="A30" s="30" t="s">
        <v>41</v>
      </c>
      <c r="B30" s="16" t="s">
        <v>42</v>
      </c>
      <c r="C30" s="34">
        <v>952419.1</v>
      </c>
      <c r="D30" s="34">
        <v>262415.09999999998</v>
      </c>
      <c r="E30" s="18">
        <f t="shared" si="6"/>
        <v>27.552481885338082</v>
      </c>
      <c r="F30" s="34">
        <v>1808885.9</v>
      </c>
      <c r="G30" s="34">
        <v>548130.6</v>
      </c>
      <c r="H30" s="18">
        <f t="shared" si="7"/>
        <v>30.302110265771876</v>
      </c>
      <c r="I30" s="32">
        <f t="shared" si="4"/>
        <v>285715.5</v>
      </c>
      <c r="J30" s="32">
        <f t="shared" si="5"/>
        <v>208.87921464885216</v>
      </c>
    </row>
    <row r="31" spans="1:10" ht="31.5" customHeight="1" x14ac:dyDescent="0.2">
      <c r="A31" s="30" t="s">
        <v>43</v>
      </c>
      <c r="B31" s="16" t="s">
        <v>44</v>
      </c>
      <c r="C31" s="34">
        <v>2477308.5</v>
      </c>
      <c r="D31" s="34">
        <v>1025958.2</v>
      </c>
      <c r="E31" s="18">
        <f t="shared" si="6"/>
        <v>41.414228385362577</v>
      </c>
      <c r="F31" s="34">
        <v>2984365.7270500003</v>
      </c>
      <c r="G31" s="34">
        <v>1267982.0950199999</v>
      </c>
      <c r="H31" s="18">
        <f t="shared" si="7"/>
        <v>42.487490173444016</v>
      </c>
      <c r="I31" s="32">
        <f t="shared" si="4"/>
        <v>242023.89501999994</v>
      </c>
      <c r="J31" s="32">
        <f t="shared" si="5"/>
        <v>123.59003466418028</v>
      </c>
    </row>
    <row r="32" spans="1:10" ht="15.75" x14ac:dyDescent="0.2">
      <c r="A32" s="28" t="s">
        <v>45</v>
      </c>
      <c r="B32" s="12" t="s">
        <v>46</v>
      </c>
      <c r="C32" s="29">
        <v>50626671.799999997</v>
      </c>
      <c r="D32" s="29">
        <v>18156562.199999999</v>
      </c>
      <c r="E32" s="14">
        <f t="shared" si="6"/>
        <v>35.863629890045431</v>
      </c>
      <c r="F32" s="29">
        <v>59844260.453589998</v>
      </c>
      <c r="G32" s="29">
        <v>22833670.148320001</v>
      </c>
      <c r="H32" s="14">
        <f t="shared" si="7"/>
        <v>38.155154688606785</v>
      </c>
      <c r="I32" s="33">
        <f t="shared" si="4"/>
        <v>4677107.9483200014</v>
      </c>
      <c r="J32" s="33">
        <f t="shared" si="5"/>
        <v>125.75987621885822</v>
      </c>
    </row>
    <row r="33" spans="1:10" ht="21" customHeight="1" x14ac:dyDescent="0.2">
      <c r="A33" s="30" t="s">
        <v>47</v>
      </c>
      <c r="B33" s="16" t="s">
        <v>48</v>
      </c>
      <c r="C33" s="31">
        <v>5953232.4000000004</v>
      </c>
      <c r="D33" s="31">
        <v>3779143.7</v>
      </c>
      <c r="E33" s="18">
        <f t="shared" si="6"/>
        <v>63.480533701321647</v>
      </c>
      <c r="F33" s="31">
        <v>6823012.2224899996</v>
      </c>
      <c r="G33" s="31">
        <v>3867561.7567600003</v>
      </c>
      <c r="H33" s="18">
        <f t="shared" si="7"/>
        <v>56.684080735071099</v>
      </c>
      <c r="I33" s="19">
        <f t="shared" si="4"/>
        <v>88418.056760000065</v>
      </c>
      <c r="J33" s="19">
        <f t="shared" si="5"/>
        <v>102.33963203780793</v>
      </c>
    </row>
    <row r="34" spans="1:10" ht="21" customHeight="1" x14ac:dyDescent="0.2">
      <c r="A34" s="30" t="s">
        <v>49</v>
      </c>
      <c r="B34" s="16" t="s">
        <v>50</v>
      </c>
      <c r="C34" s="31">
        <v>1735907.9</v>
      </c>
      <c r="D34" s="31">
        <v>672190.7</v>
      </c>
      <c r="E34" s="18">
        <f t="shared" si="6"/>
        <v>38.722716798512181</v>
      </c>
      <c r="F34" s="31">
        <v>1920769.1826800001</v>
      </c>
      <c r="G34" s="31">
        <v>769033.24132999999</v>
      </c>
      <c r="H34" s="18">
        <f t="shared" si="7"/>
        <v>40.037774880216872</v>
      </c>
      <c r="I34" s="19">
        <f t="shared" si="4"/>
        <v>96842.541330000036</v>
      </c>
      <c r="J34" s="19">
        <f t="shared" si="5"/>
        <v>114.40700404364416</v>
      </c>
    </row>
    <row r="35" spans="1:10" ht="35.25" customHeight="1" x14ac:dyDescent="0.2">
      <c r="A35" s="30" t="s">
        <v>51</v>
      </c>
      <c r="B35" s="16" t="s">
        <v>52</v>
      </c>
      <c r="C35" s="31">
        <v>31023450.800000001</v>
      </c>
      <c r="D35" s="31">
        <v>8179039.9000000004</v>
      </c>
      <c r="E35" s="18">
        <f t="shared" si="6"/>
        <v>26.364055864475272</v>
      </c>
      <c r="F35" s="31">
        <v>31195217.233769998</v>
      </c>
      <c r="G35" s="31">
        <v>6865716.2802999998</v>
      </c>
      <c r="H35" s="18">
        <f t="shared" si="7"/>
        <v>22.008874722204542</v>
      </c>
      <c r="I35" s="19">
        <f t="shared" si="4"/>
        <v>-1313323.6197000006</v>
      </c>
      <c r="J35" s="19">
        <f t="shared" si="5"/>
        <v>83.942814367490726</v>
      </c>
    </row>
    <row r="36" spans="1:10" ht="18" customHeight="1" x14ac:dyDescent="0.2">
      <c r="A36" s="30" t="s">
        <v>53</v>
      </c>
      <c r="B36" s="16" t="s">
        <v>54</v>
      </c>
      <c r="C36" s="31">
        <v>2118380.7000000002</v>
      </c>
      <c r="D36" s="31">
        <v>672333.8</v>
      </c>
      <c r="E36" s="18">
        <f t="shared" si="6"/>
        <v>31.738100710604094</v>
      </c>
      <c r="F36" s="31">
        <v>3243732.4398000003</v>
      </c>
      <c r="G36" s="31">
        <v>1597672.59874</v>
      </c>
      <c r="H36" s="18">
        <f t="shared" si="7"/>
        <v>49.254142516098156</v>
      </c>
      <c r="I36" s="19">
        <f t="shared" si="4"/>
        <v>925338.79874</v>
      </c>
      <c r="J36" s="32">
        <f t="shared" si="5"/>
        <v>237.63086114962536</v>
      </c>
    </row>
    <row r="37" spans="1:10" ht="15.75" x14ac:dyDescent="0.2">
      <c r="A37" s="28" t="s">
        <v>55</v>
      </c>
      <c r="B37" s="12" t="s">
        <v>56</v>
      </c>
      <c r="C37" s="29">
        <v>29808215.699999999</v>
      </c>
      <c r="D37" s="29">
        <v>12275050.800000001</v>
      </c>
      <c r="E37" s="14">
        <f t="shared" si="6"/>
        <v>41.180092507180831</v>
      </c>
      <c r="F37" s="29">
        <v>41285034.571989998</v>
      </c>
      <c r="G37" s="29">
        <v>11015071.77445</v>
      </c>
      <c r="H37" s="14">
        <f t="shared" si="7"/>
        <v>26.680543903245805</v>
      </c>
      <c r="I37" s="15">
        <f t="shared" si="4"/>
        <v>-1259979.0255500004</v>
      </c>
      <c r="J37" s="15">
        <f t="shared" si="5"/>
        <v>89.735447566946107</v>
      </c>
    </row>
    <row r="38" spans="1:10" ht="15.75" x14ac:dyDescent="0.2">
      <c r="A38" s="28" t="s">
        <v>57</v>
      </c>
      <c r="B38" s="12" t="s">
        <v>58</v>
      </c>
      <c r="C38" s="29">
        <v>729103.5</v>
      </c>
      <c r="D38" s="29">
        <v>220603.5</v>
      </c>
      <c r="E38" s="14">
        <f t="shared" si="6"/>
        <v>30.256815390407532</v>
      </c>
      <c r="F38" s="29">
        <v>798541.03140999994</v>
      </c>
      <c r="G38" s="29">
        <v>352894.03826999996</v>
      </c>
      <c r="H38" s="14">
        <f t="shared" si="7"/>
        <v>44.192348844853704</v>
      </c>
      <c r="I38" s="15">
        <f t="shared" si="4"/>
        <v>132290.53826999996</v>
      </c>
      <c r="J38" s="15">
        <f t="shared" si="5"/>
        <v>159.96756092718383</v>
      </c>
    </row>
    <row r="39" spans="1:10" ht="15.75" x14ac:dyDescent="0.2">
      <c r="A39" s="28" t="s">
        <v>59</v>
      </c>
      <c r="B39" s="12" t="s">
        <v>60</v>
      </c>
      <c r="C39" s="29">
        <v>64768491.299999997</v>
      </c>
      <c r="D39" s="29">
        <v>32116745.800000001</v>
      </c>
      <c r="E39" s="14">
        <f t="shared" si="6"/>
        <v>49.586990765678067</v>
      </c>
      <c r="F39" s="29">
        <v>87179900.950509995</v>
      </c>
      <c r="G39" s="29">
        <v>38913922.43118</v>
      </c>
      <c r="H39" s="14">
        <f>G39/F39*100</f>
        <v>44.636346229930375</v>
      </c>
      <c r="I39" s="15">
        <f t="shared" si="4"/>
        <v>6797176.6311799996</v>
      </c>
      <c r="J39" s="15">
        <f t="shared" si="5"/>
        <v>121.16396434902816</v>
      </c>
    </row>
    <row r="40" spans="1:10" ht="15.75" x14ac:dyDescent="0.2">
      <c r="A40" s="28" t="s">
        <v>61</v>
      </c>
      <c r="B40" s="12" t="s">
        <v>62</v>
      </c>
      <c r="C40" s="35">
        <v>9804194.6999999993</v>
      </c>
      <c r="D40" s="27">
        <v>4019199.1</v>
      </c>
      <c r="E40" s="14">
        <f t="shared" si="6"/>
        <v>40.994688732568733</v>
      </c>
      <c r="F40" s="35">
        <v>11357444.680469999</v>
      </c>
      <c r="G40" s="27">
        <v>4608892.9188799998</v>
      </c>
      <c r="H40" s="14">
        <f>G40/F40*100</f>
        <v>40.580368635256008</v>
      </c>
      <c r="I40" s="33">
        <f t="shared" si="4"/>
        <v>589693.81887999969</v>
      </c>
      <c r="J40" s="33">
        <f t="shared" si="5"/>
        <v>114.67192354018987</v>
      </c>
    </row>
    <row r="41" spans="1:10" ht="15.75" x14ac:dyDescent="0.2">
      <c r="A41" s="28" t="s">
        <v>63</v>
      </c>
      <c r="B41" s="12" t="s">
        <v>64</v>
      </c>
      <c r="C41" s="29">
        <v>20999994.100000001</v>
      </c>
      <c r="D41" s="29">
        <v>11592597.1</v>
      </c>
      <c r="E41" s="14">
        <f t="shared" si="6"/>
        <v>55.202858842707961</v>
      </c>
      <c r="F41" s="29">
        <v>25008601.271430001</v>
      </c>
      <c r="G41" s="29">
        <v>12099903.63098</v>
      </c>
      <c r="H41" s="14">
        <f>G41/F41*100</f>
        <v>48.38296832219487</v>
      </c>
      <c r="I41" s="33">
        <f t="shared" si="4"/>
        <v>507306.53098000027</v>
      </c>
      <c r="J41" s="33">
        <f t="shared" si="5"/>
        <v>104.37612492355144</v>
      </c>
    </row>
    <row r="42" spans="1:10" ht="15.75" x14ac:dyDescent="0.2">
      <c r="A42" s="28" t="s">
        <v>65</v>
      </c>
      <c r="B42" s="12" t="s">
        <v>66</v>
      </c>
      <c r="C42" s="29">
        <v>44347682.899999999</v>
      </c>
      <c r="D42" s="29">
        <v>23720722.300000001</v>
      </c>
      <c r="E42" s="14">
        <f t="shared" si="6"/>
        <v>53.488075923804359</v>
      </c>
      <c r="F42" s="29">
        <v>53745726.405469999</v>
      </c>
      <c r="G42" s="29">
        <v>27422495.472830001</v>
      </c>
      <c r="H42" s="14">
        <f>G42/F42*100</f>
        <v>51.022652975137873</v>
      </c>
      <c r="I42" s="33">
        <f t="shared" si="4"/>
        <v>3701773.1728300005</v>
      </c>
      <c r="J42" s="33">
        <f t="shared" si="5"/>
        <v>115.60565115182011</v>
      </c>
    </row>
    <row r="43" spans="1:10" ht="15.75" x14ac:dyDescent="0.2">
      <c r="A43" s="28" t="s">
        <v>67</v>
      </c>
      <c r="B43" s="12" t="s">
        <v>68</v>
      </c>
      <c r="C43" s="29">
        <v>6202419.2999999998</v>
      </c>
      <c r="D43" s="29">
        <v>1799356</v>
      </c>
      <c r="E43" s="14">
        <f t="shared" si="6"/>
        <v>29.01055077008418</v>
      </c>
      <c r="F43" s="29">
        <v>8115039.8381099999</v>
      </c>
      <c r="G43" s="29">
        <v>2422651.6440400002</v>
      </c>
      <c r="H43" s="14">
        <f t="shared" si="7"/>
        <v>29.853847822936107</v>
      </c>
      <c r="I43" s="33">
        <f t="shared" si="4"/>
        <v>623295.64404000016</v>
      </c>
      <c r="J43" s="33">
        <f t="shared" si="5"/>
        <v>134.6399291768833</v>
      </c>
    </row>
    <row r="44" spans="1:10" ht="15" customHeight="1" x14ac:dyDescent="0.2">
      <c r="A44" s="28" t="s">
        <v>69</v>
      </c>
      <c r="B44" s="12" t="s">
        <v>70</v>
      </c>
      <c r="C44" s="29">
        <v>675997</v>
      </c>
      <c r="D44" s="29">
        <v>400409.8</v>
      </c>
      <c r="E44" s="14">
        <f t="shared" si="6"/>
        <v>59.232481800954737</v>
      </c>
      <c r="F44" s="29">
        <v>745168.35030999989</v>
      </c>
      <c r="G44" s="29">
        <v>437916.08822999999</v>
      </c>
      <c r="H44" s="14">
        <f t="shared" si="7"/>
        <v>58.767403103985984</v>
      </c>
      <c r="I44" s="33">
        <f t="shared" si="4"/>
        <v>37506.288230000006</v>
      </c>
      <c r="J44" s="33">
        <f t="shared" si="5"/>
        <v>109.36697559100701</v>
      </c>
    </row>
    <row r="45" spans="1:10" ht="15.75" x14ac:dyDescent="0.2">
      <c r="A45" s="28"/>
      <c r="B45" s="12" t="s">
        <v>71</v>
      </c>
      <c r="C45" s="15">
        <f>C39+C40+C41+C42+C43+C44</f>
        <v>146798779.30000001</v>
      </c>
      <c r="D45" s="15">
        <f>D39+D40+D41+D42+D43+D44</f>
        <v>73649030.099999994</v>
      </c>
      <c r="E45" s="14">
        <f t="shared" si="6"/>
        <v>50.170056216536942</v>
      </c>
      <c r="F45" s="15">
        <f>F39+F40+F41+F42+F43+F44</f>
        <v>186151881.49629998</v>
      </c>
      <c r="G45" s="15">
        <f>G39+G40+G41+G42+G43+G44</f>
        <v>85905782.186140001</v>
      </c>
      <c r="H45" s="14">
        <f t="shared" si="7"/>
        <v>46.148221278036075</v>
      </c>
      <c r="I45" s="33">
        <f t="shared" si="4"/>
        <v>12256752.086140007</v>
      </c>
      <c r="J45" s="33">
        <f t="shared" si="5"/>
        <v>116.64210929797432</v>
      </c>
    </row>
    <row r="46" spans="1:10" ht="21.75" customHeight="1" x14ac:dyDescent="0.2">
      <c r="A46" s="36" t="s">
        <v>72</v>
      </c>
      <c r="B46" s="37" t="s">
        <v>73</v>
      </c>
      <c r="C46" s="29">
        <v>787850.9</v>
      </c>
      <c r="D46" s="29">
        <v>289.7</v>
      </c>
      <c r="E46" s="14">
        <f t="shared" si="6"/>
        <v>3.6770916933648229E-2</v>
      </c>
      <c r="F46" s="29">
        <v>359731.50065</v>
      </c>
      <c r="G46" s="29">
        <v>451.84626000000003</v>
      </c>
      <c r="H46" s="14">
        <f t="shared" si="7"/>
        <v>0.12560653131114666</v>
      </c>
      <c r="I46" s="15">
        <f t="shared" si="4"/>
        <v>162.14626000000004</v>
      </c>
      <c r="J46" s="15">
        <f t="shared" si="5"/>
        <v>155.97040386606835</v>
      </c>
    </row>
    <row r="47" spans="1:10" ht="19.5" customHeight="1" x14ac:dyDescent="0.2">
      <c r="A47" s="28" t="s">
        <v>74</v>
      </c>
      <c r="B47" s="12" t="s">
        <v>75</v>
      </c>
      <c r="C47" s="29">
        <v>517721.8</v>
      </c>
      <c r="D47" s="29">
        <v>0</v>
      </c>
      <c r="E47" s="14">
        <f t="shared" si="6"/>
        <v>0</v>
      </c>
      <c r="F47" s="29">
        <v>1273962.9411199999</v>
      </c>
      <c r="G47" s="29">
        <v>0</v>
      </c>
      <c r="H47" s="14">
        <f t="shared" si="7"/>
        <v>0</v>
      </c>
      <c r="I47" s="33">
        <f t="shared" si="4"/>
        <v>0</v>
      </c>
      <c r="J47" s="15"/>
    </row>
    <row r="48" spans="1:10" s="5" customFormat="1" ht="15.75" x14ac:dyDescent="0.2">
      <c r="A48" s="28"/>
      <c r="B48" s="12" t="s">
        <v>76</v>
      </c>
      <c r="C48" s="29">
        <f>-C50</f>
        <v>-37540472.899999999</v>
      </c>
      <c r="D48" s="29">
        <f>-D50</f>
        <v>34566961.600000001</v>
      </c>
      <c r="E48" s="38"/>
      <c r="F48" s="29">
        <f>-F50</f>
        <v>-52709953.299999997</v>
      </c>
      <c r="G48" s="29">
        <f>-G50</f>
        <v>19402450.700000003</v>
      </c>
      <c r="H48" s="38"/>
      <c r="I48" s="33">
        <f t="shared" si="4"/>
        <v>-15164510.899999999</v>
      </c>
      <c r="J48" s="33"/>
    </row>
    <row r="49" spans="1:10" ht="15.75" x14ac:dyDescent="0.2">
      <c r="A49" s="28"/>
      <c r="B49" s="12"/>
      <c r="C49" s="39"/>
      <c r="D49" s="39"/>
      <c r="E49" s="39"/>
      <c r="F49" s="39"/>
      <c r="G49" s="39"/>
      <c r="H49" s="39"/>
      <c r="I49" s="33"/>
      <c r="J49" s="15"/>
    </row>
    <row r="50" spans="1:10" ht="15.75" x14ac:dyDescent="0.2">
      <c r="A50" s="30"/>
      <c r="B50" s="12" t="s">
        <v>77</v>
      </c>
      <c r="C50" s="40">
        <f>SUM(C51:C60)</f>
        <v>37540472.899999999</v>
      </c>
      <c r="D50" s="40">
        <f>SUM(D51:D60)</f>
        <v>-34566961.600000001</v>
      </c>
      <c r="E50" s="39"/>
      <c r="F50" s="40">
        <f>SUM(F51:F60)</f>
        <v>52709953.299999997</v>
      </c>
      <c r="G50" s="40">
        <f>SUM(G51:G60)</f>
        <v>-19402450.700000003</v>
      </c>
      <c r="H50" s="39"/>
      <c r="I50" s="33">
        <f t="shared" ref="I50:I64" si="8">G50-D50</f>
        <v>15164510.899999999</v>
      </c>
      <c r="J50" s="15"/>
    </row>
    <row r="51" spans="1:10" ht="15.75" x14ac:dyDescent="0.2">
      <c r="A51" s="30"/>
      <c r="B51" s="41" t="s">
        <v>78</v>
      </c>
      <c r="C51" s="42">
        <v>10520935.4</v>
      </c>
      <c r="D51" s="42">
        <v>0</v>
      </c>
      <c r="E51" s="43"/>
      <c r="F51" s="42">
        <v>771171.2</v>
      </c>
      <c r="G51" s="42">
        <v>-1000</v>
      </c>
      <c r="H51" s="43"/>
      <c r="I51" s="42">
        <f t="shared" si="8"/>
        <v>-1000</v>
      </c>
      <c r="J51" s="15"/>
    </row>
    <row r="52" spans="1:10" ht="15" customHeight="1" x14ac:dyDescent="0.2">
      <c r="A52" s="30"/>
      <c r="B52" s="41" t="s">
        <v>79</v>
      </c>
      <c r="C52" s="42">
        <v>4551201.3</v>
      </c>
      <c r="D52" s="42">
        <v>6318000</v>
      </c>
      <c r="E52" s="43"/>
      <c r="F52" s="42">
        <v>4275872.7</v>
      </c>
      <c r="G52" s="42">
        <v>-197364.4</v>
      </c>
      <c r="H52" s="43"/>
      <c r="I52" s="42">
        <f t="shared" si="8"/>
        <v>-6515364.4000000004</v>
      </c>
      <c r="J52" s="15"/>
    </row>
    <row r="53" spans="1:10" ht="15.75" x14ac:dyDescent="0.2">
      <c r="A53" s="30"/>
      <c r="B53" s="41" t="s">
        <v>80</v>
      </c>
      <c r="C53" s="42">
        <v>14057994.6</v>
      </c>
      <c r="D53" s="42">
        <v>-924312.2</v>
      </c>
      <c r="E53" s="43"/>
      <c r="F53" s="42">
        <v>20695509.399999999</v>
      </c>
      <c r="G53" s="42">
        <v>-4048530.7</v>
      </c>
      <c r="H53" s="43"/>
      <c r="I53" s="42">
        <f t="shared" si="8"/>
        <v>-3124218.5</v>
      </c>
      <c r="J53" s="15"/>
    </row>
    <row r="54" spans="1:10" ht="16.5" customHeight="1" x14ac:dyDescent="0.2">
      <c r="A54" s="30"/>
      <c r="B54" s="41" t="s">
        <v>81</v>
      </c>
      <c r="C54" s="42">
        <v>7800000</v>
      </c>
      <c r="D54" s="42">
        <v>-40500000</v>
      </c>
      <c r="E54" s="43"/>
      <c r="F54" s="42">
        <v>27000000</v>
      </c>
      <c r="G54" s="42">
        <v>-19800000</v>
      </c>
      <c r="H54" s="43"/>
      <c r="I54" s="42">
        <f t="shared" si="8"/>
        <v>20700000</v>
      </c>
      <c r="J54" s="15"/>
    </row>
    <row r="55" spans="1:10" ht="17.25" customHeight="1" x14ac:dyDescent="0.2">
      <c r="A55" s="30"/>
      <c r="B55" s="41" t="s">
        <v>82</v>
      </c>
      <c r="C55" s="42">
        <v>85522.7</v>
      </c>
      <c r="D55" s="42">
        <v>85522.7</v>
      </c>
      <c r="E55" s="43"/>
      <c r="F55" s="42">
        <v>0</v>
      </c>
      <c r="G55" s="42">
        <v>0</v>
      </c>
      <c r="H55" s="43"/>
      <c r="I55" s="42">
        <f t="shared" si="8"/>
        <v>-85522.7</v>
      </c>
      <c r="J55" s="15"/>
    </row>
    <row r="56" spans="1:10" ht="15.75" customHeight="1" x14ac:dyDescent="0.2">
      <c r="A56" s="30"/>
      <c r="B56" s="41" t="s">
        <v>83</v>
      </c>
      <c r="C56" s="42">
        <v>-2000</v>
      </c>
      <c r="D56" s="42">
        <v>0</v>
      </c>
      <c r="E56" s="43"/>
      <c r="F56" s="42">
        <v>-2000</v>
      </c>
      <c r="G56" s="42">
        <v>0</v>
      </c>
      <c r="H56" s="43"/>
      <c r="I56" s="42">
        <f t="shared" si="8"/>
        <v>0</v>
      </c>
      <c r="J56" s="15"/>
    </row>
    <row r="57" spans="1:10" ht="15.75" customHeight="1" x14ac:dyDescent="0.2">
      <c r="A57" s="30"/>
      <c r="B57" s="41" t="s">
        <v>84</v>
      </c>
      <c r="C57" s="42">
        <v>23826</v>
      </c>
      <c r="D57" s="42">
        <v>0</v>
      </c>
      <c r="E57" s="43"/>
      <c r="F57" s="42">
        <v>-40250</v>
      </c>
      <c r="G57" s="42">
        <v>0</v>
      </c>
      <c r="H57" s="43"/>
      <c r="I57" s="42">
        <f t="shared" si="8"/>
        <v>0</v>
      </c>
      <c r="J57" s="15"/>
    </row>
    <row r="58" spans="1:10" ht="15.75" customHeight="1" x14ac:dyDescent="0.2">
      <c r="A58" s="11"/>
      <c r="B58" s="44" t="s">
        <v>85</v>
      </c>
      <c r="C58" s="42">
        <v>9650</v>
      </c>
      <c r="D58" s="42">
        <v>100</v>
      </c>
      <c r="E58" s="43"/>
      <c r="F58" s="42">
        <v>9650</v>
      </c>
      <c r="G58" s="42">
        <v>0</v>
      </c>
      <c r="H58" s="43"/>
      <c r="I58" s="42">
        <f t="shared" si="8"/>
        <v>-100</v>
      </c>
      <c r="J58" s="15"/>
    </row>
    <row r="59" spans="1:10" ht="20.25" customHeight="1" x14ac:dyDescent="0.2">
      <c r="A59" s="11"/>
      <c r="B59" s="45" t="s">
        <v>86</v>
      </c>
      <c r="C59" s="42">
        <v>0</v>
      </c>
      <c r="D59" s="42">
        <v>3253727.9</v>
      </c>
      <c r="E59" s="43"/>
      <c r="F59" s="42">
        <v>0</v>
      </c>
      <c r="G59" s="42">
        <v>3744444.4</v>
      </c>
      <c r="H59" s="43"/>
      <c r="I59" s="42">
        <f t="shared" si="8"/>
        <v>490716.5</v>
      </c>
      <c r="J59" s="15"/>
    </row>
    <row r="60" spans="1:10" ht="18" customHeight="1" x14ac:dyDescent="0.2">
      <c r="A60" s="11"/>
      <c r="B60" s="45" t="s">
        <v>87</v>
      </c>
      <c r="C60" s="42">
        <v>493342.9</v>
      </c>
      <c r="D60" s="42">
        <v>-2800000</v>
      </c>
      <c r="E60" s="43"/>
      <c r="F60" s="42">
        <v>0</v>
      </c>
      <c r="G60" s="42">
        <v>900000</v>
      </c>
      <c r="H60" s="43"/>
      <c r="I60" s="42">
        <f>G60-D60</f>
        <v>3700000</v>
      </c>
      <c r="J60" s="15"/>
    </row>
    <row r="61" spans="1:10" ht="15.75" customHeight="1" x14ac:dyDescent="0.2">
      <c r="A61" s="46"/>
      <c r="B61" s="47"/>
      <c r="C61" s="48"/>
      <c r="D61" s="48"/>
      <c r="E61" s="48"/>
      <c r="F61" s="48"/>
      <c r="G61" s="48"/>
      <c r="H61" s="48"/>
      <c r="I61" s="49"/>
      <c r="J61" s="50"/>
    </row>
    <row r="62" spans="1:10" ht="15.75" customHeight="1" x14ac:dyDescent="0.2">
      <c r="A62" s="51"/>
      <c r="B62" s="52" t="s">
        <v>88</v>
      </c>
      <c r="C62" s="38"/>
      <c r="D62" s="18">
        <v>13183057.300000001</v>
      </c>
      <c r="E62" s="38"/>
      <c r="F62" s="38"/>
      <c r="G62" s="18">
        <v>9427622.0999999996</v>
      </c>
      <c r="H62" s="38"/>
      <c r="I62" s="42">
        <f t="shared" si="8"/>
        <v>-3755435.2000000011</v>
      </c>
      <c r="J62" s="32"/>
    </row>
    <row r="63" spans="1:10" ht="15.75" customHeight="1" x14ac:dyDescent="0.2">
      <c r="A63" s="51"/>
      <c r="B63" s="53" t="s">
        <v>89</v>
      </c>
      <c r="C63" s="38"/>
      <c r="D63" s="18">
        <f>D62/C10*100</f>
        <v>6.6303644182926895</v>
      </c>
      <c r="E63" s="54"/>
      <c r="F63" s="38"/>
      <c r="G63" s="18">
        <f>G62/F10*100</f>
        <v>3.7155568966848636</v>
      </c>
      <c r="H63" s="54"/>
      <c r="I63" s="42"/>
      <c r="J63" s="15"/>
    </row>
    <row r="64" spans="1:10" ht="15.75" customHeight="1" x14ac:dyDescent="0.2">
      <c r="A64" s="51"/>
      <c r="B64" s="53" t="s">
        <v>90</v>
      </c>
      <c r="C64" s="55"/>
      <c r="D64" s="18">
        <v>5000</v>
      </c>
      <c r="E64" s="54"/>
      <c r="F64" s="55"/>
      <c r="G64" s="18">
        <v>2000</v>
      </c>
      <c r="H64" s="54"/>
      <c r="I64" s="42">
        <f t="shared" si="8"/>
        <v>-3000</v>
      </c>
      <c r="J64" s="32"/>
    </row>
    <row r="65" spans="1:10" ht="15.75" customHeight="1" x14ac:dyDescent="0.2">
      <c r="A65" s="51"/>
      <c r="B65" s="53" t="s">
        <v>89</v>
      </c>
      <c r="C65" s="55"/>
      <c r="D65" s="56">
        <f>D64/C10*100</f>
        <v>2.5147294240664073E-3</v>
      </c>
      <c r="E65" s="54"/>
      <c r="F65" s="55"/>
      <c r="G65" s="56">
        <f>G64/F10*100</f>
        <v>7.8822779642066126E-4</v>
      </c>
      <c r="H65" s="54"/>
      <c r="I65" s="42"/>
      <c r="J65" s="57"/>
    </row>
    <row r="66" spans="1:10" ht="15.75" x14ac:dyDescent="0.2">
      <c r="A66" s="58"/>
      <c r="B66" s="5"/>
      <c r="C66" s="59"/>
      <c r="D66" s="59"/>
      <c r="E66" s="59"/>
      <c r="F66" s="60"/>
      <c r="G66" s="59"/>
      <c r="H66" s="59"/>
      <c r="I66" s="59"/>
      <c r="J6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Федотова Елена Рифовна</cp:lastModifiedBy>
  <cp:lastPrinted>2024-07-19T06:26:43Z</cp:lastPrinted>
  <dcterms:created xsi:type="dcterms:W3CDTF">2024-07-16T05:56:35Z</dcterms:created>
  <dcterms:modified xsi:type="dcterms:W3CDTF">2024-07-19T06:26:49Z</dcterms:modified>
</cp:coreProperties>
</file>