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435" windowWidth="15450" windowHeight="10140"/>
  </bookViews>
  <sheets>
    <sheet name="2023" sheetId="3" r:id="rId1"/>
  </sheets>
  <definedNames>
    <definedName name="_xlnm._FilterDatabase" localSheetId="0" hidden="1">'2023'!$A$5:$I$83</definedName>
    <definedName name="APPT" localSheetId="0">'2023'!#REF!</definedName>
    <definedName name="FIO" localSheetId="0">'2023'!#REF!</definedName>
    <definedName name="SIGN" localSheetId="0">'2023'!$D$12:$D$12</definedName>
    <definedName name="_xlnm.Print_Titles" localSheetId="0">'2023'!$5:$5</definedName>
  </definedNames>
  <calcPr calcId="145621"/>
</workbook>
</file>

<file path=xl/calcChain.xml><?xml version="1.0" encoding="utf-8"?>
<calcChain xmlns="http://schemas.openxmlformats.org/spreadsheetml/2006/main">
  <c r="F83" i="3" l="1"/>
  <c r="F82" i="3"/>
  <c r="F81" i="3"/>
  <c r="F79" i="3"/>
  <c r="F77" i="3"/>
  <c r="F76" i="3"/>
  <c r="F74" i="3"/>
  <c r="F73" i="3"/>
  <c r="F72" i="3"/>
  <c r="F71" i="3"/>
  <c r="F69" i="3"/>
  <c r="F68" i="3"/>
  <c r="F67" i="3"/>
  <c r="F66" i="3"/>
  <c r="F65" i="3"/>
  <c r="F63" i="3"/>
  <c r="F62" i="3"/>
  <c r="F61" i="3"/>
  <c r="F60" i="3"/>
  <c r="F59" i="3"/>
  <c r="F58" i="3"/>
  <c r="F57" i="3"/>
  <c r="F56" i="3"/>
  <c r="F55" i="3"/>
  <c r="F54" i="3"/>
  <c r="F53" i="3"/>
  <c r="F51" i="3"/>
  <c r="F50" i="3"/>
  <c r="F49" i="3"/>
  <c r="F48" i="3"/>
  <c r="F47" i="3"/>
  <c r="F46" i="3"/>
  <c r="F45" i="3"/>
  <c r="F44" i="3"/>
  <c r="F42" i="3"/>
  <c r="F41" i="3"/>
  <c r="F39" i="3"/>
  <c r="F38" i="3"/>
  <c r="F37" i="3"/>
  <c r="F36" i="3"/>
  <c r="F34" i="3"/>
  <c r="F33" i="3"/>
  <c r="F32" i="3"/>
  <c r="F31" i="3"/>
  <c r="F30" i="3"/>
  <c r="F29" i="3"/>
  <c r="F28" i="3"/>
  <c r="F27" i="3"/>
  <c r="F26" i="3"/>
  <c r="F25" i="3"/>
  <c r="F23" i="3"/>
  <c r="F22" i="3"/>
  <c r="F21" i="3"/>
  <c r="F19" i="3"/>
  <c r="F17" i="3"/>
  <c r="F16" i="3"/>
  <c r="F15" i="3"/>
  <c r="F14" i="3"/>
  <c r="F13" i="3"/>
  <c r="F12" i="3"/>
  <c r="F11" i="3"/>
  <c r="F10" i="3"/>
  <c r="F9" i="3"/>
  <c r="F8" i="3"/>
  <c r="I83" i="3"/>
  <c r="H83" i="3"/>
  <c r="I82" i="3"/>
  <c r="H82" i="3"/>
  <c r="I81" i="3"/>
  <c r="H81" i="3"/>
  <c r="I79" i="3"/>
  <c r="H79" i="3"/>
  <c r="I77" i="3"/>
  <c r="H77" i="3"/>
  <c r="I76" i="3"/>
  <c r="H76" i="3"/>
  <c r="I74" i="3"/>
  <c r="H74" i="3"/>
  <c r="I73" i="3"/>
  <c r="H73" i="3"/>
  <c r="I72" i="3"/>
  <c r="H72" i="3"/>
  <c r="I71" i="3"/>
  <c r="H71" i="3"/>
  <c r="I69" i="3"/>
  <c r="H69" i="3"/>
  <c r="I68" i="3"/>
  <c r="H68" i="3"/>
  <c r="I67" i="3"/>
  <c r="H67" i="3"/>
  <c r="I66" i="3"/>
  <c r="H66" i="3"/>
  <c r="I65" i="3"/>
  <c r="H65" i="3"/>
  <c r="I63" i="3"/>
  <c r="H63" i="3"/>
  <c r="I62" i="3"/>
  <c r="H62" i="3"/>
  <c r="I61" i="3"/>
  <c r="H61" i="3"/>
  <c r="I60" i="3"/>
  <c r="H60" i="3"/>
  <c r="I59" i="3"/>
  <c r="H59" i="3"/>
  <c r="I58" i="3"/>
  <c r="H58" i="3"/>
  <c r="I57" i="3"/>
  <c r="H57" i="3"/>
  <c r="I56" i="3"/>
  <c r="H56" i="3"/>
  <c r="I55" i="3"/>
  <c r="H55" i="3"/>
  <c r="I54" i="3"/>
  <c r="H54" i="3"/>
  <c r="I53" i="3"/>
  <c r="H53" i="3"/>
  <c r="I52" i="3"/>
  <c r="H52" i="3"/>
  <c r="I51" i="3"/>
  <c r="H51" i="3"/>
  <c r="I50" i="3"/>
  <c r="H50" i="3"/>
  <c r="I49" i="3"/>
  <c r="H49" i="3"/>
  <c r="I48" i="3"/>
  <c r="H48" i="3"/>
  <c r="I47" i="3"/>
  <c r="H47" i="3"/>
  <c r="I46" i="3"/>
  <c r="H46" i="3"/>
  <c r="I45" i="3"/>
  <c r="H45" i="3"/>
  <c r="I44" i="3"/>
  <c r="H44" i="3"/>
  <c r="I42" i="3"/>
  <c r="H42" i="3"/>
  <c r="I41" i="3"/>
  <c r="H41" i="3"/>
  <c r="I39" i="3"/>
  <c r="H39" i="3"/>
  <c r="I38" i="3"/>
  <c r="H38" i="3"/>
  <c r="I37" i="3"/>
  <c r="H37" i="3"/>
  <c r="I36" i="3"/>
  <c r="H36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3" i="3"/>
  <c r="H23" i="3"/>
  <c r="I22" i="3"/>
  <c r="H22" i="3"/>
  <c r="I21" i="3"/>
  <c r="H21" i="3"/>
  <c r="I20" i="3"/>
  <c r="H20" i="3"/>
  <c r="I19" i="3"/>
  <c r="H19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D6" i="3"/>
  <c r="G24" i="3"/>
  <c r="E24" i="3"/>
  <c r="H24" i="3" s="1"/>
  <c r="D24" i="3"/>
  <c r="G80" i="3"/>
  <c r="H80" i="3" s="1"/>
  <c r="E80" i="3"/>
  <c r="F80" i="3" s="1"/>
  <c r="G78" i="3"/>
  <c r="I78" i="3" s="1"/>
  <c r="E78" i="3"/>
  <c r="F78" i="3" s="1"/>
  <c r="G75" i="3"/>
  <c r="I75" i="3" s="1"/>
  <c r="E75" i="3"/>
  <c r="H75" i="3" s="1"/>
  <c r="G70" i="3"/>
  <c r="I70" i="3" s="1"/>
  <c r="E70" i="3"/>
  <c r="F70" i="3" s="1"/>
  <c r="G64" i="3"/>
  <c r="H64" i="3" s="1"/>
  <c r="E64" i="3"/>
  <c r="F64" i="3" s="1"/>
  <c r="G56" i="3"/>
  <c r="E56" i="3"/>
  <c r="G52" i="3"/>
  <c r="E52" i="3"/>
  <c r="F52" i="3" s="1"/>
  <c r="G43" i="3"/>
  <c r="I43" i="3" s="1"/>
  <c r="E43" i="3"/>
  <c r="F43" i="3" s="1"/>
  <c r="G40" i="3"/>
  <c r="I40" i="3" s="1"/>
  <c r="E40" i="3"/>
  <c r="H40" i="3" s="1"/>
  <c r="G35" i="3"/>
  <c r="I35" i="3" s="1"/>
  <c r="E35" i="3"/>
  <c r="H35" i="3" s="1"/>
  <c r="G20" i="3"/>
  <c r="E20" i="3"/>
  <c r="F20" i="3" s="1"/>
  <c r="G18" i="3"/>
  <c r="I18" i="3" s="1"/>
  <c r="E18" i="3"/>
  <c r="F18" i="3" s="1"/>
  <c r="G7" i="3"/>
  <c r="I7" i="3" s="1"/>
  <c r="E7" i="3"/>
  <c r="F7" i="3" s="1"/>
  <c r="D80" i="3"/>
  <c r="D78" i="3"/>
  <c r="D75" i="3"/>
  <c r="D70" i="3"/>
  <c r="D64" i="3"/>
  <c r="D56" i="3"/>
  <c r="D52" i="3"/>
  <c r="D43" i="3"/>
  <c r="D40" i="3"/>
  <c r="D35" i="3"/>
  <c r="D20" i="3"/>
  <c r="D18" i="3"/>
  <c r="D7" i="3"/>
  <c r="F24" i="3" l="1"/>
  <c r="I24" i="3"/>
  <c r="I64" i="3"/>
  <c r="I80" i="3"/>
  <c r="F40" i="3"/>
  <c r="E6" i="3"/>
  <c r="F6" i="3" s="1"/>
  <c r="H18" i="3"/>
  <c r="H70" i="3"/>
  <c r="H78" i="3"/>
  <c r="F35" i="3"/>
  <c r="F75" i="3"/>
  <c r="H7" i="3"/>
  <c r="H43" i="3"/>
  <c r="G6" i="3" l="1"/>
  <c r="I6" i="3" l="1"/>
  <c r="H6" i="3" l="1"/>
</calcChain>
</file>

<file path=xl/sharedStrings.xml><?xml version="1.0" encoding="utf-8"?>
<sst xmlns="http://schemas.openxmlformats.org/spreadsheetml/2006/main" count="251" uniqueCount="111">
  <si>
    <t>тыс. руб.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</si>
  <si>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</si>
  <si>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</si>
  <si>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</si>
  <si>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Резервные фонды</t>
  </si>
  <si>
    <t>Другие общегосударственные вопросы</t>
  </si>
  <si>
    <t>НАЦИОНАЛЬНАЯ ОБОРОНА</t>
  </si>
  <si>
    <t>НАЦИОНАЛЬНАЯ ЭКОНОМИКА</t>
  </si>
  <si>
    <t>Общеэкономические вопросы</t>
  </si>
  <si>
    <t>Воспроизводство минерально-сырьевой базы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</si>
  <si>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</si>
  <si>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</si>
  <si>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</si>
  <si>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</si>
  <si>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</si>
  <si>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</si>
  <si>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</si>
  <si>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</si>
  <si>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</si>
  <si>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</si>
  <si>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</si>
  <si>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</si>
  <si>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</si>
  <si>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</si>
  <si>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</si>
  <si>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</si>
  <si>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</si>
  <si>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</si>
  <si>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</si>
  <si>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</si>
  <si>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</si>
  <si>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</si>
  <si>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</si>
  <si>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</si>
  <si>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</si>
  <si>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</si>
  <si>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</si>
  <si>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</si>
  <si>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</si>
  <si>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</si>
  <si>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</si>
  <si>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</si>
  <si>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</si>
  <si>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</si>
  <si>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</si>
  <si>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</si>
  <si>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</si>
  <si>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</si>
  <si>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</si>
  <si>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</si>
  <si>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Иные дотации</t>
  </si>
  <si>
    <t>Прочие межбюджетные трансферты общего характера</t>
  </si>
  <si>
    <t>1</t>
  </si>
  <si>
    <t>2</t>
  </si>
  <si>
    <t>Отклонение</t>
  </si>
  <si>
    <t>Высшее образование</t>
  </si>
  <si>
    <t>Молодежная политика</t>
  </si>
  <si>
    <t>Исполнено</t>
  </si>
  <si>
    <t>Уточненный план</t>
  </si>
  <si>
    <t>% исполнения</t>
  </si>
  <si>
    <t>Всего</t>
  </si>
  <si>
    <t>Дополнительное образование детей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</si>
  <si>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</si>
  <si>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</si>
  <si>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</si>
  <si>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</si>
  <si>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</si>
  <si>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</si>
  <si>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</si>
  <si>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</si>
  <si>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</si>
  <si>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</si>
  <si>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</si>
  <si>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</si>
  <si>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00</t>
  </si>
  <si>
    <t>13</t>
  </si>
  <si>
    <t>14</t>
  </si>
  <si>
    <t>Рз</t>
  </si>
  <si>
    <t>ПР</t>
  </si>
  <si>
    <t>3</t>
  </si>
  <si>
    <t>6=5-4</t>
  </si>
  <si>
    <t>7</t>
  </si>
  <si>
    <t>8=7/5</t>
  </si>
  <si>
    <t>9=7-5</t>
  </si>
  <si>
    <t>Наименование</t>
  </si>
  <si>
    <t>МЕЖБЮДЖЕТНЫЕ ТРАНСФЕРТЫ ОБЩЕГО ХАРАКТЕРА БЮДЖЕТАМ БЮДЖЕТНОЙ СИСТЕМЫ РОССИЙСКОЙ ФЕДЕРАЦИИ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</si>
  <si>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</si>
  <si>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</si>
  <si>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Прикладные научные исследования в области общегосударственных вопросов</t>
  </si>
  <si>
    <t>Гражданская оборона</t>
  </si>
  <si>
    <t>Кинематография</t>
  </si>
  <si>
    <t>Мобилизационная и вневойсковая подготовка</t>
  </si>
  <si>
    <t>Сельское хозяйство и рыболовство</t>
  </si>
  <si>
    <t>ФИЗИЧЕСКАЯ КУЛЬТУРА И СПОРТ</t>
  </si>
  <si>
    <t>Другие вопросы в области физической культуры и спорта</t>
  </si>
  <si>
    <t>Таблица 7</t>
  </si>
  <si>
    <t>Исполнение в 2023 году приложения 7 к областному закону  "Об областном бюджете Ленинградской области на 2023 год 
и на плановый период 2024 и 2025 годов" 
"Распределение бюджетных ассигнований по разделам и подразделам классификации расходов бюджетов на 2023 год"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</si>
  <si>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</si>
  <si>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</si>
  <si>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Международные отношения и международное сотрудничество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</si>
  <si>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</si>
  <si>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</si>
  <si>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Охрана объектов растительного и животного мира и среды их обитания</t>
  </si>
  <si>
    <t>КУЛЬТУРА,  КИНЕМАТОГРАФИЯ</t>
  </si>
  <si>
    <t>Заготовка, переработка, хранение и обеспечение безопасности донорской крови и ее компонентов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</si>
  <si>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</si>
  <si>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</si>
  <si>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Обеспечение проведения выборов и референдумов</t>
  </si>
  <si>
    <t>Функционирование высшего должностного лица субъекта Российской Федерации и муниципального образования</t>
  </si>
  <si>
    <t>НАЦИОНАЛЬНАЯ БЕЗОПАСНОСТЬ И ПРАВООХРАНИТЕЛЬНАЯ ДЕЯТЕЛЬНОСТЬ</t>
  </si>
  <si>
    <t>Утверждено областным законом об областном бюджете на 2023 год
(в редакции
 от 03.11.2023 № 118-оз)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</si>
</sst>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8">
    <xf numFmtId="0" fontId="0" fillId="0" borderId="0" xfId="0"/>
    <xf numFmtId="0" fontId="3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2" borderId="0" xfId="0" applyFont="1" applyFill="1"/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horizontal="right" wrapText="1"/>
    </xf>
    <xf numFmtId="0" fontId="3" fillId="2" borderId="0" xfId="0" applyFont="1" applyFill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L83"/>
  <sheetViews>
    <sheetView showGridLines="0" tabSelected="1" zoomScale="120" zoomScaleNormal="120" workbookViewId="0">
      <selection activeCell="I6" sqref="I6"/>
    </sheetView>
  </sheetViews>
  <sheetFormatPr defaultColWidth="9.140625" defaultRowHeight="15.75" x14ac:dyDescent="0.25"/>
  <cols>
    <col min="1" max="1" width="48" style="1" bestFit="1" customWidth="1"/>
    <col min="2" max="2" width="4.7109375" style="2" customWidth="1"/>
    <col min="3" max="3" width="6.42578125" style="2" customWidth="1"/>
    <col min="4" max="4" width="21.42578125" style="3" customWidth="1"/>
    <col min="5" max="5" width="16.42578125" style="8" customWidth="1"/>
    <col min="6" max="6" width="15.5703125" style="9" bestFit="1" customWidth="1"/>
    <col min="7" max="7" width="14.85546875" style="9" bestFit="1" customWidth="1"/>
    <col min="8" max="8" width="14" style="9" customWidth="1"/>
    <col min="9" max="9" width="16.7109375" style="10" customWidth="1"/>
    <col min="10" max="16384" width="9.140625" style="1"/>
  </cols>
  <sheetData>
    <row r="1" spans="1:12" x14ac:dyDescent="0.25">
      <c r="E1" s="27" t="s">
        <v>95</v>
      </c>
      <c r="F1" s="27"/>
      <c r="G1" s="27"/>
      <c r="H1" s="27"/>
      <c r="I1" s="27"/>
    </row>
    <row r="2" spans="1:12" ht="52.5" customHeight="1" x14ac:dyDescent="0.25">
      <c r="A2" s="26" t="s">
        <v>96</v>
      </c>
      <c r="B2" s="26"/>
      <c r="C2" s="26"/>
      <c r="D2" s="26"/>
      <c r="E2" s="26"/>
      <c r="F2" s="26"/>
      <c r="G2" s="26"/>
      <c r="H2" s="26"/>
      <c r="I2" s="26"/>
    </row>
    <row r="3" spans="1:12" x14ac:dyDescent="0.25">
      <c r="A3" s="4"/>
      <c r="B3" s="5"/>
      <c r="D3" s="6"/>
      <c r="E3" s="6"/>
      <c r="F3" s="24"/>
      <c r="G3" s="24"/>
      <c r="H3" s="24"/>
      <c r="I3" s="25" t="s">
        <v>0</v>
      </c>
    </row>
    <row r="4" spans="1:12" s="7" customFormat="1" ht="63.75" x14ac:dyDescent="0.2">
      <c r="A4" s="11" t="s">
        <v>84</v>
      </c>
      <c r="B4" s="12" t="s">
        <v>77</v>
      </c>
      <c r="C4" s="12" t="s">
        <v>78</v>
      </c>
      <c r="D4" s="11" t="s">
        <v>110</v>
      </c>
      <c r="E4" s="13" t="s">
        <v>58</v>
      </c>
      <c r="F4" s="13" t="s">
        <v>54</v>
      </c>
      <c r="G4" s="13" t="s">
        <v>57</v>
      </c>
      <c r="H4" s="13" t="s">
        <v>59</v>
      </c>
      <c r="I4" s="13" t="s">
        <v>54</v>
      </c>
    </row>
    <row r="5" spans="1:12" s="7" customFormat="1" ht="12.75" x14ac:dyDescent="0.2">
      <c r="A5" s="11" t="s">
        <v>52</v>
      </c>
      <c r="B5" s="11" t="s">
        <v>53</v>
      </c>
      <c r="C5" s="11" t="s">
        <v>79</v>
      </c>
      <c r="D5" s="13">
        <v>4</v>
      </c>
      <c r="E5" s="14">
        <v>5</v>
      </c>
      <c r="F5" s="15" t="s">
        <v>80</v>
      </c>
      <c r="G5" s="15" t="s">
        <v>81</v>
      </c>
      <c r="H5" s="15" t="s">
        <v>82</v>
      </c>
      <c r="I5" s="15" t="s">
        <v>83</v>
      </c>
    </row>
    <row r="6" spans="1:12" ht="21.75" customHeight="1" x14ac:dyDescent="0.25">
      <c r="A6" s="20" t="s">
        <v>60</v>
      </c>
      <c r="B6" s="17"/>
      <c r="C6" s="17"/>
      <c r="D6" s="18">
        <f>D7+D18+D20+D24+D35+D40+D43+D52+D56+D64+D70+D75+D78+D80</f>
        <v>223620795.49999997</v>
      </c>
      <c r="E6" s="18">
        <f>E7+E18+E20+E24+E35+E40+E43+E52+E56+E64+E70+E75+E78+E80</f>
        <v>224369309.40000001</v>
      </c>
      <c r="F6" s="18">
        <f>E6-D6</f>
        <v>748513.90000003576</v>
      </c>
      <c r="G6" s="18">
        <f t="shared" ref="G6" si="0">G7+G18+G20+G24+G35+G40+G43+G52+G56+G64+G70+G75+G78+G80</f>
        <v>215318586.39999998</v>
      </c>
      <c r="H6" s="18">
        <f t="shared" ref="H6" si="1">G6/E6*100</f>
        <v>95.966149281199321</v>
      </c>
      <c r="I6" s="18">
        <f t="shared" ref="I6" si="2">G6-E6</f>
        <v>-9050723.0000000298</v>
      </c>
      <c r="L6" s="3"/>
    </row>
    <row r="7" spans="1:12" x14ac:dyDescent="0.25">
      <c r="A7" s="20" t="s">
        <v>1</v>
      </c>
      <c r="B7" s="21" t="s">
        <v>62</v>
      </c>
      <c r="C7" s="21" t="s">
        <v>74</v>
      </c>
      <c r="D7" s="18">
        <f>SUM(D8:D17)</f>
        <v>19442622.800000001</v>
      </c>
      <c r="E7" s="18">
        <f>SUM(E8:E17)</f>
        <v>10672930.199999999</v>
      </c>
      <c r="F7" s="18">
        <f t="shared" ref="F7:F70" si="3">E7-D7</f>
        <v>-8769692.6000000015</v>
      </c>
      <c r="G7" s="18">
        <f>SUM(G8:G17)</f>
        <v>10226081.5</v>
      </c>
      <c r="H7" s="18">
        <f t="shared" ref="H7:H70" si="4">G7/E7*100</f>
        <v>95.813251922138505</v>
      </c>
      <c r="I7" s="18">
        <f t="shared" ref="I7:I70" si="5">G7-E7</f>
        <v>-446848.69999999925</v>
      </c>
    </row>
    <row r="8" spans="1:12" ht="47.25" x14ac:dyDescent="0.25">
      <c r="A8" s="16" t="s">
        <v>108</v>
      </c>
      <c r="B8" s="17" t="s">
        <v>62</v>
      </c>
      <c r="C8" s="17" t="s">
        <v>63</v>
      </c>
      <c r="D8" s="22">
        <v>8115.3</v>
      </c>
      <c r="E8" s="22">
        <v>8589.9</v>
      </c>
      <c r="F8" s="22">
        <f t="shared" si="3"/>
        <v>474.59999999999945</v>
      </c>
      <c r="G8" s="22">
        <v>8502.6</v>
      </c>
      <c r="H8" s="22">
        <f t="shared" si="4"/>
        <v>98.98369014773165</v>
      </c>
      <c r="I8" s="22">
        <f t="shared" si="5"/>
        <v>-87.299999999999272</v>
      </c>
    </row>
    <row r="9" spans="1:12" ht="63.75" customHeight="1" x14ac:dyDescent="0.25">
      <c r="A9" s="16" t="s">
        <v>97</v>
      </c>
      <c r="B9" s="17" t="s">
        <v>62</v>
      </c>
      <c r="C9" s="17" t="s">
        <v>64</v>
      </c>
      <c r="D9" s="22">
        <v>722670.9</v>
      </c>
      <c r="E9" s="22">
        <v>725132</v>
      </c>
      <c r="F9" s="22">
        <f t="shared" si="3"/>
        <v>2461.0999999999767</v>
      </c>
      <c r="G9" s="22">
        <v>701984.6</v>
      </c>
      <c r="H9" s="22">
        <f t="shared" si="4"/>
        <v>96.807836366344333</v>
      </c>
      <c r="I9" s="22">
        <f t="shared" si="5"/>
        <v>-23147.400000000023</v>
      </c>
    </row>
    <row r="10" spans="1:12" ht="78.75" x14ac:dyDescent="0.25">
      <c r="A10" s="16" t="s">
        <v>2</v>
      </c>
      <c r="B10" s="17" t="s">
        <v>62</v>
      </c>
      <c r="C10" s="17" t="s">
        <v>65</v>
      </c>
      <c r="D10" s="22">
        <v>4428768.5999999996</v>
      </c>
      <c r="E10" s="22">
        <v>4467689.5</v>
      </c>
      <c r="F10" s="22">
        <f t="shared" si="3"/>
        <v>38920.900000000373</v>
      </c>
      <c r="G10" s="22">
        <v>4455316</v>
      </c>
      <c r="H10" s="22">
        <f t="shared" si="4"/>
        <v>99.723044763965802</v>
      </c>
      <c r="I10" s="22">
        <f t="shared" si="5"/>
        <v>-12373.5</v>
      </c>
    </row>
    <row r="11" spans="1:12" ht="48" customHeight="1" x14ac:dyDescent="0.25">
      <c r="A11" s="16" t="s">
        <v>3</v>
      </c>
      <c r="B11" s="17" t="s">
        <v>62</v>
      </c>
      <c r="C11" s="17" t="s">
        <v>66</v>
      </c>
      <c r="D11" s="22">
        <v>577293.5</v>
      </c>
      <c r="E11" s="22">
        <v>579444</v>
      </c>
      <c r="F11" s="22">
        <f t="shared" si="3"/>
        <v>2150.5</v>
      </c>
      <c r="G11" s="22">
        <v>577170.30000000005</v>
      </c>
      <c r="H11" s="22">
        <f t="shared" si="4"/>
        <v>99.607606602191083</v>
      </c>
      <c r="I11" s="22">
        <f t="shared" si="5"/>
        <v>-2273.6999999999534</v>
      </c>
    </row>
    <row r="12" spans="1:12" ht="47.25" x14ac:dyDescent="0.25">
      <c r="A12" s="16" t="s">
        <v>98</v>
      </c>
      <c r="B12" s="17" t="s">
        <v>62</v>
      </c>
      <c r="C12" s="17" t="s">
        <v>67</v>
      </c>
      <c r="D12" s="22">
        <v>120129.4</v>
      </c>
      <c r="E12" s="22">
        <v>118351.4</v>
      </c>
      <c r="F12" s="22">
        <f t="shared" si="3"/>
        <v>-1778</v>
      </c>
      <c r="G12" s="22">
        <v>117724.2</v>
      </c>
      <c r="H12" s="22">
        <f t="shared" si="4"/>
        <v>99.47005274124345</v>
      </c>
      <c r="I12" s="22">
        <f t="shared" si="5"/>
        <v>-627.19999999999709</v>
      </c>
    </row>
    <row r="13" spans="1:12" ht="31.5" x14ac:dyDescent="0.25">
      <c r="A13" s="16" t="s">
        <v>107</v>
      </c>
      <c r="B13" s="17" t="s">
        <v>62</v>
      </c>
      <c r="C13" s="17" t="s">
        <v>68</v>
      </c>
      <c r="D13" s="22">
        <v>135256.9</v>
      </c>
      <c r="E13" s="22">
        <v>133256.79999999999</v>
      </c>
      <c r="F13" s="22">
        <f t="shared" si="3"/>
        <v>-2000.1000000000058</v>
      </c>
      <c r="G13" s="22">
        <v>132443.70000000001</v>
      </c>
      <c r="H13" s="22">
        <f t="shared" si="4"/>
        <v>99.389824759411908</v>
      </c>
      <c r="I13" s="22">
        <f t="shared" si="5"/>
        <v>-813.09999999997672</v>
      </c>
    </row>
    <row r="14" spans="1:12" ht="31.5" x14ac:dyDescent="0.25">
      <c r="A14" s="16" t="s">
        <v>99</v>
      </c>
      <c r="B14" s="17" t="s">
        <v>62</v>
      </c>
      <c r="C14" s="17" t="s">
        <v>69</v>
      </c>
      <c r="D14" s="22">
        <v>4620.1000000000004</v>
      </c>
      <c r="E14" s="22">
        <v>4620.1000000000004</v>
      </c>
      <c r="F14" s="22">
        <f t="shared" si="3"/>
        <v>0</v>
      </c>
      <c r="G14" s="22">
        <v>4520.1000000000004</v>
      </c>
      <c r="H14" s="22">
        <f t="shared" si="4"/>
        <v>97.835544685179983</v>
      </c>
      <c r="I14" s="22">
        <f t="shared" si="5"/>
        <v>-100</v>
      </c>
    </row>
    <row r="15" spans="1:12" x14ac:dyDescent="0.25">
      <c r="A15" s="16" t="s">
        <v>4</v>
      </c>
      <c r="B15" s="17" t="s">
        <v>62</v>
      </c>
      <c r="C15" s="17" t="s">
        <v>72</v>
      </c>
      <c r="D15" s="22">
        <v>1414875.2</v>
      </c>
      <c r="E15" s="22">
        <v>346828.79999999999</v>
      </c>
      <c r="F15" s="22">
        <f t="shared" si="3"/>
        <v>-1068046.3999999999</v>
      </c>
      <c r="G15" s="22">
        <v>0</v>
      </c>
      <c r="H15" s="22">
        <f t="shared" si="4"/>
        <v>0</v>
      </c>
      <c r="I15" s="22">
        <f t="shared" si="5"/>
        <v>-346828.79999999999</v>
      </c>
    </row>
    <row r="16" spans="1:12" ht="31.5" x14ac:dyDescent="0.25">
      <c r="A16" s="16" t="s">
        <v>88</v>
      </c>
      <c r="B16" s="17" t="s">
        <v>62</v>
      </c>
      <c r="C16" s="17" t="s">
        <v>73</v>
      </c>
      <c r="D16" s="19">
        <v>12467.8</v>
      </c>
      <c r="E16" s="19">
        <v>12467.8</v>
      </c>
      <c r="F16" s="19">
        <f t="shared" si="3"/>
        <v>0</v>
      </c>
      <c r="G16" s="19">
        <v>12467.8</v>
      </c>
      <c r="H16" s="19">
        <f t="shared" si="4"/>
        <v>100</v>
      </c>
      <c r="I16" s="19">
        <f t="shared" si="5"/>
        <v>0</v>
      </c>
    </row>
    <row r="17" spans="1:9" x14ac:dyDescent="0.25">
      <c r="A17" s="16" t="s">
        <v>5</v>
      </c>
      <c r="B17" s="17" t="s">
        <v>62</v>
      </c>
      <c r="C17" s="17" t="s">
        <v>75</v>
      </c>
      <c r="D17" s="22">
        <v>12018425.1</v>
      </c>
      <c r="E17" s="22">
        <v>4276549.9000000004</v>
      </c>
      <c r="F17" s="22">
        <f t="shared" si="3"/>
        <v>-7741875.1999999993</v>
      </c>
      <c r="G17" s="22">
        <v>4215952.2</v>
      </c>
      <c r="H17" s="22">
        <f t="shared" si="4"/>
        <v>98.583023665876084</v>
      </c>
      <c r="I17" s="22">
        <f t="shared" si="5"/>
        <v>-60597.700000000186</v>
      </c>
    </row>
    <row r="18" spans="1:9" x14ac:dyDescent="0.25">
      <c r="A18" s="20" t="s">
        <v>6</v>
      </c>
      <c r="B18" s="21" t="s">
        <v>63</v>
      </c>
      <c r="C18" s="21" t="s">
        <v>74</v>
      </c>
      <c r="D18" s="23">
        <f>D19</f>
        <v>114979.4</v>
      </c>
      <c r="E18" s="23">
        <f>E19</f>
        <v>159452</v>
      </c>
      <c r="F18" s="23">
        <f t="shared" si="3"/>
        <v>44472.600000000006</v>
      </c>
      <c r="G18" s="23">
        <f>G19</f>
        <v>146815.1</v>
      </c>
      <c r="H18" s="23">
        <f t="shared" si="4"/>
        <v>92.074793668313987</v>
      </c>
      <c r="I18" s="23">
        <f t="shared" si="5"/>
        <v>-12636.899999999994</v>
      </c>
    </row>
    <row r="19" spans="1:9" x14ac:dyDescent="0.25">
      <c r="A19" s="16" t="s">
        <v>91</v>
      </c>
      <c r="B19" s="17" t="s">
        <v>63</v>
      </c>
      <c r="C19" s="17" t="s">
        <v>64</v>
      </c>
      <c r="D19" s="22">
        <v>114979.4</v>
      </c>
      <c r="E19" s="22">
        <v>159452</v>
      </c>
      <c r="F19" s="22">
        <f t="shared" si="3"/>
        <v>44472.600000000006</v>
      </c>
      <c r="G19" s="22">
        <v>146815.1</v>
      </c>
      <c r="H19" s="22">
        <f t="shared" si="4"/>
        <v>92.074793668313987</v>
      </c>
      <c r="I19" s="22">
        <f t="shared" si="5"/>
        <v>-12636.899999999994</v>
      </c>
    </row>
    <row r="20" spans="1:9" ht="51" customHeight="1" x14ac:dyDescent="0.25">
      <c r="A20" s="20" t="s">
        <v>109</v>
      </c>
      <c r="B20" s="21" t="s">
        <v>64</v>
      </c>
      <c r="C20" s="21" t="s">
        <v>74</v>
      </c>
      <c r="D20" s="23">
        <f>SUM(D21:D23)</f>
        <v>3666630.9000000004</v>
      </c>
      <c r="E20" s="23">
        <f t="shared" ref="E20:G20" si="6">SUM(E21:E23)</f>
        <v>3741693.4000000004</v>
      </c>
      <c r="F20" s="23">
        <f t="shared" si="3"/>
        <v>75062.5</v>
      </c>
      <c r="G20" s="23">
        <f t="shared" si="6"/>
        <v>3654564.6999999997</v>
      </c>
      <c r="H20" s="23">
        <f t="shared" si="4"/>
        <v>97.671409955716825</v>
      </c>
      <c r="I20" s="23">
        <f t="shared" si="5"/>
        <v>-87128.700000000652</v>
      </c>
    </row>
    <row r="21" spans="1:9" x14ac:dyDescent="0.25">
      <c r="A21" s="16" t="s">
        <v>89</v>
      </c>
      <c r="B21" s="17" t="s">
        <v>64</v>
      </c>
      <c r="C21" s="17" t="s">
        <v>70</v>
      </c>
      <c r="D21" s="22">
        <v>821691.7</v>
      </c>
      <c r="E21" s="22">
        <v>896754.3</v>
      </c>
      <c r="F21" s="22">
        <f t="shared" si="3"/>
        <v>75062.600000000093</v>
      </c>
      <c r="G21" s="22">
        <v>840747.2</v>
      </c>
      <c r="H21" s="22">
        <f t="shared" si="4"/>
        <v>93.754465409309987</v>
      </c>
      <c r="I21" s="22">
        <f t="shared" si="5"/>
        <v>-56007.100000000093</v>
      </c>
    </row>
    <row r="22" spans="1:9" ht="63" x14ac:dyDescent="0.25">
      <c r="A22" s="16" t="s">
        <v>100</v>
      </c>
      <c r="B22" s="17" t="s">
        <v>64</v>
      </c>
      <c r="C22" s="17" t="s">
        <v>71</v>
      </c>
      <c r="D22" s="22">
        <v>2210408.2000000002</v>
      </c>
      <c r="E22" s="22">
        <v>2210408.1</v>
      </c>
      <c r="F22" s="22">
        <f t="shared" si="3"/>
        <v>-0.10000000009313226</v>
      </c>
      <c r="G22" s="22">
        <v>2205287.1</v>
      </c>
      <c r="H22" s="22">
        <f t="shared" si="4"/>
        <v>99.768323324548078</v>
      </c>
      <c r="I22" s="22">
        <f t="shared" si="5"/>
        <v>-5121</v>
      </c>
    </row>
    <row r="23" spans="1:9" ht="47.25" x14ac:dyDescent="0.25">
      <c r="A23" s="16" t="s">
        <v>101</v>
      </c>
      <c r="B23" s="17" t="s">
        <v>64</v>
      </c>
      <c r="C23" s="17" t="s">
        <v>76</v>
      </c>
      <c r="D23" s="22">
        <v>634531</v>
      </c>
      <c r="E23" s="22">
        <v>634531</v>
      </c>
      <c r="F23" s="22">
        <f t="shared" si="3"/>
        <v>0</v>
      </c>
      <c r="G23" s="22">
        <v>608530.4</v>
      </c>
      <c r="H23" s="22">
        <f t="shared" si="4"/>
        <v>95.902390899735394</v>
      </c>
      <c r="I23" s="22">
        <f t="shared" si="5"/>
        <v>-26000.599999999977</v>
      </c>
    </row>
    <row r="24" spans="1:9" x14ac:dyDescent="0.25">
      <c r="A24" s="20" t="s">
        <v>7</v>
      </c>
      <c r="B24" s="21" t="s">
        <v>65</v>
      </c>
      <c r="C24" s="21" t="s">
        <v>74</v>
      </c>
      <c r="D24" s="23">
        <f>SUM(D25:D34)</f>
        <v>41988353.899999999</v>
      </c>
      <c r="E24" s="23">
        <f t="shared" ref="E24:G24" si="7">SUM(E25:E34)</f>
        <v>49118801.299999997</v>
      </c>
      <c r="F24" s="23">
        <f t="shared" si="3"/>
        <v>7130447.3999999985</v>
      </c>
      <c r="G24" s="23">
        <f t="shared" si="7"/>
        <v>43776219.799999997</v>
      </c>
      <c r="H24" s="23">
        <f t="shared" si="4"/>
        <v>89.1231435649876</v>
      </c>
      <c r="I24" s="23">
        <f t="shared" si="5"/>
        <v>-5342581.5</v>
      </c>
    </row>
    <row r="25" spans="1:9" x14ac:dyDescent="0.25">
      <c r="A25" s="16" t="s">
        <v>8</v>
      </c>
      <c r="B25" s="17" t="s">
        <v>65</v>
      </c>
      <c r="C25" s="17" t="s">
        <v>62</v>
      </c>
      <c r="D25" s="22">
        <v>525182.69999999995</v>
      </c>
      <c r="E25" s="22">
        <v>524100.7</v>
      </c>
      <c r="F25" s="22">
        <f t="shared" si="3"/>
        <v>-1081.9999999999418</v>
      </c>
      <c r="G25" s="22">
        <v>519796.6</v>
      </c>
      <c r="H25" s="22">
        <f t="shared" si="4"/>
        <v>99.178764691594566</v>
      </c>
      <c r="I25" s="22">
        <f t="shared" si="5"/>
        <v>-4304.1000000000349</v>
      </c>
    </row>
    <row r="26" spans="1:9" x14ac:dyDescent="0.25">
      <c r="A26" s="16" t="s">
        <v>9</v>
      </c>
      <c r="B26" s="17" t="s">
        <v>65</v>
      </c>
      <c r="C26" s="17" t="s">
        <v>65</v>
      </c>
      <c r="D26" s="22">
        <v>5145.6000000000004</v>
      </c>
      <c r="E26" s="22">
        <v>5145.6000000000004</v>
      </c>
      <c r="F26" s="22">
        <f t="shared" si="3"/>
        <v>0</v>
      </c>
      <c r="G26" s="22">
        <v>5145.6000000000004</v>
      </c>
      <c r="H26" s="22">
        <f t="shared" si="4"/>
        <v>100</v>
      </c>
      <c r="I26" s="22">
        <f t="shared" si="5"/>
        <v>0</v>
      </c>
    </row>
    <row r="27" spans="1:9" x14ac:dyDescent="0.25">
      <c r="A27" s="16" t="s">
        <v>92</v>
      </c>
      <c r="B27" s="17" t="s">
        <v>65</v>
      </c>
      <c r="C27" s="17" t="s">
        <v>66</v>
      </c>
      <c r="D27" s="22">
        <v>6286119</v>
      </c>
      <c r="E27" s="22">
        <v>6378464.9000000004</v>
      </c>
      <c r="F27" s="22">
        <f t="shared" si="3"/>
        <v>92345.900000000373</v>
      </c>
      <c r="G27" s="22">
        <v>6377986.0999999996</v>
      </c>
      <c r="H27" s="22">
        <f t="shared" si="4"/>
        <v>99.992493491655011</v>
      </c>
      <c r="I27" s="22">
        <f t="shared" si="5"/>
        <v>-478.80000000074506</v>
      </c>
    </row>
    <row r="28" spans="1:9" x14ac:dyDescent="0.25">
      <c r="A28" s="16" t="s">
        <v>10</v>
      </c>
      <c r="B28" s="17" t="s">
        <v>65</v>
      </c>
      <c r="C28" s="17" t="s">
        <v>67</v>
      </c>
      <c r="D28" s="22">
        <v>88488.7</v>
      </c>
      <c r="E28" s="22">
        <v>88488.7</v>
      </c>
      <c r="F28" s="22">
        <f t="shared" si="3"/>
        <v>0</v>
      </c>
      <c r="G28" s="22">
        <v>86473.3</v>
      </c>
      <c r="H28" s="22">
        <f t="shared" si="4"/>
        <v>97.722421054891768</v>
      </c>
      <c r="I28" s="22">
        <f t="shared" si="5"/>
        <v>-2015.3999999999942</v>
      </c>
    </row>
    <row r="29" spans="1:9" x14ac:dyDescent="0.25">
      <c r="A29" s="16" t="s">
        <v>11</v>
      </c>
      <c r="B29" s="17" t="s">
        <v>65</v>
      </c>
      <c r="C29" s="17" t="s">
        <v>68</v>
      </c>
      <c r="D29" s="22">
        <v>1736057.1</v>
      </c>
      <c r="E29" s="22">
        <v>1738204</v>
      </c>
      <c r="F29" s="22">
        <f t="shared" si="3"/>
        <v>2146.8999999999069</v>
      </c>
      <c r="G29" s="22">
        <v>1725559.6</v>
      </c>
      <c r="H29" s="22">
        <f t="shared" si="4"/>
        <v>99.27255949244163</v>
      </c>
      <c r="I29" s="22">
        <f t="shared" si="5"/>
        <v>-12644.399999999907</v>
      </c>
    </row>
    <row r="30" spans="1:9" x14ac:dyDescent="0.25">
      <c r="A30" s="16" t="s">
        <v>12</v>
      </c>
      <c r="B30" s="17" t="s">
        <v>65</v>
      </c>
      <c r="C30" s="17" t="s">
        <v>69</v>
      </c>
      <c r="D30" s="22">
        <v>1575760.6</v>
      </c>
      <c r="E30" s="22">
        <v>1394464.7</v>
      </c>
      <c r="F30" s="22">
        <f t="shared" si="3"/>
        <v>-181295.90000000014</v>
      </c>
      <c r="G30" s="22">
        <v>1364713.3</v>
      </c>
      <c r="H30" s="22">
        <f t="shared" si="4"/>
        <v>97.866464457651745</v>
      </c>
      <c r="I30" s="22">
        <f t="shared" si="5"/>
        <v>-29751.399999999907</v>
      </c>
    </row>
    <row r="31" spans="1:9" x14ac:dyDescent="0.25">
      <c r="A31" s="16" t="s">
        <v>13</v>
      </c>
      <c r="B31" s="17" t="s">
        <v>65</v>
      </c>
      <c r="C31" s="17" t="s">
        <v>70</v>
      </c>
      <c r="D31" s="22">
        <v>21605801.800000001</v>
      </c>
      <c r="E31" s="22">
        <v>21678065.199999999</v>
      </c>
      <c r="F31" s="22">
        <f t="shared" si="3"/>
        <v>72263.39999999851</v>
      </c>
      <c r="G31" s="22">
        <v>20720970.5</v>
      </c>
      <c r="H31" s="22">
        <f t="shared" si="4"/>
        <v>95.584962536232254</v>
      </c>
      <c r="I31" s="22">
        <f t="shared" si="5"/>
        <v>-957094.69999999925</v>
      </c>
    </row>
    <row r="32" spans="1:9" x14ac:dyDescent="0.25">
      <c r="A32" s="16" t="s">
        <v>14</v>
      </c>
      <c r="B32" s="17" t="s">
        <v>65</v>
      </c>
      <c r="C32" s="17" t="s">
        <v>71</v>
      </c>
      <c r="D32" s="22">
        <v>2021241.6</v>
      </c>
      <c r="E32" s="22">
        <v>1953464.1</v>
      </c>
      <c r="F32" s="22">
        <f t="shared" si="3"/>
        <v>-67777.5</v>
      </c>
      <c r="G32" s="22">
        <v>1939271</v>
      </c>
      <c r="H32" s="22">
        <f t="shared" si="4"/>
        <v>99.273439424865799</v>
      </c>
      <c r="I32" s="22">
        <f t="shared" si="5"/>
        <v>-14193.100000000093</v>
      </c>
    </row>
    <row r="33" spans="1:9" ht="31.5" x14ac:dyDescent="0.25">
      <c r="A33" s="16" t="s">
        <v>15</v>
      </c>
      <c r="B33" s="17" t="s">
        <v>65</v>
      </c>
      <c r="C33" s="17" t="s">
        <v>72</v>
      </c>
      <c r="D33" s="22">
        <v>4442.5</v>
      </c>
      <c r="E33" s="22">
        <v>4442.5</v>
      </c>
      <c r="F33" s="22">
        <f t="shared" si="3"/>
        <v>0</v>
      </c>
      <c r="G33" s="22">
        <v>683.5</v>
      </c>
      <c r="H33" s="22">
        <f t="shared" si="4"/>
        <v>15.385481148002251</v>
      </c>
      <c r="I33" s="22">
        <f t="shared" si="5"/>
        <v>-3759</v>
      </c>
    </row>
    <row r="34" spans="1:9" ht="31.5" x14ac:dyDescent="0.25">
      <c r="A34" s="16" t="s">
        <v>16</v>
      </c>
      <c r="B34" s="17" t="s">
        <v>65</v>
      </c>
      <c r="C34" s="17" t="s">
        <v>73</v>
      </c>
      <c r="D34" s="22">
        <v>8140114.2999999998</v>
      </c>
      <c r="E34" s="22">
        <v>15353960.9</v>
      </c>
      <c r="F34" s="22">
        <f t="shared" si="3"/>
        <v>7213846.6000000006</v>
      </c>
      <c r="G34" s="22">
        <v>11035620.300000001</v>
      </c>
      <c r="H34" s="22">
        <f t="shared" si="4"/>
        <v>71.874745362937588</v>
      </c>
      <c r="I34" s="22">
        <f t="shared" si="5"/>
        <v>-4318340.5999999996</v>
      </c>
    </row>
    <row r="35" spans="1:9" ht="31.5" x14ac:dyDescent="0.25">
      <c r="A35" s="20" t="s">
        <v>17</v>
      </c>
      <c r="B35" s="21" t="s">
        <v>66</v>
      </c>
      <c r="C35" s="21" t="s">
        <v>74</v>
      </c>
      <c r="D35" s="23">
        <f>SUM(D36:D39)</f>
        <v>23319193.600000001</v>
      </c>
      <c r="E35" s="23">
        <f t="shared" ref="E35:G35" si="8">SUM(E36:E39)</f>
        <v>23124149.099999998</v>
      </c>
      <c r="F35" s="23">
        <f t="shared" si="3"/>
        <v>-195044.50000000373</v>
      </c>
      <c r="G35" s="23">
        <f t="shared" si="8"/>
        <v>22848990.399999999</v>
      </c>
      <c r="H35" s="23">
        <f t="shared" si="4"/>
        <v>98.810080756657982</v>
      </c>
      <c r="I35" s="23">
        <f t="shared" si="5"/>
        <v>-275158.69999999925</v>
      </c>
    </row>
    <row r="36" spans="1:9" x14ac:dyDescent="0.25">
      <c r="A36" s="16" t="s">
        <v>18</v>
      </c>
      <c r="B36" s="17" t="s">
        <v>66</v>
      </c>
      <c r="C36" s="17" t="s">
        <v>62</v>
      </c>
      <c r="D36" s="22">
        <v>4474090.9000000004</v>
      </c>
      <c r="E36" s="22">
        <v>4525794.5999999996</v>
      </c>
      <c r="F36" s="22">
        <f t="shared" si="3"/>
        <v>51703.699999999255</v>
      </c>
      <c r="G36" s="22">
        <v>4422469.5</v>
      </c>
      <c r="H36" s="22">
        <f t="shared" si="4"/>
        <v>97.716973280227975</v>
      </c>
      <c r="I36" s="22">
        <f t="shared" si="5"/>
        <v>-103325.09999999963</v>
      </c>
    </row>
    <row r="37" spans="1:9" x14ac:dyDescent="0.25">
      <c r="A37" s="16" t="s">
        <v>19</v>
      </c>
      <c r="B37" s="17" t="s">
        <v>66</v>
      </c>
      <c r="C37" s="17" t="s">
        <v>63</v>
      </c>
      <c r="D37" s="22">
        <v>16314127.9</v>
      </c>
      <c r="E37" s="22">
        <v>16067379.699999999</v>
      </c>
      <c r="F37" s="22">
        <f t="shared" si="3"/>
        <v>-246748.20000000112</v>
      </c>
      <c r="G37" s="22">
        <v>15895878.5</v>
      </c>
      <c r="H37" s="22">
        <f t="shared" si="4"/>
        <v>98.932612515530465</v>
      </c>
      <c r="I37" s="22">
        <f t="shared" si="5"/>
        <v>-171501.19999999925</v>
      </c>
    </row>
    <row r="38" spans="1:9" x14ac:dyDescent="0.25">
      <c r="A38" s="16" t="s">
        <v>20</v>
      </c>
      <c r="B38" s="17" t="s">
        <v>66</v>
      </c>
      <c r="C38" s="17" t="s">
        <v>64</v>
      </c>
      <c r="D38" s="22">
        <v>2068413.3</v>
      </c>
      <c r="E38" s="22">
        <v>2068413.3</v>
      </c>
      <c r="F38" s="22">
        <f t="shared" si="3"/>
        <v>0</v>
      </c>
      <c r="G38" s="22">
        <v>2068081</v>
      </c>
      <c r="H38" s="22">
        <f t="shared" si="4"/>
        <v>99.983934545383164</v>
      </c>
      <c r="I38" s="22">
        <f t="shared" si="5"/>
        <v>-332.30000000004657</v>
      </c>
    </row>
    <row r="39" spans="1:9" ht="31.5" x14ac:dyDescent="0.25">
      <c r="A39" s="16" t="s">
        <v>21</v>
      </c>
      <c r="B39" s="17" t="s">
        <v>66</v>
      </c>
      <c r="C39" s="17" t="s">
        <v>66</v>
      </c>
      <c r="D39" s="22">
        <v>462561.5</v>
      </c>
      <c r="E39" s="22">
        <v>462561.5</v>
      </c>
      <c r="F39" s="22">
        <f t="shared" si="3"/>
        <v>0</v>
      </c>
      <c r="G39" s="22">
        <v>462561.4</v>
      </c>
      <c r="H39" s="22">
        <f t="shared" si="4"/>
        <v>99.999978381253101</v>
      </c>
      <c r="I39" s="22">
        <f t="shared" si="5"/>
        <v>-9.9999999976716936E-2</v>
      </c>
    </row>
    <row r="40" spans="1:9" x14ac:dyDescent="0.25">
      <c r="A40" s="20" t="s">
        <v>22</v>
      </c>
      <c r="B40" s="21" t="s">
        <v>67</v>
      </c>
      <c r="C40" s="21" t="s">
        <v>74</v>
      </c>
      <c r="D40" s="23">
        <f>SUM(D41:D42)</f>
        <v>606645.9</v>
      </c>
      <c r="E40" s="23">
        <f t="shared" ref="E40:G40" si="9">SUM(E41:E42)</f>
        <v>606645.9</v>
      </c>
      <c r="F40" s="23">
        <f t="shared" si="3"/>
        <v>0</v>
      </c>
      <c r="G40" s="23">
        <f t="shared" si="9"/>
        <v>598390.6</v>
      </c>
      <c r="H40" s="23">
        <f t="shared" si="4"/>
        <v>98.639189682152292</v>
      </c>
      <c r="I40" s="23">
        <f t="shared" si="5"/>
        <v>-8255.3000000000466</v>
      </c>
    </row>
    <row r="41" spans="1:9" ht="31.5" x14ac:dyDescent="0.25">
      <c r="A41" s="16" t="s">
        <v>102</v>
      </c>
      <c r="B41" s="17" t="s">
        <v>67</v>
      </c>
      <c r="C41" s="17" t="s">
        <v>64</v>
      </c>
      <c r="D41" s="22">
        <v>152105.1</v>
      </c>
      <c r="E41" s="22">
        <v>152105.1</v>
      </c>
      <c r="F41" s="22">
        <f t="shared" si="3"/>
        <v>0</v>
      </c>
      <c r="G41" s="22">
        <v>151891.4</v>
      </c>
      <c r="H41" s="22">
        <f t="shared" si="4"/>
        <v>99.859505039607484</v>
      </c>
      <c r="I41" s="22">
        <f t="shared" si="5"/>
        <v>-213.70000000001164</v>
      </c>
    </row>
    <row r="42" spans="1:9" ht="31.5" x14ac:dyDescent="0.25">
      <c r="A42" s="16" t="s">
        <v>23</v>
      </c>
      <c r="B42" s="17" t="s">
        <v>67</v>
      </c>
      <c r="C42" s="17" t="s">
        <v>66</v>
      </c>
      <c r="D42" s="22">
        <v>454540.79999999999</v>
      </c>
      <c r="E42" s="22">
        <v>454540.79999999999</v>
      </c>
      <c r="F42" s="22">
        <f t="shared" si="3"/>
        <v>0</v>
      </c>
      <c r="G42" s="22">
        <v>446499.2</v>
      </c>
      <c r="H42" s="22">
        <f t="shared" si="4"/>
        <v>98.230829883698007</v>
      </c>
      <c r="I42" s="22">
        <f t="shared" si="5"/>
        <v>-8041.5999999999767</v>
      </c>
    </row>
    <row r="43" spans="1:9" x14ac:dyDescent="0.25">
      <c r="A43" s="20" t="s">
        <v>24</v>
      </c>
      <c r="B43" s="21" t="s">
        <v>68</v>
      </c>
      <c r="C43" s="21" t="s">
        <v>74</v>
      </c>
      <c r="D43" s="23">
        <f>SUM(D44:D51)</f>
        <v>44964664.399999999</v>
      </c>
      <c r="E43" s="23">
        <f t="shared" ref="E43:G43" si="10">SUM(E44:E51)</f>
        <v>45182347.100000009</v>
      </c>
      <c r="F43" s="23">
        <f t="shared" si="3"/>
        <v>217682.70000001043</v>
      </c>
      <c r="G43" s="23">
        <f t="shared" si="10"/>
        <v>44676044.199999996</v>
      </c>
      <c r="H43" s="23">
        <f t="shared" si="4"/>
        <v>98.879423198446432</v>
      </c>
      <c r="I43" s="23">
        <f t="shared" si="5"/>
        <v>-506302.90000001341</v>
      </c>
    </row>
    <row r="44" spans="1:9" x14ac:dyDescent="0.25">
      <c r="A44" s="16" t="s">
        <v>25</v>
      </c>
      <c r="B44" s="17" t="s">
        <v>68</v>
      </c>
      <c r="C44" s="17" t="s">
        <v>62</v>
      </c>
      <c r="D44" s="22">
        <v>14690017.5</v>
      </c>
      <c r="E44" s="22">
        <v>14643331.800000001</v>
      </c>
      <c r="F44" s="22">
        <f t="shared" si="3"/>
        <v>-46685.699999999255</v>
      </c>
      <c r="G44" s="22">
        <v>14426551.1</v>
      </c>
      <c r="H44" s="22">
        <f t="shared" si="4"/>
        <v>98.519594427273702</v>
      </c>
      <c r="I44" s="22">
        <f t="shared" si="5"/>
        <v>-216780.70000000112</v>
      </c>
    </row>
    <row r="45" spans="1:9" x14ac:dyDescent="0.25">
      <c r="A45" s="16" t="s">
        <v>26</v>
      </c>
      <c r="B45" s="17" t="s">
        <v>68</v>
      </c>
      <c r="C45" s="17" t="s">
        <v>63</v>
      </c>
      <c r="D45" s="22">
        <v>23282077.300000001</v>
      </c>
      <c r="E45" s="22">
        <v>23437258.800000001</v>
      </c>
      <c r="F45" s="22">
        <f t="shared" si="3"/>
        <v>155181.5</v>
      </c>
      <c r="G45" s="22">
        <v>23293257.699999999</v>
      </c>
      <c r="H45" s="22">
        <f t="shared" si="4"/>
        <v>99.385588983640005</v>
      </c>
      <c r="I45" s="22">
        <f t="shared" si="5"/>
        <v>-144001.10000000149</v>
      </c>
    </row>
    <row r="46" spans="1:9" x14ac:dyDescent="0.25">
      <c r="A46" s="16" t="s">
        <v>61</v>
      </c>
      <c r="B46" s="17" t="s">
        <v>68</v>
      </c>
      <c r="C46" s="17" t="s">
        <v>64</v>
      </c>
      <c r="D46" s="22">
        <v>864636.4</v>
      </c>
      <c r="E46" s="22">
        <v>863473.8</v>
      </c>
      <c r="F46" s="22">
        <f t="shared" si="3"/>
        <v>-1162.5999999999767</v>
      </c>
      <c r="G46" s="22">
        <v>863471</v>
      </c>
      <c r="H46" s="22">
        <f t="shared" si="4"/>
        <v>99.999675728435534</v>
      </c>
      <c r="I46" s="22">
        <f t="shared" si="5"/>
        <v>-2.8000000000465661</v>
      </c>
    </row>
    <row r="47" spans="1:9" x14ac:dyDescent="0.25">
      <c r="A47" s="16" t="s">
        <v>27</v>
      </c>
      <c r="B47" s="17" t="s">
        <v>68</v>
      </c>
      <c r="C47" s="17" t="s">
        <v>65</v>
      </c>
      <c r="D47" s="22">
        <v>3490780.7</v>
      </c>
      <c r="E47" s="22">
        <v>3520162.6</v>
      </c>
      <c r="F47" s="22">
        <f t="shared" si="3"/>
        <v>29381.899999999907</v>
      </c>
      <c r="G47" s="22">
        <v>3381896.9</v>
      </c>
      <c r="H47" s="22">
        <f t="shared" si="4"/>
        <v>96.072178597659104</v>
      </c>
      <c r="I47" s="22">
        <f t="shared" si="5"/>
        <v>-138265.70000000019</v>
      </c>
    </row>
    <row r="48" spans="1:9" ht="31.5" x14ac:dyDescent="0.25">
      <c r="A48" s="16" t="s">
        <v>28</v>
      </c>
      <c r="B48" s="17" t="s">
        <v>68</v>
      </c>
      <c r="C48" s="17" t="s">
        <v>66</v>
      </c>
      <c r="D48" s="22">
        <v>388350</v>
      </c>
      <c r="E48" s="22">
        <v>388802.7</v>
      </c>
      <c r="F48" s="22">
        <f t="shared" si="3"/>
        <v>452.70000000001164</v>
      </c>
      <c r="G48" s="22">
        <v>388392.6</v>
      </c>
      <c r="H48" s="22">
        <f t="shared" si="4"/>
        <v>99.894522337422032</v>
      </c>
      <c r="I48" s="22">
        <f t="shared" si="5"/>
        <v>-410.10000000003492</v>
      </c>
    </row>
    <row r="49" spans="1:9" x14ac:dyDescent="0.25">
      <c r="A49" s="16" t="s">
        <v>55</v>
      </c>
      <c r="B49" s="17" t="s">
        <v>68</v>
      </c>
      <c r="C49" s="17" t="s">
        <v>67</v>
      </c>
      <c r="D49" s="22">
        <v>939706.6</v>
      </c>
      <c r="E49" s="22">
        <v>936706.6</v>
      </c>
      <c r="F49" s="22">
        <f t="shared" si="3"/>
        <v>-3000</v>
      </c>
      <c r="G49" s="22">
        <v>936706.6</v>
      </c>
      <c r="H49" s="22">
        <f t="shared" si="4"/>
        <v>100</v>
      </c>
      <c r="I49" s="22">
        <f t="shared" si="5"/>
        <v>0</v>
      </c>
    </row>
    <row r="50" spans="1:9" x14ac:dyDescent="0.25">
      <c r="A50" s="16" t="s">
        <v>56</v>
      </c>
      <c r="B50" s="17" t="s">
        <v>68</v>
      </c>
      <c r="C50" s="17" t="s">
        <v>68</v>
      </c>
      <c r="D50" s="22">
        <v>360997.4</v>
      </c>
      <c r="E50" s="22">
        <v>383322.7</v>
      </c>
      <c r="F50" s="22">
        <f t="shared" si="3"/>
        <v>22325.299999999988</v>
      </c>
      <c r="G50" s="22">
        <v>377586.9</v>
      </c>
      <c r="H50" s="22">
        <f t="shared" si="4"/>
        <v>98.503662840734449</v>
      </c>
      <c r="I50" s="22">
        <f t="shared" si="5"/>
        <v>-5735.7999999999884</v>
      </c>
    </row>
    <row r="51" spans="1:9" x14ac:dyDescent="0.25">
      <c r="A51" s="16" t="s">
        <v>29</v>
      </c>
      <c r="B51" s="17" t="s">
        <v>68</v>
      </c>
      <c r="C51" s="17" t="s">
        <v>70</v>
      </c>
      <c r="D51" s="22">
        <v>948098.5</v>
      </c>
      <c r="E51" s="22">
        <v>1009288.1</v>
      </c>
      <c r="F51" s="22">
        <f t="shared" si="3"/>
        <v>61189.599999999977</v>
      </c>
      <c r="G51" s="22">
        <v>1008181.4</v>
      </c>
      <c r="H51" s="22">
        <f t="shared" si="4"/>
        <v>99.890348454519582</v>
      </c>
      <c r="I51" s="22">
        <f t="shared" si="5"/>
        <v>-1106.6999999999534</v>
      </c>
    </row>
    <row r="52" spans="1:9" x14ac:dyDescent="0.25">
      <c r="A52" s="20" t="s">
        <v>103</v>
      </c>
      <c r="B52" s="21" t="s">
        <v>69</v>
      </c>
      <c r="C52" s="21" t="s">
        <v>74</v>
      </c>
      <c r="D52" s="23">
        <f>SUM(D53:D55)</f>
        <v>4815411.4000000004</v>
      </c>
      <c r="E52" s="23">
        <f t="shared" ref="E52:G52" si="11">SUM(E53:E55)</f>
        <v>4830127.6000000006</v>
      </c>
      <c r="F52" s="23">
        <f t="shared" si="3"/>
        <v>14716.200000000186</v>
      </c>
      <c r="G52" s="23">
        <f t="shared" si="11"/>
        <v>4461763.8000000007</v>
      </c>
      <c r="H52" s="23">
        <f t="shared" si="4"/>
        <v>92.373621765188986</v>
      </c>
      <c r="I52" s="23">
        <f t="shared" si="5"/>
        <v>-368363.79999999981</v>
      </c>
    </row>
    <row r="53" spans="1:9" x14ac:dyDescent="0.25">
      <c r="A53" s="16" t="s">
        <v>30</v>
      </c>
      <c r="B53" s="17" t="s">
        <v>69</v>
      </c>
      <c r="C53" s="17" t="s">
        <v>62</v>
      </c>
      <c r="D53" s="22">
        <v>4761191.2</v>
      </c>
      <c r="E53" s="22">
        <v>4775907.4000000004</v>
      </c>
      <c r="F53" s="22">
        <f t="shared" si="3"/>
        <v>14716.200000000186</v>
      </c>
      <c r="G53" s="22">
        <v>4409509.9000000004</v>
      </c>
      <c r="H53" s="22">
        <f t="shared" si="4"/>
        <v>92.328211807456739</v>
      </c>
      <c r="I53" s="22">
        <f t="shared" si="5"/>
        <v>-366397.5</v>
      </c>
    </row>
    <row r="54" spans="1:9" x14ac:dyDescent="0.25">
      <c r="A54" s="16" t="s">
        <v>90</v>
      </c>
      <c r="B54" s="17" t="s">
        <v>69</v>
      </c>
      <c r="C54" s="17" t="s">
        <v>63</v>
      </c>
      <c r="D54" s="22">
        <v>20000</v>
      </c>
      <c r="E54" s="22">
        <v>20000</v>
      </c>
      <c r="F54" s="22">
        <f t="shared" si="3"/>
        <v>0</v>
      </c>
      <c r="G54" s="22">
        <v>20000</v>
      </c>
      <c r="H54" s="22">
        <f t="shared" si="4"/>
        <v>100</v>
      </c>
      <c r="I54" s="22">
        <f t="shared" si="5"/>
        <v>0</v>
      </c>
    </row>
    <row r="55" spans="1:9" ht="31.5" x14ac:dyDescent="0.25">
      <c r="A55" s="16" t="s">
        <v>31</v>
      </c>
      <c r="B55" s="17" t="s">
        <v>69</v>
      </c>
      <c r="C55" s="17" t="s">
        <v>65</v>
      </c>
      <c r="D55" s="22">
        <v>34220.199999999997</v>
      </c>
      <c r="E55" s="22">
        <v>34220.199999999997</v>
      </c>
      <c r="F55" s="22">
        <f t="shared" si="3"/>
        <v>0</v>
      </c>
      <c r="G55" s="22">
        <v>32253.9</v>
      </c>
      <c r="H55" s="22">
        <f t="shared" si="4"/>
        <v>94.253978644192628</v>
      </c>
      <c r="I55" s="22">
        <f t="shared" si="5"/>
        <v>-1966.2999999999956</v>
      </c>
    </row>
    <row r="56" spans="1:9" x14ac:dyDescent="0.25">
      <c r="A56" s="20" t="s">
        <v>32</v>
      </c>
      <c r="B56" s="21" t="s">
        <v>70</v>
      </c>
      <c r="C56" s="21" t="s">
        <v>74</v>
      </c>
      <c r="D56" s="23">
        <f>SUM(D57:D63)</f>
        <v>23702967.699999996</v>
      </c>
      <c r="E56" s="23">
        <f t="shared" ref="E56:G56" si="12">SUM(E57:E63)</f>
        <v>23773239.300000001</v>
      </c>
      <c r="F56" s="23">
        <f t="shared" si="3"/>
        <v>70271.600000005215</v>
      </c>
      <c r="G56" s="23">
        <f t="shared" si="12"/>
        <v>23413253.200000003</v>
      </c>
      <c r="H56" s="23">
        <f t="shared" si="4"/>
        <v>98.485750740749921</v>
      </c>
      <c r="I56" s="23">
        <f t="shared" si="5"/>
        <v>-359986.09999999776</v>
      </c>
    </row>
    <row r="57" spans="1:9" x14ac:dyDescent="0.25">
      <c r="A57" s="16" t="s">
        <v>33</v>
      </c>
      <c r="B57" s="17" t="s">
        <v>70</v>
      </c>
      <c r="C57" s="17" t="s">
        <v>62</v>
      </c>
      <c r="D57" s="22">
        <v>5481196.5</v>
      </c>
      <c r="E57" s="22">
        <v>5481196.5</v>
      </c>
      <c r="F57" s="22">
        <f t="shared" si="3"/>
        <v>0</v>
      </c>
      <c r="G57" s="22">
        <v>5472097.7000000002</v>
      </c>
      <c r="H57" s="22">
        <f t="shared" si="4"/>
        <v>99.833999748047717</v>
      </c>
      <c r="I57" s="22">
        <f t="shared" si="5"/>
        <v>-9098.7999999998137</v>
      </c>
    </row>
    <row r="58" spans="1:9" x14ac:dyDescent="0.25">
      <c r="A58" s="16" t="s">
        <v>34</v>
      </c>
      <c r="B58" s="17" t="s">
        <v>70</v>
      </c>
      <c r="C58" s="17" t="s">
        <v>63</v>
      </c>
      <c r="D58" s="22">
        <v>7714282.5999999996</v>
      </c>
      <c r="E58" s="22">
        <v>7750498.4000000004</v>
      </c>
      <c r="F58" s="22">
        <f t="shared" si="3"/>
        <v>36215.800000000745</v>
      </c>
      <c r="G58" s="22">
        <v>7425354.5</v>
      </c>
      <c r="H58" s="22">
        <f t="shared" si="4"/>
        <v>95.80486462651227</v>
      </c>
      <c r="I58" s="22">
        <f t="shared" si="5"/>
        <v>-325143.90000000037</v>
      </c>
    </row>
    <row r="59" spans="1:9" ht="31.5" x14ac:dyDescent="0.25">
      <c r="A59" s="16" t="s">
        <v>35</v>
      </c>
      <c r="B59" s="17" t="s">
        <v>70</v>
      </c>
      <c r="C59" s="17" t="s">
        <v>64</v>
      </c>
      <c r="D59" s="22">
        <v>71501.2</v>
      </c>
      <c r="E59" s="22">
        <v>71501.2</v>
      </c>
      <c r="F59" s="22">
        <f t="shared" si="3"/>
        <v>0</v>
      </c>
      <c r="G59" s="22">
        <v>71465.3</v>
      </c>
      <c r="H59" s="22">
        <f t="shared" si="4"/>
        <v>99.949791052457869</v>
      </c>
      <c r="I59" s="22">
        <f t="shared" si="5"/>
        <v>-35.899999999994179</v>
      </c>
    </row>
    <row r="60" spans="1:9" x14ac:dyDescent="0.25">
      <c r="A60" s="16" t="s">
        <v>36</v>
      </c>
      <c r="B60" s="17" t="s">
        <v>70</v>
      </c>
      <c r="C60" s="17" t="s">
        <v>65</v>
      </c>
      <c r="D60" s="22">
        <v>408598.7</v>
      </c>
      <c r="E60" s="22">
        <v>408598.7</v>
      </c>
      <c r="F60" s="22">
        <f t="shared" si="3"/>
        <v>0</v>
      </c>
      <c r="G60" s="22">
        <v>408595.3</v>
      </c>
      <c r="H60" s="22">
        <f t="shared" si="4"/>
        <v>99.999167887709874</v>
      </c>
      <c r="I60" s="22">
        <f t="shared" si="5"/>
        <v>-3.4000000000232831</v>
      </c>
    </row>
    <row r="61" spans="1:9" x14ac:dyDescent="0.25">
      <c r="A61" s="16" t="s">
        <v>37</v>
      </c>
      <c r="B61" s="17" t="s">
        <v>70</v>
      </c>
      <c r="C61" s="17" t="s">
        <v>66</v>
      </c>
      <c r="D61" s="22">
        <v>123468.2</v>
      </c>
      <c r="E61" s="22">
        <v>113376.3</v>
      </c>
      <c r="F61" s="22">
        <f t="shared" si="3"/>
        <v>-10091.899999999994</v>
      </c>
      <c r="G61" s="22">
        <v>93727.3</v>
      </c>
      <c r="H61" s="22">
        <f t="shared" si="4"/>
        <v>82.669217464320141</v>
      </c>
      <c r="I61" s="22">
        <f t="shared" si="5"/>
        <v>-19649</v>
      </c>
    </row>
    <row r="62" spans="1:9" ht="47.25" x14ac:dyDescent="0.25">
      <c r="A62" s="16" t="s">
        <v>104</v>
      </c>
      <c r="B62" s="17" t="s">
        <v>70</v>
      </c>
      <c r="C62" s="17" t="s">
        <v>67</v>
      </c>
      <c r="D62" s="22">
        <v>363525.4</v>
      </c>
      <c r="E62" s="22">
        <v>363525.4</v>
      </c>
      <c r="F62" s="22">
        <f t="shared" si="3"/>
        <v>0</v>
      </c>
      <c r="G62" s="22">
        <v>363497.3</v>
      </c>
      <c r="H62" s="22">
        <f t="shared" si="4"/>
        <v>99.99227014123359</v>
      </c>
      <c r="I62" s="22">
        <f t="shared" si="5"/>
        <v>-28.100000000034925</v>
      </c>
    </row>
    <row r="63" spans="1:9" x14ac:dyDescent="0.25">
      <c r="A63" s="16" t="s">
        <v>38</v>
      </c>
      <c r="B63" s="17" t="s">
        <v>70</v>
      </c>
      <c r="C63" s="17" t="s">
        <v>70</v>
      </c>
      <c r="D63" s="22">
        <v>9540395.0999999996</v>
      </c>
      <c r="E63" s="22">
        <v>9584542.8000000007</v>
      </c>
      <c r="F63" s="22">
        <f t="shared" si="3"/>
        <v>44147.700000001118</v>
      </c>
      <c r="G63" s="22">
        <v>9578515.8000000007</v>
      </c>
      <c r="H63" s="22">
        <f t="shared" si="4"/>
        <v>99.937117501316806</v>
      </c>
      <c r="I63" s="22">
        <f t="shared" si="5"/>
        <v>-6027</v>
      </c>
    </row>
    <row r="64" spans="1:9" x14ac:dyDescent="0.25">
      <c r="A64" s="20" t="s">
        <v>39</v>
      </c>
      <c r="B64" s="21" t="s">
        <v>71</v>
      </c>
      <c r="C64" s="21" t="s">
        <v>74</v>
      </c>
      <c r="D64" s="23">
        <f>SUM(D65:D69)</f>
        <v>48705355.600000001</v>
      </c>
      <c r="E64" s="23">
        <f t="shared" ref="E64:G64" si="13">SUM(E65:E69)</f>
        <v>50992092.399999991</v>
      </c>
      <c r="F64" s="23">
        <f t="shared" si="3"/>
        <v>2286736.7999999896</v>
      </c>
      <c r="G64" s="23">
        <f t="shared" si="13"/>
        <v>50676502.899999999</v>
      </c>
      <c r="H64" s="23">
        <f t="shared" si="4"/>
        <v>99.381101097942022</v>
      </c>
      <c r="I64" s="23">
        <f t="shared" si="5"/>
        <v>-315589.49999999255</v>
      </c>
    </row>
    <row r="65" spans="1:9" x14ac:dyDescent="0.25">
      <c r="A65" s="16" t="s">
        <v>40</v>
      </c>
      <c r="B65" s="17" t="s">
        <v>71</v>
      </c>
      <c r="C65" s="17" t="s">
        <v>62</v>
      </c>
      <c r="D65" s="22">
        <v>549546.69999999995</v>
      </c>
      <c r="E65" s="22">
        <v>549716.69999999995</v>
      </c>
      <c r="F65" s="22">
        <f t="shared" si="3"/>
        <v>170</v>
      </c>
      <c r="G65" s="22">
        <v>549712.9</v>
      </c>
      <c r="H65" s="22">
        <f t="shared" si="4"/>
        <v>99.999308734844703</v>
      </c>
      <c r="I65" s="22">
        <f t="shared" si="5"/>
        <v>-3.7999999999301508</v>
      </c>
    </row>
    <row r="66" spans="1:9" x14ac:dyDescent="0.25">
      <c r="A66" s="16" t="s">
        <v>41</v>
      </c>
      <c r="B66" s="17" t="s">
        <v>71</v>
      </c>
      <c r="C66" s="17" t="s">
        <v>63</v>
      </c>
      <c r="D66" s="22">
        <v>5782496</v>
      </c>
      <c r="E66" s="22">
        <v>5936897.0999999996</v>
      </c>
      <c r="F66" s="22">
        <f t="shared" si="3"/>
        <v>154401.09999999963</v>
      </c>
      <c r="G66" s="22">
        <v>5935795</v>
      </c>
      <c r="H66" s="22">
        <f t="shared" si="4"/>
        <v>99.981436430825127</v>
      </c>
      <c r="I66" s="22">
        <f t="shared" si="5"/>
        <v>-1102.0999999996275</v>
      </c>
    </row>
    <row r="67" spans="1:9" x14ac:dyDescent="0.25">
      <c r="A67" s="16" t="s">
        <v>42</v>
      </c>
      <c r="B67" s="17" t="s">
        <v>71</v>
      </c>
      <c r="C67" s="17" t="s">
        <v>64</v>
      </c>
      <c r="D67" s="22">
        <v>30420655.5</v>
      </c>
      <c r="E67" s="22">
        <v>32380848.899999999</v>
      </c>
      <c r="F67" s="22">
        <f t="shared" si="3"/>
        <v>1960193.3999999985</v>
      </c>
      <c r="G67" s="22">
        <v>32104363.100000001</v>
      </c>
      <c r="H67" s="22">
        <f t="shared" si="4"/>
        <v>99.146144065420103</v>
      </c>
      <c r="I67" s="22">
        <f t="shared" si="5"/>
        <v>-276485.79999999702</v>
      </c>
    </row>
    <row r="68" spans="1:9" x14ac:dyDescent="0.25">
      <c r="A68" s="16" t="s">
        <v>43</v>
      </c>
      <c r="B68" s="17" t="s">
        <v>71</v>
      </c>
      <c r="C68" s="17" t="s">
        <v>65</v>
      </c>
      <c r="D68" s="22">
        <v>10449141.300000001</v>
      </c>
      <c r="E68" s="22">
        <v>10635457.699999999</v>
      </c>
      <c r="F68" s="22">
        <f t="shared" si="3"/>
        <v>186316.39999999851</v>
      </c>
      <c r="G68" s="22">
        <v>10615729.800000001</v>
      </c>
      <c r="H68" s="22">
        <f t="shared" si="4"/>
        <v>99.814508218108955</v>
      </c>
      <c r="I68" s="22">
        <f t="shared" si="5"/>
        <v>-19727.89999999851</v>
      </c>
    </row>
    <row r="69" spans="1:9" ht="31.5" x14ac:dyDescent="0.25">
      <c r="A69" s="16" t="s">
        <v>44</v>
      </c>
      <c r="B69" s="17" t="s">
        <v>71</v>
      </c>
      <c r="C69" s="17" t="s">
        <v>67</v>
      </c>
      <c r="D69" s="22">
        <v>1503516.1</v>
      </c>
      <c r="E69" s="22">
        <v>1489172</v>
      </c>
      <c r="F69" s="22">
        <f t="shared" si="3"/>
        <v>-14344.100000000093</v>
      </c>
      <c r="G69" s="22">
        <v>1470902.1</v>
      </c>
      <c r="H69" s="22">
        <f t="shared" si="4"/>
        <v>98.773150448705721</v>
      </c>
      <c r="I69" s="22">
        <f t="shared" si="5"/>
        <v>-18269.899999999907</v>
      </c>
    </row>
    <row r="70" spans="1:9" x14ac:dyDescent="0.25">
      <c r="A70" s="20" t="s">
        <v>93</v>
      </c>
      <c r="B70" s="21" t="s">
        <v>72</v>
      </c>
      <c r="C70" s="21" t="s">
        <v>74</v>
      </c>
      <c r="D70" s="23">
        <f>SUM(D71:D74)</f>
        <v>3246867.1</v>
      </c>
      <c r="E70" s="23">
        <f t="shared" ref="E70:G70" si="14">SUM(E71:E74)</f>
        <v>3229305</v>
      </c>
      <c r="F70" s="23">
        <f t="shared" si="3"/>
        <v>-17562.100000000093</v>
      </c>
      <c r="G70" s="23">
        <f t="shared" si="14"/>
        <v>1942221.7</v>
      </c>
      <c r="H70" s="23">
        <f t="shared" si="4"/>
        <v>60.143643910996325</v>
      </c>
      <c r="I70" s="23">
        <f t="shared" si="5"/>
        <v>-1287083.3</v>
      </c>
    </row>
    <row r="71" spans="1:9" x14ac:dyDescent="0.25">
      <c r="A71" s="16" t="s">
        <v>45</v>
      </c>
      <c r="B71" s="17" t="s">
        <v>72</v>
      </c>
      <c r="C71" s="17" t="s">
        <v>62</v>
      </c>
      <c r="D71" s="22">
        <v>1507.9</v>
      </c>
      <c r="E71" s="22">
        <v>1507.9</v>
      </c>
      <c r="F71" s="22">
        <f t="shared" ref="F71:F83" si="15">E71-D71</f>
        <v>0</v>
      </c>
      <c r="G71" s="22">
        <v>1457.9</v>
      </c>
      <c r="H71" s="22">
        <f t="shared" ref="H71:H83" si="16">G71/E71*100</f>
        <v>96.684130247363882</v>
      </c>
      <c r="I71" s="22">
        <f t="shared" ref="I71:I83" si="17">G71-E71</f>
        <v>-50</v>
      </c>
    </row>
    <row r="72" spans="1:9" x14ac:dyDescent="0.25">
      <c r="A72" s="16" t="s">
        <v>46</v>
      </c>
      <c r="B72" s="17" t="s">
        <v>72</v>
      </c>
      <c r="C72" s="17" t="s">
        <v>63</v>
      </c>
      <c r="D72" s="22">
        <v>2318811.1</v>
      </c>
      <c r="E72" s="22">
        <v>2301249.1</v>
      </c>
      <c r="F72" s="22">
        <f t="shared" si="15"/>
        <v>-17562</v>
      </c>
      <c r="G72" s="22">
        <v>1018219.2</v>
      </c>
      <c r="H72" s="22">
        <f t="shared" si="16"/>
        <v>44.246370373376784</v>
      </c>
      <c r="I72" s="22">
        <f t="shared" si="17"/>
        <v>-1283029.9000000001</v>
      </c>
    </row>
    <row r="73" spans="1:9" x14ac:dyDescent="0.25">
      <c r="A73" s="16" t="s">
        <v>47</v>
      </c>
      <c r="B73" s="17" t="s">
        <v>72</v>
      </c>
      <c r="C73" s="17" t="s">
        <v>64</v>
      </c>
      <c r="D73" s="22">
        <v>652799</v>
      </c>
      <c r="E73" s="22">
        <v>652799</v>
      </c>
      <c r="F73" s="22">
        <f t="shared" si="15"/>
        <v>0</v>
      </c>
      <c r="G73" s="22">
        <v>648795.6</v>
      </c>
      <c r="H73" s="22">
        <f t="shared" si="16"/>
        <v>99.38673312918678</v>
      </c>
      <c r="I73" s="22">
        <f t="shared" si="17"/>
        <v>-4003.4000000000233</v>
      </c>
    </row>
    <row r="74" spans="1:9" ht="31.5" x14ac:dyDescent="0.25">
      <c r="A74" s="16" t="s">
        <v>94</v>
      </c>
      <c r="B74" s="17" t="s">
        <v>72</v>
      </c>
      <c r="C74" s="17" t="s">
        <v>66</v>
      </c>
      <c r="D74" s="22">
        <v>273749.09999999998</v>
      </c>
      <c r="E74" s="22">
        <v>273749</v>
      </c>
      <c r="F74" s="22">
        <f t="shared" si="15"/>
        <v>-9.9999999976716936E-2</v>
      </c>
      <c r="G74" s="22">
        <v>273749</v>
      </c>
      <c r="H74" s="22">
        <f t="shared" si="16"/>
        <v>100</v>
      </c>
      <c r="I74" s="22">
        <f t="shared" si="17"/>
        <v>0</v>
      </c>
    </row>
    <row r="75" spans="1:9" x14ac:dyDescent="0.25">
      <c r="A75" s="20" t="s">
        <v>48</v>
      </c>
      <c r="B75" s="21" t="s">
        <v>73</v>
      </c>
      <c r="C75" s="21" t="s">
        <v>74</v>
      </c>
      <c r="D75" s="23">
        <f>SUM(D76:D77)</f>
        <v>515545.5</v>
      </c>
      <c r="E75" s="23">
        <f t="shared" ref="E75:G75" si="18">SUM(E76:E77)</f>
        <v>515545.5</v>
      </c>
      <c r="F75" s="23">
        <f t="shared" si="15"/>
        <v>0</v>
      </c>
      <c r="G75" s="23">
        <f t="shared" si="18"/>
        <v>515545.5</v>
      </c>
      <c r="H75" s="23">
        <f t="shared" si="16"/>
        <v>100</v>
      </c>
      <c r="I75" s="23">
        <f t="shared" si="17"/>
        <v>0</v>
      </c>
    </row>
    <row r="76" spans="1:9" x14ac:dyDescent="0.25">
      <c r="A76" s="16" t="s">
        <v>49</v>
      </c>
      <c r="B76" s="17" t="s">
        <v>73</v>
      </c>
      <c r="C76" s="17" t="s">
        <v>62</v>
      </c>
      <c r="D76" s="22">
        <v>415906.2</v>
      </c>
      <c r="E76" s="22">
        <v>415906.2</v>
      </c>
      <c r="F76" s="22">
        <f t="shared" si="15"/>
        <v>0</v>
      </c>
      <c r="G76" s="22">
        <v>415906.2</v>
      </c>
      <c r="H76" s="22">
        <f t="shared" si="16"/>
        <v>100</v>
      </c>
      <c r="I76" s="22">
        <f t="shared" si="17"/>
        <v>0</v>
      </c>
    </row>
    <row r="77" spans="1:9" x14ac:dyDescent="0.25">
      <c r="A77" s="16" t="s">
        <v>105</v>
      </c>
      <c r="B77" s="17" t="s">
        <v>73</v>
      </c>
      <c r="C77" s="17" t="s">
        <v>63</v>
      </c>
      <c r="D77" s="22">
        <v>99639.3</v>
      </c>
      <c r="E77" s="22">
        <v>99639.3</v>
      </c>
      <c r="F77" s="22">
        <f t="shared" si="15"/>
        <v>0</v>
      </c>
      <c r="G77" s="22">
        <v>99639.3</v>
      </c>
      <c r="H77" s="22">
        <f t="shared" si="16"/>
        <v>100</v>
      </c>
      <c r="I77" s="22">
        <f t="shared" si="17"/>
        <v>0</v>
      </c>
    </row>
    <row r="78" spans="1:9" ht="31.5" x14ac:dyDescent="0.25">
      <c r="A78" s="20" t="s">
        <v>86</v>
      </c>
      <c r="B78" s="21" t="s">
        <v>75</v>
      </c>
      <c r="C78" s="21" t="s">
        <v>74</v>
      </c>
      <c r="D78" s="23">
        <f>SUM(D79)</f>
        <v>148018.1</v>
      </c>
      <c r="E78" s="23">
        <f t="shared" ref="E78:G78" si="19">SUM(E79)</f>
        <v>148018.1</v>
      </c>
      <c r="F78" s="23">
        <f t="shared" si="15"/>
        <v>0</v>
      </c>
      <c r="G78" s="23">
        <f t="shared" si="19"/>
        <v>142932.20000000001</v>
      </c>
      <c r="H78" s="23">
        <f t="shared" si="16"/>
        <v>96.564001294436295</v>
      </c>
      <c r="I78" s="23">
        <f t="shared" si="17"/>
        <v>-5085.8999999999942</v>
      </c>
    </row>
    <row r="79" spans="1:9" ht="31.5" x14ac:dyDescent="0.25">
      <c r="A79" s="16" t="s">
        <v>87</v>
      </c>
      <c r="B79" s="17" t="s">
        <v>75</v>
      </c>
      <c r="C79" s="17" t="s">
        <v>62</v>
      </c>
      <c r="D79" s="22">
        <v>148018.1</v>
      </c>
      <c r="E79" s="22">
        <v>148018.1</v>
      </c>
      <c r="F79" s="22">
        <f t="shared" si="15"/>
        <v>0</v>
      </c>
      <c r="G79" s="22">
        <v>142932.20000000001</v>
      </c>
      <c r="H79" s="22">
        <f t="shared" si="16"/>
        <v>96.564001294436295</v>
      </c>
      <c r="I79" s="22">
        <f t="shared" si="17"/>
        <v>-5085.8999999999942</v>
      </c>
    </row>
    <row r="80" spans="1:9" ht="63" x14ac:dyDescent="0.25">
      <c r="A80" s="20" t="s">
        <v>85</v>
      </c>
      <c r="B80" s="21" t="s">
        <v>76</v>
      </c>
      <c r="C80" s="21" t="s">
        <v>74</v>
      </c>
      <c r="D80" s="23">
        <f>SUM(D81:D83)</f>
        <v>8383539.1999999993</v>
      </c>
      <c r="E80" s="23">
        <f t="shared" ref="E80:G80" si="20">SUM(E81:E83)</f>
        <v>8274962.5</v>
      </c>
      <c r="F80" s="23">
        <f t="shared" si="15"/>
        <v>-108576.69999999925</v>
      </c>
      <c r="G80" s="23">
        <f t="shared" si="20"/>
        <v>8239260.7999999998</v>
      </c>
      <c r="H80" s="23">
        <f t="shared" si="16"/>
        <v>99.568557561439093</v>
      </c>
      <c r="I80" s="23">
        <f t="shared" si="17"/>
        <v>-35701.700000000186</v>
      </c>
    </row>
    <row r="81" spans="1:9" ht="47.25" x14ac:dyDescent="0.25">
      <c r="A81" s="16" t="s">
        <v>106</v>
      </c>
      <c r="B81" s="17" t="s">
        <v>76</v>
      </c>
      <c r="C81" s="17" t="s">
        <v>62</v>
      </c>
      <c r="D81" s="22">
        <v>3568815.5</v>
      </c>
      <c r="E81" s="22">
        <v>3568815.5</v>
      </c>
      <c r="F81" s="22">
        <f t="shared" si="15"/>
        <v>0</v>
      </c>
      <c r="G81" s="22">
        <v>3568815.5</v>
      </c>
      <c r="H81" s="22">
        <f t="shared" si="16"/>
        <v>100</v>
      </c>
      <c r="I81" s="22">
        <f t="shared" si="17"/>
        <v>0</v>
      </c>
    </row>
    <row r="82" spans="1:9" x14ac:dyDescent="0.25">
      <c r="A82" s="16" t="s">
        <v>50</v>
      </c>
      <c r="B82" s="17" t="s">
        <v>76</v>
      </c>
      <c r="C82" s="17" t="s">
        <v>63</v>
      </c>
      <c r="D82" s="22">
        <v>926053.8</v>
      </c>
      <c r="E82" s="22">
        <v>817477.1</v>
      </c>
      <c r="F82" s="22">
        <f t="shared" si="15"/>
        <v>-108576.70000000007</v>
      </c>
      <c r="G82" s="22">
        <v>793785.3</v>
      </c>
      <c r="H82" s="22">
        <f t="shared" si="16"/>
        <v>97.101839305345678</v>
      </c>
      <c r="I82" s="22">
        <f t="shared" si="17"/>
        <v>-23691.79999999993</v>
      </c>
    </row>
    <row r="83" spans="1:9" ht="31.5" x14ac:dyDescent="0.25">
      <c r="A83" s="16" t="s">
        <v>51</v>
      </c>
      <c r="B83" s="17" t="s">
        <v>76</v>
      </c>
      <c r="C83" s="17" t="s">
        <v>64</v>
      </c>
      <c r="D83" s="22">
        <v>3888669.9</v>
      </c>
      <c r="E83" s="22">
        <v>3888669.9</v>
      </c>
      <c r="F83" s="22">
        <f t="shared" si="15"/>
        <v>0</v>
      </c>
      <c r="G83" s="22">
        <v>3876660</v>
      </c>
      <c r="H83" s="22">
        <f t="shared" si="16"/>
        <v>99.691156608587434</v>
      </c>
      <c r="I83" s="22">
        <f t="shared" si="17"/>
        <v>-12009.899999999907</v>
      </c>
    </row>
  </sheetData>
  <autoFilter ref="A5:I83"/>
  <mergeCells count="2">
    <mergeCell ref="A2:I2"/>
    <mergeCell ref="E1:I1"/>
  </mergeCells>
  <pageMargins left="0.78740157480314965" right="0.39370078740157483" top="0.78740157480314965" bottom="0.78740157480314965" header="0.11811023622047245" footer="0.11811023622047245"/>
  <pageSetup paperSize="9" scale="86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</vt:lpstr>
      <vt:lpstr>'2023'!SIGN</vt:lpstr>
      <vt:lpstr>'2023'!Заголовки_для_печати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Васютина Ольга Валерьевна</cp:lastModifiedBy>
  <cp:lastPrinted>2024-03-22T11:34:55Z</cp:lastPrinted>
  <dcterms:created xsi:type="dcterms:W3CDTF">2002-03-11T10:22:12Z</dcterms:created>
  <dcterms:modified xsi:type="dcterms:W3CDTF">2024-03-22T11:37:31Z</dcterms:modified>
</cp:coreProperties>
</file>