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315" windowWidth="15450" windowHeight="10260"/>
  </bookViews>
  <sheets>
    <sheet name="2023" sheetId="4" r:id="rId1"/>
    <sheet name="Лист1" sheetId="5" r:id="rId2"/>
  </sheets>
  <definedNames>
    <definedName name="_xlnm.Print_Titles" localSheetId="0">'2023'!$7:$7</definedName>
  </definedNames>
  <calcPr calcId="145621"/>
</workbook>
</file>

<file path=xl/calcChain.xml><?xml version="1.0" encoding="utf-8"?>
<calcChain xmlns="http://schemas.openxmlformats.org/spreadsheetml/2006/main">
  <c r="F58" i="4" l="1"/>
  <c r="E61" i="4"/>
  <c r="G61" i="4"/>
  <c r="E59" i="4"/>
  <c r="G59" i="4"/>
  <c r="F51" i="4"/>
  <c r="G57" i="4"/>
  <c r="E57" i="4"/>
  <c r="F48" i="4"/>
  <c r="F45" i="4"/>
  <c r="F42" i="4"/>
  <c r="F38" i="4"/>
  <c r="F30" i="4"/>
  <c r="G36" i="4"/>
  <c r="G35" i="4"/>
  <c r="E36" i="4"/>
  <c r="E35" i="4"/>
  <c r="F25" i="4"/>
  <c r="G26" i="4"/>
  <c r="E26" i="4"/>
  <c r="F22" i="4" l="1"/>
  <c r="H22" i="4" s="1"/>
  <c r="F18" i="4"/>
  <c r="G18" i="4" s="1"/>
  <c r="G16" i="4"/>
  <c r="F15" i="4"/>
  <c r="G15" i="4" s="1"/>
  <c r="E16" i="4"/>
  <c r="F13" i="4"/>
  <c r="G13" i="4" s="1"/>
  <c r="F10" i="4"/>
  <c r="E29" i="4"/>
  <c r="G29" i="4"/>
  <c r="F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0" i="4"/>
  <c r="H58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4" i="4"/>
  <c r="H33" i="4"/>
  <c r="H32" i="4"/>
  <c r="H31" i="4"/>
  <c r="H30" i="4"/>
  <c r="H28" i="4"/>
  <c r="H27" i="4"/>
  <c r="H25" i="4"/>
  <c r="H24" i="4"/>
  <c r="H23" i="4"/>
  <c r="H21" i="4"/>
  <c r="H20" i="4"/>
  <c r="H19" i="4"/>
  <c r="H17" i="4"/>
  <c r="H14" i="4"/>
  <c r="H12" i="4"/>
  <c r="H11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0" i="4"/>
  <c r="G58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4" i="4"/>
  <c r="G33" i="4"/>
  <c r="G32" i="4"/>
  <c r="G31" i="4"/>
  <c r="G30" i="4"/>
  <c r="G28" i="4"/>
  <c r="G27" i="4"/>
  <c r="G25" i="4"/>
  <c r="G24" i="4"/>
  <c r="G23" i="4"/>
  <c r="G21" i="4"/>
  <c r="G20" i="4"/>
  <c r="G19" i="4"/>
  <c r="G17" i="4"/>
  <c r="G14" i="4"/>
  <c r="G12" i="4"/>
  <c r="G11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0" i="4"/>
  <c r="E58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4" i="4"/>
  <c r="E33" i="4"/>
  <c r="E32" i="4"/>
  <c r="E31" i="4"/>
  <c r="E30" i="4"/>
  <c r="E28" i="4"/>
  <c r="E27" i="4"/>
  <c r="E25" i="4"/>
  <c r="E24" i="4"/>
  <c r="E23" i="4"/>
  <c r="E22" i="4"/>
  <c r="E21" i="4"/>
  <c r="E20" i="4"/>
  <c r="E19" i="4"/>
  <c r="E18" i="4"/>
  <c r="E17" i="4"/>
  <c r="E15" i="4"/>
  <c r="E14" i="4"/>
  <c r="E13" i="4"/>
  <c r="E12" i="4"/>
  <c r="E11" i="4"/>
  <c r="E10" i="4"/>
  <c r="E9" i="4"/>
  <c r="D8" i="4"/>
  <c r="C8" i="4"/>
  <c r="H13" i="4" l="1"/>
  <c r="G8" i="4"/>
  <c r="E8" i="4"/>
  <c r="G22" i="4"/>
  <c r="H18" i="4"/>
  <c r="H15" i="4"/>
  <c r="G10" i="4"/>
  <c r="H10" i="4"/>
  <c r="H9" i="4"/>
  <c r="G9" i="4"/>
  <c r="H8" i="4"/>
</calcChain>
</file>

<file path=xl/sharedStrings.xml><?xml version="1.0" encoding="utf-8"?>
<sst xmlns="http://schemas.openxmlformats.org/spreadsheetml/2006/main" count="159" uniqueCount="158">
  <si>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</si>
  <si>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</si>
  <si>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</si>
  <si>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Код бюджетной классификации</t>
  </si>
  <si>
    <t>Источники доходов</t>
  </si>
  <si>
    <t>1</t>
  </si>
  <si>
    <t>2</t>
  </si>
  <si>
    <t>3</t>
  </si>
  <si>
    <t>2 00 00000 00 0000 000</t>
  </si>
  <si>
    <t>2 03 00000 00 0000 000</t>
  </si>
  <si>
    <t>Исполнено</t>
  </si>
  <si>
    <t>4</t>
  </si>
  <si>
    <t>5=4-3</t>
  </si>
  <si>
    <t>7=6-4</t>
  </si>
  <si>
    <t>8=6/4</t>
  </si>
  <si>
    <t>2 02 00000 00 0000 000</t>
  </si>
  <si>
    <t>6</t>
  </si>
  <si>
    <t>Всего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</si>
  <si>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</si>
  <si>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</si>
  <si>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</si>
  <si>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</si>
  <si>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</si>
  <si>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</si>
  <si>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</si>
  <si>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</si>
  <si>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</si>
  <si>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</si>
  <si>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</si>
  <si>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</si>
  <si>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1 06 00000 00 0000 000</t>
  </si>
  <si>
    <t>НАЛОГИ НА ИМУЩЕСТВО</t>
  </si>
  <si>
    <t>1 06 02000 02 0000 110</t>
  </si>
  <si>
    <t>Налог на имущество организаций</t>
  </si>
  <si>
    <t>1 06 04000 02 0000 110</t>
  </si>
  <si>
    <t>Транспортный налог</t>
  </si>
  <si>
    <t>1 06 05000 02 0000 110</t>
  </si>
  <si>
    <t>Налог на игорный бизнес</t>
  </si>
  <si>
    <t>1 07 00000 00 0000 000</t>
  </si>
  <si>
    <t>1 07 01000 01 0000 110</t>
  </si>
  <si>
    <t>Налог на добычу полезных ископаемых</t>
  </si>
  <si>
    <t>1 07 04000 01 0000 110</t>
  </si>
  <si>
    <t>1 08 00000 00 0000 000</t>
  </si>
  <si>
    <t>ГОСУДАРСТВЕННАЯ ПОШЛИНА</t>
  </si>
  <si>
    <t>1 11 00000 00 0000 000</t>
  </si>
  <si>
    <t>1 11 01000 00 0000 120</t>
  </si>
  <si>
    <t>1 11 02000 00 0000 120</t>
  </si>
  <si>
    <t>Доходы от размещения средств бюджетов</t>
  </si>
  <si>
    <t>1 11 03000 00 0000 120</t>
  </si>
  <si>
    <t>Проценты, полученные от предоставления бюджетных кредитов внутри страны</t>
  </si>
  <si>
    <t>1 11 05000 00 0000 120</t>
  </si>
  <si>
    <t>1 11 07000 00 0000 120</t>
  </si>
  <si>
    <t>Платежи от государственных и муниципальных унитарных предприятий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</si>
  <si>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</si>
  <si>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</si>
  <si>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</si>
  <si>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</si>
  <si>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Платежи при пользовании недрами</t>
  </si>
  <si>
    <t>1 12 04000 00 0000 120</t>
  </si>
  <si>
    <t>Плата за использование лесов</t>
  </si>
  <si>
    <t>1 13 00000 00 0000 000</t>
  </si>
  <si>
    <t>1 13 01000 00 0000 130</t>
  </si>
  <si>
    <t>Доходы от оказания платных услуг (работ)</t>
  </si>
  <si>
    <t>1 13 02000 00 0000 130</t>
  </si>
  <si>
    <t>Доходы от компенсации затрат государства</t>
  </si>
  <si>
    <t>1 14 00000 00 0000 000</t>
  </si>
  <si>
    <t>1 14 02000 00 0000 000</t>
  </si>
  <si>
    <t>1 14 06000 00 0000 430</t>
  </si>
  <si>
    <t>1 15 00000 00 0000 000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</si>
  <si>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</si>
  <si>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</si>
  <si>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</si>
  <si>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</si>
  <si>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1 09 00000 00 0000 000</t>
  </si>
  <si>
    <t>ЗАДОЛЖЕННОСТЬ И ПЕРЕРАСЧЕТЫ ПО ОТМЕНЕННЫМ НАЛОГАМ, СБОРАМ И ИНЫМ ОБЯЗАТЕЛЬНЫМ ПЛАТЕЖАМ</t>
  </si>
  <si>
    <t>(тысяч рублей)</t>
  </si>
  <si>
    <t>1 05 00000 00 0000 000</t>
  </si>
  <si>
    <t>НАЛОГИ НА СОВОКУПНЫЙ ДОХОД</t>
  </si>
  <si>
    <t>Таблица 1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</si>
  <si>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</si>
  <si>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</si>
  <si>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</si>
  <si>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2 02 40000 00 0000 150</t>
  </si>
  <si>
    <t>2 03 02000 02 0000 150</t>
  </si>
  <si>
    <t>ПРОЧИЕ БЕЗВОЗМЕЗДНЫЕ ПОСТУПЛЕНИЯ</t>
  </si>
  <si>
    <t>Прочие безвозмездные поступления в бюджеты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</si>
  <si>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</si>
  <si>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негосударственных организаций в бюджеты субъектов Российской Федерации</t>
  </si>
  <si>
    <t>Безвозмездные поступления от государственных (муниципальных) организаций в бюджеты субъектов Российской Федерации</t>
  </si>
  <si>
    <t>1 08 06000 01 0000 110</t>
  </si>
  <si>
    <t>1 08 07000 01 0000 110</t>
  </si>
  <si>
    <t>АДМИНИСТРАТИВНЫЕ ПЛАТЕЖИ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</si>
  <si>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</si>
  <si>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</si>
  <si>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1 15 07000 01 0000 140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</si>
  <si>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</si>
  <si>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</si>
  <si>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</si>
  <si>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</si>
  <si>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1 16 07000 01 0000 140</t>
  </si>
  <si>
    <t>1 16 10000 00 0000 140</t>
  </si>
  <si>
    <t>Платежи в целях возмещения причиненного ущерба (убытков)</t>
  </si>
  <si>
    <t>1 16 11000 01 0000 140</t>
  </si>
  <si>
    <t>Платежи, уплачиваемые в целях возмещения вреда</t>
  </si>
  <si>
    <t>1 17 05000 00 0000 180</t>
  </si>
  <si>
    <t>Прочие неналоговые доходы</t>
  </si>
  <si>
    <t>Налог на профессиональный доход</t>
  </si>
  <si>
    <t>1 05 06000 01 0000 110</t>
  </si>
  <si>
    <t>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</si>
  <si>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</si>
  <si>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1 17 01000 00 0000 180</t>
  </si>
  <si>
    <t>Невыясненные поступления</t>
  </si>
  <si>
    <t>Субвенции бюджетам бюджетной системы Российской Федерации</t>
  </si>
  <si>
    <t>2 18 00000 00 0000 000</t>
  </si>
  <si>
    <t>Отклонения</t>
  </si>
  <si>
    <t>% исполнения</t>
  </si>
  <si>
    <t>1 11 05400 00 0000 120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</si>
  <si>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</si>
  <si>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1 12 02000 00 0000 120</t>
  </si>
  <si>
    <t>2 02 10000 00 0000 150</t>
  </si>
  <si>
    <t>Дотации бюджетам бюджетной системы Российской Федерации</t>
  </si>
  <si>
    <t>2 04 00000 00 0000 000</t>
  </si>
  <si>
    <t>2 04 02000 02 0000 150</t>
  </si>
  <si>
    <t>2 07 00000 00 0000 000</t>
  </si>
  <si>
    <t>2 07 02000 02 0000 150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</si>
  <si>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</si>
  <si>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НАЛОГИ, СБОРЫ И РЕГУЛЯРНЫЕ ПЛАТЕЖИ ЗА ПОЛЬЗОВАНИЕ ПРИРОДНЫМИ РЕСУРСАМИ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</si>
  <si>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</si>
  <si>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</si>
  <si>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</si>
  <si>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</si>
  <si>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</si>
  <si>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</si>
  <si>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</si>
  <si>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</si>
  <si>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</si>
  <si>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</si>
  <si>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Сборы, вносимые заказчиками документации, подлежащей государственной экологической экспертизе, рассчитанные в соответствии со сметой расходов на проведение государственной экологической экспертизы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</si>
  <si>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</si>
  <si>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БЕЗВОЗМЕЗДНЫЕ ПОСТУПЛЕНИЯ ОТ ГОСУДАРСТВЕННЫХ (МУНИЦИПАЛЬНЫХ) ОРГАНИЗАЦИЙ</t>
  </si>
  <si>
    <t>БЕЗВОЗМЕЗДНЫЕ ПОСТУПЛЕНИЯ ОТ НЕГОСУДАРСТВЕННЫХ ОРГАНИЗАЦИЙ</t>
  </si>
  <si>
    <t>2 18 00000 02 0000 150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</si>
  <si>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</si>
  <si>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2 19 00000 00 0000 000</t>
  </si>
  <si>
    <t>2 19 00000 02 0000 150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</si>
  <si>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</si>
  <si>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План по закону о бюджете от 19.12.2022 № 151-оз</t>
  </si>
  <si>
    <t>1 05 03000 01 0000 000</t>
  </si>
  <si>
    <t>Единый сельскохозяйственный налог</t>
  </si>
  <si>
    <t>Исполнение в 2023 году приложения 1 к областному закону
"Об областном бюджете Ленинградской области на 2023 год и на плановый период 2024 и 2025 годов"</t>
  </si>
  <si>
    <t xml:space="preserve">"Прогнозируемые поступления налоговых, неналоговых доходов и безвозмездных поступлений в областной бюджет Ленинградской области по кодам видов доходов на 2023 год"    </t>
  </si>
  <si>
    <t>1 08 05000 01 0000 110</t>
  </si>
  <si>
    <t>Государственная пошлина за государственную регистрацию актов гражданского состояния и другие юридически значимые действия, совершаемые органами записи актов гражданского состояния и иными уполномоченными органами (за исключением консульских учреждений Российской Федерации)</t>
  </si>
  <si>
    <t>1 16 18000 02 0000 140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</si>
  <si>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</si>
  <si>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1 17 16000 00 0000 180</t>
  </si>
  <si>
    <t>Прочие неналоговые доходы в части невыясненных поступлений, по которым не осуществлен возврат (уточнение) не позднее трех лет со дня их зачисления на единый счет соответствующего бюджета бюджетной системы Российской Федерации</t>
  </si>
  <si>
    <t>Уточненные бюджетные назначения 
(в редакции от 03.11.2023 № 118-оз)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</si>
</sst>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##\ ###\ ###\ ###\ ##0.00"/>
  </numFmts>
  <fonts count="8" x14ac:knownFonts="1">
    <font>
      <sz val="10"/>
      <name val="Arial"/>
      <charset val="204"/>
    </font>
    <font>
      <sz val="11"/>
      <color rgb="FF000000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164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vertical="center"/>
    </xf>
    <xf numFmtId="164" fontId="3" fillId="0" borderId="0" xfId="0" applyNumberFormat="1" applyFont="1" applyFill="1" applyAlignment="1">
      <alignment horizontal="right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tabSelected="1" workbookViewId="0">
      <selection activeCell="E6" sqref="E6"/>
    </sheetView>
  </sheetViews>
  <sheetFormatPr defaultColWidth="9.140625" defaultRowHeight="12.75" x14ac:dyDescent="0.2"/>
  <cols>
    <col min="1" max="1" width="27.85546875" style="20" customWidth="1"/>
    <col min="2" max="2" width="40.140625" style="20" customWidth="1"/>
    <col min="3" max="3" width="23.140625" style="20" customWidth="1"/>
    <col min="4" max="4" width="22.28515625" style="20" customWidth="1"/>
    <col min="5" max="5" width="17.5703125" style="20" customWidth="1"/>
    <col min="6" max="6" width="19" style="20" customWidth="1"/>
    <col min="7" max="7" width="18.85546875" style="20" customWidth="1"/>
    <col min="8" max="8" width="17.140625" style="20" customWidth="1"/>
    <col min="9" max="9" width="11.28515625" style="20" bestFit="1" customWidth="1"/>
    <col min="10" max="16384" width="9.140625" style="20"/>
  </cols>
  <sheetData>
    <row r="1" spans="1:9" s="4" customFormat="1" ht="15.75" x14ac:dyDescent="0.25">
      <c r="A1" s="1"/>
      <c r="B1" s="2"/>
      <c r="C1" s="3"/>
      <c r="D1" s="3"/>
      <c r="E1" s="3"/>
      <c r="F1" s="3"/>
      <c r="G1" s="37" t="s">
        <v>78</v>
      </c>
      <c r="H1" s="37"/>
    </row>
    <row r="2" spans="1:9" s="4" customFormat="1" ht="48" customHeight="1" x14ac:dyDescent="0.25">
      <c r="A2" s="38" t="s">
        <v>149</v>
      </c>
      <c r="B2" s="38"/>
      <c r="C2" s="38"/>
      <c r="D2" s="38"/>
      <c r="E2" s="38"/>
      <c r="F2" s="38"/>
      <c r="G2" s="38"/>
      <c r="H2" s="38"/>
    </row>
    <row r="3" spans="1:9" s="4" customFormat="1" ht="39" customHeight="1" x14ac:dyDescent="0.3">
      <c r="A3" s="39" t="s">
        <v>150</v>
      </c>
      <c r="B3" s="39"/>
      <c r="C3" s="39"/>
      <c r="D3" s="39"/>
      <c r="E3" s="39"/>
      <c r="F3" s="39"/>
      <c r="G3" s="39"/>
      <c r="H3" s="39"/>
    </row>
    <row r="4" spans="1:9" s="4" customFormat="1" ht="15.75" x14ac:dyDescent="0.25">
      <c r="A4" s="5"/>
      <c r="B4" s="6"/>
      <c r="C4" s="5"/>
      <c r="D4" s="5"/>
      <c r="E4" s="5"/>
      <c r="F4" s="5"/>
      <c r="G4" s="5"/>
      <c r="H4" s="5"/>
    </row>
    <row r="5" spans="1:9" s="4" customFormat="1" ht="15.75" x14ac:dyDescent="0.25">
      <c r="A5" s="7"/>
      <c r="B5" s="8"/>
      <c r="C5" s="9"/>
      <c r="D5" s="9"/>
      <c r="E5" s="9"/>
      <c r="F5" s="9"/>
      <c r="G5" s="9"/>
      <c r="H5" s="10" t="s">
        <v>75</v>
      </c>
    </row>
    <row r="6" spans="1:9" s="19" customFormat="1" ht="78.75" x14ac:dyDescent="0.2">
      <c r="A6" s="11" t="s">
        <v>3</v>
      </c>
      <c r="B6" s="12" t="s">
        <v>4</v>
      </c>
      <c r="C6" s="13" t="s">
        <v>146</v>
      </c>
      <c r="D6" s="13" t="s">
        <v>157</v>
      </c>
      <c r="E6" s="13" t="s">
        <v>114</v>
      </c>
      <c r="F6" s="13" t="s">
        <v>10</v>
      </c>
      <c r="G6" s="13" t="s">
        <v>114</v>
      </c>
      <c r="H6" s="13" t="s">
        <v>115</v>
      </c>
    </row>
    <row r="7" spans="1:9" s="19" customFormat="1" ht="15.75" customHeight="1" x14ac:dyDescent="0.2">
      <c r="A7" s="14" t="s">
        <v>5</v>
      </c>
      <c r="B7" s="15" t="s">
        <v>6</v>
      </c>
      <c r="C7" s="16" t="s">
        <v>7</v>
      </c>
      <c r="D7" s="16" t="s">
        <v>11</v>
      </c>
      <c r="E7" s="16" t="s">
        <v>12</v>
      </c>
      <c r="F7" s="16" t="s">
        <v>16</v>
      </c>
      <c r="G7" s="16" t="s">
        <v>13</v>
      </c>
      <c r="H7" s="16" t="s">
        <v>14</v>
      </c>
    </row>
    <row r="8" spans="1:9" s="25" customFormat="1" ht="15.75" x14ac:dyDescent="0.2">
      <c r="A8" s="17"/>
      <c r="B8" s="23" t="s">
        <v>17</v>
      </c>
      <c r="C8" s="24">
        <f>C9+C62</f>
        <v>171013818.09999999</v>
      </c>
      <c r="D8" s="24">
        <f>D9+D62</f>
        <v>220682072.89999998</v>
      </c>
      <c r="E8" s="24">
        <f>D8-C8</f>
        <v>49668254.799999982</v>
      </c>
      <c r="F8" s="24">
        <f>F9+F62</f>
        <v>252484025.69999999</v>
      </c>
      <c r="G8" s="24">
        <f>F8-D8</f>
        <v>31801952.800000012</v>
      </c>
      <c r="H8" s="24">
        <f>F8/D8*100</f>
        <v>114.41075497528554</v>
      </c>
    </row>
    <row r="9" spans="1:9" s="27" customFormat="1" ht="15.75" x14ac:dyDescent="0.2">
      <c r="A9" s="26" t="s">
        <v>18</v>
      </c>
      <c r="B9" s="23" t="s">
        <v>19</v>
      </c>
      <c r="C9" s="24">
        <v>153456627.40000001</v>
      </c>
      <c r="D9" s="24">
        <v>198922499.19999999</v>
      </c>
      <c r="E9" s="24">
        <f t="shared" ref="E9:E77" si="0">D9-C9</f>
        <v>45465871.799999982</v>
      </c>
      <c r="F9" s="24">
        <v>228711888</v>
      </c>
      <c r="G9" s="24">
        <f t="shared" ref="G9:G77" si="1">F9-D9</f>
        <v>29789388.800000012</v>
      </c>
      <c r="H9" s="24">
        <f t="shared" ref="H9:H77" si="2">F9/D9*100</f>
        <v>114.97537428888288</v>
      </c>
    </row>
    <row r="10" spans="1:9" s="27" customFormat="1" ht="15.75" x14ac:dyDescent="0.2">
      <c r="A10" s="28" t="s">
        <v>20</v>
      </c>
      <c r="B10" s="29" t="s">
        <v>21</v>
      </c>
      <c r="C10" s="30">
        <v>108230093.40000001</v>
      </c>
      <c r="D10" s="30">
        <v>144778542</v>
      </c>
      <c r="E10" s="30">
        <f t="shared" si="0"/>
        <v>36548448.599999994</v>
      </c>
      <c r="F10" s="30">
        <f>F11+F12</f>
        <v>172444691.30000001</v>
      </c>
      <c r="G10" s="30">
        <f t="shared" si="1"/>
        <v>27666149.300000012</v>
      </c>
      <c r="H10" s="30">
        <f t="shared" si="2"/>
        <v>119.1092885159736</v>
      </c>
      <c r="I10" s="31"/>
    </row>
    <row r="11" spans="1:9" s="25" customFormat="1" ht="15" x14ac:dyDescent="0.2">
      <c r="A11" s="28" t="s">
        <v>22</v>
      </c>
      <c r="B11" s="29" t="s">
        <v>23</v>
      </c>
      <c r="C11" s="35">
        <v>69068456.700000003</v>
      </c>
      <c r="D11" s="35">
        <v>101719540.40000001</v>
      </c>
      <c r="E11" s="35">
        <f t="shared" si="0"/>
        <v>32651083.700000003</v>
      </c>
      <c r="F11" s="35">
        <v>124470473.2</v>
      </c>
      <c r="G11" s="35">
        <f t="shared" si="1"/>
        <v>22750932.799999997</v>
      </c>
      <c r="H11" s="35">
        <f t="shared" si="2"/>
        <v>122.36633463986826</v>
      </c>
    </row>
    <row r="12" spans="1:9" s="25" customFormat="1" ht="15" x14ac:dyDescent="0.2">
      <c r="A12" s="28" t="s">
        <v>24</v>
      </c>
      <c r="B12" s="29" t="s">
        <v>25</v>
      </c>
      <c r="C12" s="35">
        <v>39161636.700000003</v>
      </c>
      <c r="D12" s="35">
        <v>43059001.600000001</v>
      </c>
      <c r="E12" s="35">
        <f t="shared" si="0"/>
        <v>3897364.8999999985</v>
      </c>
      <c r="F12" s="35">
        <v>47974218.100000001</v>
      </c>
      <c r="G12" s="35">
        <f t="shared" si="1"/>
        <v>4915216.5</v>
      </c>
      <c r="H12" s="35">
        <f t="shared" si="2"/>
        <v>111.41507307963221</v>
      </c>
    </row>
    <row r="13" spans="1:9" s="27" customFormat="1" ht="38.25" x14ac:dyDescent="0.2">
      <c r="A13" s="28" t="s">
        <v>26</v>
      </c>
      <c r="B13" s="29" t="s">
        <v>27</v>
      </c>
      <c r="C13" s="30">
        <v>12691957.699999999</v>
      </c>
      <c r="D13" s="30">
        <v>13316030.199999999</v>
      </c>
      <c r="E13" s="30">
        <f t="shared" si="0"/>
        <v>624072.5</v>
      </c>
      <c r="F13" s="30">
        <f>F14</f>
        <v>14050454.9</v>
      </c>
      <c r="G13" s="30">
        <f t="shared" si="1"/>
        <v>734424.70000000112</v>
      </c>
      <c r="H13" s="30">
        <f t="shared" si="2"/>
        <v>105.51534270326303</v>
      </c>
    </row>
    <row r="14" spans="1:9" s="25" customFormat="1" ht="38.25" x14ac:dyDescent="0.2">
      <c r="A14" s="28" t="s">
        <v>28</v>
      </c>
      <c r="B14" s="29" t="s">
        <v>29</v>
      </c>
      <c r="C14" s="35">
        <v>12691957.699999999</v>
      </c>
      <c r="D14" s="35">
        <v>13316030.199999999</v>
      </c>
      <c r="E14" s="35">
        <f t="shared" si="0"/>
        <v>624072.5</v>
      </c>
      <c r="F14" s="35">
        <v>14050454.9</v>
      </c>
      <c r="G14" s="35">
        <f t="shared" si="1"/>
        <v>734424.70000000112</v>
      </c>
      <c r="H14" s="35">
        <f t="shared" si="2"/>
        <v>105.51534270326303</v>
      </c>
    </row>
    <row r="15" spans="1:9" s="25" customFormat="1" ht="15.75" x14ac:dyDescent="0.2">
      <c r="A15" s="28" t="s">
        <v>76</v>
      </c>
      <c r="B15" s="29" t="s">
        <v>77</v>
      </c>
      <c r="C15" s="30">
        <v>195300</v>
      </c>
      <c r="D15" s="30">
        <v>314325</v>
      </c>
      <c r="E15" s="30">
        <f t="shared" si="0"/>
        <v>119025</v>
      </c>
      <c r="F15" s="30">
        <f>F16+F17</f>
        <v>461269.3</v>
      </c>
      <c r="G15" s="30">
        <f t="shared" si="1"/>
        <v>146944.29999999999</v>
      </c>
      <c r="H15" s="30">
        <f t="shared" si="2"/>
        <v>146.74916090034199</v>
      </c>
    </row>
    <row r="16" spans="1:9" s="25" customFormat="1" ht="15" x14ac:dyDescent="0.2">
      <c r="A16" s="28" t="s">
        <v>147</v>
      </c>
      <c r="B16" s="29" t="s">
        <v>148</v>
      </c>
      <c r="C16" s="35">
        <v>0</v>
      </c>
      <c r="D16" s="35">
        <v>0</v>
      </c>
      <c r="E16" s="35">
        <f t="shared" si="0"/>
        <v>0</v>
      </c>
      <c r="F16" s="35">
        <v>-0.3</v>
      </c>
      <c r="G16" s="35">
        <f t="shared" si="1"/>
        <v>-0.3</v>
      </c>
      <c r="H16" s="35"/>
    </row>
    <row r="17" spans="1:8" s="25" customFormat="1" ht="15" x14ac:dyDescent="0.2">
      <c r="A17" s="28" t="s">
        <v>107</v>
      </c>
      <c r="B17" s="29" t="s">
        <v>106</v>
      </c>
      <c r="C17" s="35">
        <v>195300</v>
      </c>
      <c r="D17" s="35">
        <v>314325</v>
      </c>
      <c r="E17" s="35">
        <f t="shared" si="0"/>
        <v>119025</v>
      </c>
      <c r="F17" s="35">
        <v>461269.6</v>
      </c>
      <c r="G17" s="35">
        <f t="shared" si="1"/>
        <v>146944.59999999998</v>
      </c>
      <c r="H17" s="35">
        <f t="shared" si="2"/>
        <v>146.74925634295712</v>
      </c>
    </row>
    <row r="18" spans="1:8" s="27" customFormat="1" ht="15.75" x14ac:dyDescent="0.2">
      <c r="A18" s="28" t="s">
        <v>30</v>
      </c>
      <c r="B18" s="29" t="s">
        <v>31</v>
      </c>
      <c r="C18" s="30">
        <v>29150068</v>
      </c>
      <c r="D18" s="30">
        <v>33077713</v>
      </c>
      <c r="E18" s="30">
        <f t="shared" si="0"/>
        <v>3927645</v>
      </c>
      <c r="F18" s="30">
        <f>F19+F20+F21</f>
        <v>32742689.700000003</v>
      </c>
      <c r="G18" s="30">
        <f t="shared" si="1"/>
        <v>-335023.29999999702</v>
      </c>
      <c r="H18" s="30">
        <f t="shared" si="2"/>
        <v>98.98716304842479</v>
      </c>
    </row>
    <row r="19" spans="1:8" s="25" customFormat="1" ht="15" x14ac:dyDescent="0.2">
      <c r="A19" s="28" t="s">
        <v>32</v>
      </c>
      <c r="B19" s="29" t="s">
        <v>33</v>
      </c>
      <c r="C19" s="35">
        <v>25900000</v>
      </c>
      <c r="D19" s="35">
        <v>29828000</v>
      </c>
      <c r="E19" s="35">
        <f t="shared" si="0"/>
        <v>3928000</v>
      </c>
      <c r="F19" s="35">
        <v>29360298.600000001</v>
      </c>
      <c r="G19" s="35">
        <f t="shared" si="1"/>
        <v>-467701.39999999851</v>
      </c>
      <c r="H19" s="35">
        <f t="shared" si="2"/>
        <v>98.432005498189625</v>
      </c>
    </row>
    <row r="20" spans="1:8" s="25" customFormat="1" ht="15" x14ac:dyDescent="0.2">
      <c r="A20" s="28" t="s">
        <v>34</v>
      </c>
      <c r="B20" s="29" t="s">
        <v>35</v>
      </c>
      <c r="C20" s="35">
        <v>3216693</v>
      </c>
      <c r="D20" s="35">
        <v>3216693</v>
      </c>
      <c r="E20" s="35">
        <f t="shared" si="0"/>
        <v>0</v>
      </c>
      <c r="F20" s="35">
        <v>3349351.6</v>
      </c>
      <c r="G20" s="35">
        <f t="shared" si="1"/>
        <v>132658.60000000009</v>
      </c>
      <c r="H20" s="35">
        <f t="shared" si="2"/>
        <v>104.12406779260563</v>
      </c>
    </row>
    <row r="21" spans="1:8" s="25" customFormat="1" ht="15" x14ac:dyDescent="0.2">
      <c r="A21" s="28" t="s">
        <v>36</v>
      </c>
      <c r="B21" s="29" t="s">
        <v>37</v>
      </c>
      <c r="C21" s="35">
        <v>33375</v>
      </c>
      <c r="D21" s="35">
        <v>33020</v>
      </c>
      <c r="E21" s="35">
        <f t="shared" si="0"/>
        <v>-355</v>
      </c>
      <c r="F21" s="35">
        <v>33039.5</v>
      </c>
      <c r="G21" s="35">
        <f t="shared" si="1"/>
        <v>19.5</v>
      </c>
      <c r="H21" s="35">
        <f t="shared" si="2"/>
        <v>100.05905511811024</v>
      </c>
    </row>
    <row r="22" spans="1:8" s="27" customFormat="1" ht="38.25" x14ac:dyDescent="0.2">
      <c r="A22" s="28" t="s">
        <v>38</v>
      </c>
      <c r="B22" s="29" t="s">
        <v>126</v>
      </c>
      <c r="C22" s="30">
        <v>490162</v>
      </c>
      <c r="D22" s="30">
        <v>1039728</v>
      </c>
      <c r="E22" s="30">
        <f t="shared" si="0"/>
        <v>549566</v>
      </c>
      <c r="F22" s="30">
        <f>F23+F24</f>
        <v>1283997.8</v>
      </c>
      <c r="G22" s="30">
        <f t="shared" si="1"/>
        <v>244269.80000000005</v>
      </c>
      <c r="H22" s="30">
        <f t="shared" si="2"/>
        <v>123.49362525583614</v>
      </c>
    </row>
    <row r="23" spans="1:8" s="25" customFormat="1" ht="15" x14ac:dyDescent="0.2">
      <c r="A23" s="28" t="s">
        <v>39</v>
      </c>
      <c r="B23" s="29" t="s">
        <v>40</v>
      </c>
      <c r="C23" s="35">
        <v>489862</v>
      </c>
      <c r="D23" s="35">
        <v>1039009</v>
      </c>
      <c r="E23" s="35">
        <f t="shared" si="0"/>
        <v>549147</v>
      </c>
      <c r="F23" s="35">
        <v>1282360.3</v>
      </c>
      <c r="G23" s="35">
        <f t="shared" si="1"/>
        <v>243351.30000000005</v>
      </c>
      <c r="H23" s="35">
        <f t="shared" si="2"/>
        <v>123.42148143086345</v>
      </c>
    </row>
    <row r="24" spans="1:8" s="25" customFormat="1" ht="38.25" x14ac:dyDescent="0.2">
      <c r="A24" s="28" t="s">
        <v>41</v>
      </c>
      <c r="B24" s="29" t="s">
        <v>127</v>
      </c>
      <c r="C24" s="35">
        <v>300</v>
      </c>
      <c r="D24" s="35">
        <v>719</v>
      </c>
      <c r="E24" s="35">
        <f t="shared" si="0"/>
        <v>419</v>
      </c>
      <c r="F24" s="35">
        <v>1637.5</v>
      </c>
      <c r="G24" s="35">
        <f t="shared" si="1"/>
        <v>918.5</v>
      </c>
      <c r="H24" s="35">
        <f t="shared" si="2"/>
        <v>227.74687065368568</v>
      </c>
    </row>
    <row r="25" spans="1:8" s="27" customFormat="1" ht="25.5" customHeight="1" x14ac:dyDescent="0.2">
      <c r="A25" s="28" t="s">
        <v>42</v>
      </c>
      <c r="B25" s="29" t="s">
        <v>43</v>
      </c>
      <c r="C25" s="30">
        <v>403162.1</v>
      </c>
      <c r="D25" s="30">
        <v>295232.2</v>
      </c>
      <c r="E25" s="30">
        <f t="shared" si="0"/>
        <v>-107929.89999999997</v>
      </c>
      <c r="F25" s="30">
        <f>F26+F27+F28</f>
        <v>380586.60000000003</v>
      </c>
      <c r="G25" s="30">
        <f t="shared" si="1"/>
        <v>85354.400000000023</v>
      </c>
      <c r="H25" s="30">
        <f t="shared" si="2"/>
        <v>128.9109385764832</v>
      </c>
    </row>
    <row r="26" spans="1:8" s="27" customFormat="1" ht="102" x14ac:dyDescent="0.2">
      <c r="A26" s="28" t="s">
        <v>151</v>
      </c>
      <c r="B26" s="29" t="s">
        <v>152</v>
      </c>
      <c r="C26" s="35">
        <v>0</v>
      </c>
      <c r="D26" s="35">
        <v>0</v>
      </c>
      <c r="E26" s="35">
        <f t="shared" si="0"/>
        <v>0</v>
      </c>
      <c r="F26" s="35">
        <v>731.7</v>
      </c>
      <c r="G26" s="35">
        <f t="shared" ref="G26" si="3">F26-D26</f>
        <v>731.7</v>
      </c>
      <c r="H26" s="35"/>
    </row>
    <row r="27" spans="1:8" s="25" customFormat="1" ht="89.25" x14ac:dyDescent="0.2">
      <c r="A27" s="28" t="s">
        <v>89</v>
      </c>
      <c r="B27" s="29" t="s">
        <v>128</v>
      </c>
      <c r="C27" s="35">
        <v>14347</v>
      </c>
      <c r="D27" s="35">
        <v>15110.2</v>
      </c>
      <c r="E27" s="35">
        <f t="shared" si="0"/>
        <v>763.20000000000073</v>
      </c>
      <c r="F27" s="35">
        <v>25238</v>
      </c>
      <c r="G27" s="35">
        <f t="shared" si="1"/>
        <v>10127.799999999999</v>
      </c>
      <c r="H27" s="35">
        <f t="shared" si="2"/>
        <v>167.0262471707853</v>
      </c>
    </row>
    <row r="28" spans="1:8" s="25" customFormat="1" ht="38.25" x14ac:dyDescent="0.2">
      <c r="A28" s="28" t="s">
        <v>90</v>
      </c>
      <c r="B28" s="29" t="s">
        <v>129</v>
      </c>
      <c r="C28" s="35">
        <v>388815.1</v>
      </c>
      <c r="D28" s="35">
        <v>280122</v>
      </c>
      <c r="E28" s="35">
        <f t="shared" si="0"/>
        <v>-108693.09999999998</v>
      </c>
      <c r="F28" s="35">
        <v>354616.9</v>
      </c>
      <c r="G28" s="35">
        <f t="shared" si="1"/>
        <v>74494.900000000023</v>
      </c>
      <c r="H28" s="35">
        <f t="shared" si="2"/>
        <v>126.59373415868799</v>
      </c>
    </row>
    <row r="29" spans="1:8" s="25" customFormat="1" ht="38.25" x14ac:dyDescent="0.2">
      <c r="A29" s="28" t="s">
        <v>73</v>
      </c>
      <c r="B29" s="29" t="s">
        <v>74</v>
      </c>
      <c r="C29" s="30">
        <v>0</v>
      </c>
      <c r="D29" s="30">
        <v>0</v>
      </c>
      <c r="E29" s="30">
        <f t="shared" si="0"/>
        <v>0</v>
      </c>
      <c r="F29" s="30">
        <v>270.8</v>
      </c>
      <c r="G29" s="30">
        <f t="shared" si="1"/>
        <v>270.8</v>
      </c>
      <c r="H29" s="30"/>
    </row>
    <row r="30" spans="1:8" s="25" customFormat="1" ht="51" x14ac:dyDescent="0.2">
      <c r="A30" s="28" t="s">
        <v>44</v>
      </c>
      <c r="B30" s="29" t="s">
        <v>130</v>
      </c>
      <c r="C30" s="30">
        <v>98378</v>
      </c>
      <c r="D30" s="30">
        <v>3409186.3</v>
      </c>
      <c r="E30" s="30">
        <f t="shared" si="0"/>
        <v>3310808.3</v>
      </c>
      <c r="F30" s="30">
        <f>SUM(F31:F37)</f>
        <v>5027046.0999999996</v>
      </c>
      <c r="G30" s="30">
        <f t="shared" si="1"/>
        <v>1617859.7999999998</v>
      </c>
      <c r="H30" s="30">
        <f t="shared" si="2"/>
        <v>147.45589292084156</v>
      </c>
    </row>
    <row r="31" spans="1:8" s="25" customFormat="1" ht="76.5" x14ac:dyDescent="0.2">
      <c r="A31" s="28" t="s">
        <v>45</v>
      </c>
      <c r="B31" s="29" t="s">
        <v>131</v>
      </c>
      <c r="C31" s="35">
        <v>32377</v>
      </c>
      <c r="D31" s="35">
        <v>33974.5</v>
      </c>
      <c r="E31" s="35">
        <f t="shared" si="0"/>
        <v>1597.5</v>
      </c>
      <c r="F31" s="35">
        <v>33974.5</v>
      </c>
      <c r="G31" s="35">
        <f t="shared" si="1"/>
        <v>0</v>
      </c>
      <c r="H31" s="35">
        <f t="shared" si="2"/>
        <v>100</v>
      </c>
    </row>
    <row r="32" spans="1:8" s="25" customFormat="1" ht="15" x14ac:dyDescent="0.2">
      <c r="A32" s="28" t="s">
        <v>46</v>
      </c>
      <c r="B32" s="29" t="s">
        <v>47</v>
      </c>
      <c r="C32" s="35">
        <v>0</v>
      </c>
      <c r="D32" s="35">
        <v>3277082.2</v>
      </c>
      <c r="E32" s="35">
        <f t="shared" si="0"/>
        <v>3277082.2</v>
      </c>
      <c r="F32" s="35">
        <v>4881040.5</v>
      </c>
      <c r="G32" s="35">
        <f t="shared" si="1"/>
        <v>1603958.2999999998</v>
      </c>
      <c r="H32" s="35">
        <f t="shared" si="2"/>
        <v>148.94470758164076</v>
      </c>
    </row>
    <row r="33" spans="1:8" s="25" customFormat="1" ht="25.5" x14ac:dyDescent="0.2">
      <c r="A33" s="28" t="s">
        <v>48</v>
      </c>
      <c r="B33" s="29" t="s">
        <v>49</v>
      </c>
      <c r="C33" s="35">
        <v>191</v>
      </c>
      <c r="D33" s="35">
        <v>202.6</v>
      </c>
      <c r="E33" s="35">
        <f t="shared" si="0"/>
        <v>11.599999999999994</v>
      </c>
      <c r="F33" s="35">
        <v>233.1</v>
      </c>
      <c r="G33" s="35">
        <f t="shared" si="1"/>
        <v>30.5</v>
      </c>
      <c r="H33" s="35">
        <f t="shared" si="2"/>
        <v>115.05429417571568</v>
      </c>
    </row>
    <row r="34" spans="1:8" s="25" customFormat="1" ht="102" x14ac:dyDescent="0.2">
      <c r="A34" s="28" t="s">
        <v>50</v>
      </c>
      <c r="B34" s="29" t="s">
        <v>132</v>
      </c>
      <c r="C34" s="35">
        <v>62500</v>
      </c>
      <c r="D34" s="35">
        <v>61460.3</v>
      </c>
      <c r="E34" s="35">
        <f t="shared" si="0"/>
        <v>-1039.6999999999971</v>
      </c>
      <c r="F34" s="35">
        <v>66523</v>
      </c>
      <c r="G34" s="35">
        <f t="shared" si="1"/>
        <v>5062.6999999999971</v>
      </c>
      <c r="H34" s="35">
        <f t="shared" si="2"/>
        <v>108.23734996412317</v>
      </c>
    </row>
    <row r="35" spans="1:8" s="25" customFormat="1" ht="51" x14ac:dyDescent="0.2">
      <c r="A35" s="28" t="s">
        <v>108</v>
      </c>
      <c r="B35" s="29" t="s">
        <v>109</v>
      </c>
      <c r="C35" s="35">
        <v>0</v>
      </c>
      <c r="D35" s="35">
        <v>0</v>
      </c>
      <c r="E35" s="35">
        <f t="shared" si="0"/>
        <v>0</v>
      </c>
      <c r="F35" s="35">
        <v>181.7</v>
      </c>
      <c r="G35" s="35">
        <f t="shared" si="1"/>
        <v>181.7</v>
      </c>
      <c r="H35" s="35"/>
    </row>
    <row r="36" spans="1:8" s="25" customFormat="1" ht="76.5" x14ac:dyDescent="0.2">
      <c r="A36" s="28" t="s">
        <v>116</v>
      </c>
      <c r="B36" s="29" t="s">
        <v>117</v>
      </c>
      <c r="C36" s="35">
        <v>0</v>
      </c>
      <c r="D36" s="35">
        <v>0</v>
      </c>
      <c r="E36" s="35">
        <f t="shared" si="0"/>
        <v>0</v>
      </c>
      <c r="F36" s="35">
        <v>40.299999999999997</v>
      </c>
      <c r="G36" s="35">
        <f t="shared" si="1"/>
        <v>40.299999999999997</v>
      </c>
      <c r="H36" s="35"/>
    </row>
    <row r="37" spans="1:8" s="25" customFormat="1" ht="25.5" x14ac:dyDescent="0.2">
      <c r="A37" s="28" t="s">
        <v>51</v>
      </c>
      <c r="B37" s="29" t="s">
        <v>52</v>
      </c>
      <c r="C37" s="35">
        <v>3310</v>
      </c>
      <c r="D37" s="35">
        <v>36466.699999999997</v>
      </c>
      <c r="E37" s="35">
        <f t="shared" si="0"/>
        <v>33156.699999999997</v>
      </c>
      <c r="F37" s="35">
        <v>45053</v>
      </c>
      <c r="G37" s="35">
        <f t="shared" si="1"/>
        <v>8586.3000000000029</v>
      </c>
      <c r="H37" s="35">
        <f t="shared" si="2"/>
        <v>123.54559090896626</v>
      </c>
    </row>
    <row r="38" spans="1:8" s="25" customFormat="1" ht="25.5" x14ac:dyDescent="0.2">
      <c r="A38" s="28" t="s">
        <v>53</v>
      </c>
      <c r="B38" s="29" t="s">
        <v>54</v>
      </c>
      <c r="C38" s="30">
        <v>391916.1</v>
      </c>
      <c r="D38" s="30">
        <v>382138.8</v>
      </c>
      <c r="E38" s="30">
        <f t="shared" si="0"/>
        <v>-9777.2999999999884</v>
      </c>
      <c r="F38" s="30">
        <f>F39+F40+F41</f>
        <v>406123.8</v>
      </c>
      <c r="G38" s="30">
        <f t="shared" si="1"/>
        <v>23985</v>
      </c>
      <c r="H38" s="30">
        <f t="shared" si="2"/>
        <v>106.27651523477857</v>
      </c>
    </row>
    <row r="39" spans="1:8" s="27" customFormat="1" ht="25.5" x14ac:dyDescent="0.2">
      <c r="A39" s="28" t="s">
        <v>55</v>
      </c>
      <c r="B39" s="29" t="s">
        <v>56</v>
      </c>
      <c r="C39" s="35">
        <v>137811.1</v>
      </c>
      <c r="D39" s="35">
        <v>137811.1</v>
      </c>
      <c r="E39" s="35">
        <f t="shared" si="0"/>
        <v>0</v>
      </c>
      <c r="F39" s="35">
        <v>140980</v>
      </c>
      <c r="G39" s="35">
        <f t="shared" si="1"/>
        <v>3168.8999999999942</v>
      </c>
      <c r="H39" s="35">
        <f t="shared" si="2"/>
        <v>102.29945193094025</v>
      </c>
    </row>
    <row r="40" spans="1:8" s="25" customFormat="1" ht="15" x14ac:dyDescent="0.2">
      <c r="A40" s="28" t="s">
        <v>118</v>
      </c>
      <c r="B40" s="29" t="s">
        <v>57</v>
      </c>
      <c r="C40" s="35">
        <v>7954</v>
      </c>
      <c r="D40" s="35">
        <v>18044</v>
      </c>
      <c r="E40" s="35">
        <f t="shared" si="0"/>
        <v>10090</v>
      </c>
      <c r="F40" s="35">
        <v>21088.3</v>
      </c>
      <c r="G40" s="35">
        <f t="shared" si="1"/>
        <v>3044.2999999999993</v>
      </c>
      <c r="H40" s="35">
        <f t="shared" si="2"/>
        <v>116.8715362447351</v>
      </c>
    </row>
    <row r="41" spans="1:8" s="25" customFormat="1" ht="15" x14ac:dyDescent="0.2">
      <c r="A41" s="28" t="s">
        <v>58</v>
      </c>
      <c r="B41" s="29" t="s">
        <v>59</v>
      </c>
      <c r="C41" s="35">
        <v>246151</v>
      </c>
      <c r="D41" s="35">
        <v>226283.7</v>
      </c>
      <c r="E41" s="35">
        <f t="shared" si="0"/>
        <v>-19867.299999999988</v>
      </c>
      <c r="F41" s="35">
        <v>244055.5</v>
      </c>
      <c r="G41" s="35">
        <f t="shared" si="1"/>
        <v>17771.799999999988</v>
      </c>
      <c r="H41" s="35">
        <f t="shared" si="2"/>
        <v>107.85376940539683</v>
      </c>
    </row>
    <row r="42" spans="1:8" s="25" customFormat="1" ht="25.5" x14ac:dyDescent="0.2">
      <c r="A42" s="28" t="s">
        <v>60</v>
      </c>
      <c r="B42" s="29" t="s">
        <v>133</v>
      </c>
      <c r="C42" s="30">
        <v>181182.8</v>
      </c>
      <c r="D42" s="30">
        <v>554855.5</v>
      </c>
      <c r="E42" s="30">
        <f t="shared" si="0"/>
        <v>373672.7</v>
      </c>
      <c r="F42" s="30">
        <f>F43+F44</f>
        <v>714519.9</v>
      </c>
      <c r="G42" s="30">
        <f t="shared" si="1"/>
        <v>159664.40000000002</v>
      </c>
      <c r="H42" s="30">
        <f t="shared" si="2"/>
        <v>128.77585245167435</v>
      </c>
    </row>
    <row r="43" spans="1:8" s="27" customFormat="1" ht="19.5" customHeight="1" x14ac:dyDescent="0.2">
      <c r="A43" s="28" t="s">
        <v>61</v>
      </c>
      <c r="B43" s="29" t="s">
        <v>62</v>
      </c>
      <c r="C43" s="35">
        <v>164120.1</v>
      </c>
      <c r="D43" s="35">
        <v>178048.5</v>
      </c>
      <c r="E43" s="35">
        <f t="shared" si="0"/>
        <v>13928.399999999994</v>
      </c>
      <c r="F43" s="35">
        <v>200648.2</v>
      </c>
      <c r="G43" s="35">
        <f t="shared" si="1"/>
        <v>22599.700000000012</v>
      </c>
      <c r="H43" s="35">
        <f t="shared" si="2"/>
        <v>112.69300218760618</v>
      </c>
    </row>
    <row r="44" spans="1:8" s="25" customFormat="1" ht="19.5" customHeight="1" x14ac:dyDescent="0.2">
      <c r="A44" s="28" t="s">
        <v>63</v>
      </c>
      <c r="B44" s="29" t="s">
        <v>64</v>
      </c>
      <c r="C44" s="35">
        <v>17062.7</v>
      </c>
      <c r="D44" s="35">
        <v>376807</v>
      </c>
      <c r="E44" s="35">
        <f t="shared" si="0"/>
        <v>359744.3</v>
      </c>
      <c r="F44" s="35">
        <v>513871.7</v>
      </c>
      <c r="G44" s="35">
        <f t="shared" si="1"/>
        <v>137064.70000000001</v>
      </c>
      <c r="H44" s="35">
        <f t="shared" si="2"/>
        <v>136.37530619123316</v>
      </c>
    </row>
    <row r="45" spans="1:8" s="25" customFormat="1" ht="25.5" x14ac:dyDescent="0.2">
      <c r="A45" s="28" t="s">
        <v>65</v>
      </c>
      <c r="B45" s="29" t="s">
        <v>134</v>
      </c>
      <c r="C45" s="30">
        <v>323</v>
      </c>
      <c r="D45" s="30">
        <v>42972.5</v>
      </c>
      <c r="E45" s="30">
        <f t="shared" si="0"/>
        <v>42649.5</v>
      </c>
      <c r="F45" s="30">
        <f>F46+F47</f>
        <v>99441.1</v>
      </c>
      <c r="G45" s="30">
        <f t="shared" si="1"/>
        <v>56468.600000000006</v>
      </c>
      <c r="H45" s="30">
        <f t="shared" si="2"/>
        <v>231.40636453545875</v>
      </c>
    </row>
    <row r="46" spans="1:8" s="25" customFormat="1" ht="89.25" x14ac:dyDescent="0.2">
      <c r="A46" s="28" t="s">
        <v>66</v>
      </c>
      <c r="B46" s="29" t="s">
        <v>135</v>
      </c>
      <c r="C46" s="35">
        <v>239</v>
      </c>
      <c r="D46" s="35">
        <v>15065.7</v>
      </c>
      <c r="E46" s="35">
        <f t="shared" si="0"/>
        <v>14826.7</v>
      </c>
      <c r="F46" s="35">
        <v>58519.9</v>
      </c>
      <c r="G46" s="35">
        <f t="shared" si="1"/>
        <v>43454.2</v>
      </c>
      <c r="H46" s="35">
        <f t="shared" si="2"/>
        <v>388.43133740881603</v>
      </c>
    </row>
    <row r="47" spans="1:8" s="25" customFormat="1" ht="38.25" x14ac:dyDescent="0.2">
      <c r="A47" s="28" t="s">
        <v>67</v>
      </c>
      <c r="B47" s="29" t="s">
        <v>136</v>
      </c>
      <c r="C47" s="35">
        <v>84</v>
      </c>
      <c r="D47" s="35">
        <v>27906.799999999999</v>
      </c>
      <c r="E47" s="35">
        <f t="shared" si="0"/>
        <v>27822.799999999999</v>
      </c>
      <c r="F47" s="35">
        <v>40921.199999999997</v>
      </c>
      <c r="G47" s="35">
        <f t="shared" si="1"/>
        <v>13014.399999999998</v>
      </c>
      <c r="H47" s="35">
        <f t="shared" si="2"/>
        <v>146.63522868978168</v>
      </c>
    </row>
    <row r="48" spans="1:8" s="25" customFormat="1" ht="15.75" x14ac:dyDescent="0.2">
      <c r="A48" s="28" t="s">
        <v>68</v>
      </c>
      <c r="B48" s="29" t="s">
        <v>91</v>
      </c>
      <c r="C48" s="30">
        <v>6637.3</v>
      </c>
      <c r="D48" s="30">
        <v>6673.3</v>
      </c>
      <c r="E48" s="30">
        <f t="shared" si="0"/>
        <v>36</v>
      </c>
      <c r="F48" s="30">
        <f>F49+F50</f>
        <v>11594.3</v>
      </c>
      <c r="G48" s="30">
        <f t="shared" si="1"/>
        <v>4920.9999999999991</v>
      </c>
      <c r="H48" s="30">
        <f t="shared" si="2"/>
        <v>173.74162708105433</v>
      </c>
    </row>
    <row r="49" spans="1:8" s="25" customFormat="1" ht="38.25" x14ac:dyDescent="0.2">
      <c r="A49" s="28" t="s">
        <v>92</v>
      </c>
      <c r="B49" s="29" t="s">
        <v>93</v>
      </c>
      <c r="C49" s="35">
        <v>6231.2</v>
      </c>
      <c r="D49" s="35">
        <v>6258</v>
      </c>
      <c r="E49" s="35">
        <f t="shared" si="0"/>
        <v>26.800000000000182</v>
      </c>
      <c r="F49" s="35">
        <v>11179</v>
      </c>
      <c r="G49" s="35">
        <f t="shared" si="1"/>
        <v>4921</v>
      </c>
      <c r="H49" s="35">
        <f t="shared" si="2"/>
        <v>178.63534675615213</v>
      </c>
    </row>
    <row r="50" spans="1:8" s="27" customFormat="1" ht="63.75" x14ac:dyDescent="0.2">
      <c r="A50" s="32" t="s">
        <v>94</v>
      </c>
      <c r="B50" s="29" t="s">
        <v>137</v>
      </c>
      <c r="C50" s="35">
        <v>406.1</v>
      </c>
      <c r="D50" s="35">
        <v>415.3</v>
      </c>
      <c r="E50" s="35">
        <f t="shared" si="0"/>
        <v>9.1999999999999886</v>
      </c>
      <c r="F50" s="35">
        <v>415.3</v>
      </c>
      <c r="G50" s="35">
        <f t="shared" si="1"/>
        <v>0</v>
      </c>
      <c r="H50" s="35">
        <f t="shared" si="2"/>
        <v>100</v>
      </c>
    </row>
    <row r="51" spans="1:8" s="27" customFormat="1" ht="25.5" x14ac:dyDescent="0.2">
      <c r="A51" s="32" t="s">
        <v>69</v>
      </c>
      <c r="B51" s="29" t="s">
        <v>70</v>
      </c>
      <c r="C51" s="30">
        <v>1053964.8</v>
      </c>
      <c r="D51" s="30">
        <v>1139574.6000000001</v>
      </c>
      <c r="E51" s="30">
        <f t="shared" si="0"/>
        <v>85609.800000000047</v>
      </c>
      <c r="F51" s="30">
        <f>SUM(F52:F57)</f>
        <v>1746086.4</v>
      </c>
      <c r="G51" s="30">
        <f t="shared" si="1"/>
        <v>606511.79999999981</v>
      </c>
      <c r="H51" s="30">
        <f t="shared" si="2"/>
        <v>153.22264992568279</v>
      </c>
    </row>
    <row r="52" spans="1:8" s="27" customFormat="1" ht="38.25" x14ac:dyDescent="0.2">
      <c r="A52" s="32" t="s">
        <v>95</v>
      </c>
      <c r="B52" s="29" t="s">
        <v>96</v>
      </c>
      <c r="C52" s="35">
        <v>1005296.1</v>
      </c>
      <c r="D52" s="35">
        <v>1044837</v>
      </c>
      <c r="E52" s="35">
        <f t="shared" si="0"/>
        <v>39540.900000000023</v>
      </c>
      <c r="F52" s="35">
        <v>1320871.7</v>
      </c>
      <c r="G52" s="35">
        <f t="shared" si="1"/>
        <v>276034.69999999995</v>
      </c>
      <c r="H52" s="35">
        <f t="shared" si="2"/>
        <v>126.41892467437503</v>
      </c>
    </row>
    <row r="53" spans="1:8" s="27" customFormat="1" ht="38.25" x14ac:dyDescent="0.2">
      <c r="A53" s="32" t="s">
        <v>97</v>
      </c>
      <c r="B53" s="29" t="s">
        <v>98</v>
      </c>
      <c r="C53" s="35">
        <v>2118.3000000000002</v>
      </c>
      <c r="D53" s="35">
        <v>2726.2</v>
      </c>
      <c r="E53" s="35">
        <f t="shared" si="0"/>
        <v>607.89999999999964</v>
      </c>
      <c r="F53" s="35">
        <v>2377.1</v>
      </c>
      <c r="G53" s="35">
        <f t="shared" si="1"/>
        <v>-349.09999999999991</v>
      </c>
      <c r="H53" s="35">
        <f t="shared" si="2"/>
        <v>87.194629887755852</v>
      </c>
    </row>
    <row r="54" spans="1:8" s="27" customFormat="1" ht="127.5" x14ac:dyDescent="0.2">
      <c r="A54" s="32" t="s">
        <v>99</v>
      </c>
      <c r="B54" s="29" t="s">
        <v>138</v>
      </c>
      <c r="C54" s="35">
        <v>9244.4</v>
      </c>
      <c r="D54" s="35">
        <v>16835</v>
      </c>
      <c r="E54" s="35">
        <f t="shared" si="0"/>
        <v>7590.6</v>
      </c>
      <c r="F54" s="35">
        <v>42263.3</v>
      </c>
      <c r="G54" s="35">
        <f t="shared" si="1"/>
        <v>25428.300000000003</v>
      </c>
      <c r="H54" s="35">
        <f t="shared" si="2"/>
        <v>251.04425304425305</v>
      </c>
    </row>
    <row r="55" spans="1:8" s="27" customFormat="1" ht="25.5" x14ac:dyDescent="0.2">
      <c r="A55" s="32" t="s">
        <v>100</v>
      </c>
      <c r="B55" s="29" t="s">
        <v>101</v>
      </c>
      <c r="C55" s="35">
        <v>9306</v>
      </c>
      <c r="D55" s="35">
        <v>45176.4</v>
      </c>
      <c r="E55" s="35">
        <f t="shared" si="0"/>
        <v>35870.400000000001</v>
      </c>
      <c r="F55" s="35">
        <v>35082.699999999997</v>
      </c>
      <c r="G55" s="35">
        <f t="shared" si="1"/>
        <v>-10093.700000000004</v>
      </c>
      <c r="H55" s="35">
        <f t="shared" si="2"/>
        <v>77.657139568447235</v>
      </c>
    </row>
    <row r="56" spans="1:8" s="27" customFormat="1" ht="25.5" x14ac:dyDescent="0.2">
      <c r="A56" s="32" t="s">
        <v>102</v>
      </c>
      <c r="B56" s="29" t="s">
        <v>103</v>
      </c>
      <c r="C56" s="35">
        <v>28000</v>
      </c>
      <c r="D56" s="35">
        <v>30000</v>
      </c>
      <c r="E56" s="35">
        <f t="shared" si="0"/>
        <v>2000</v>
      </c>
      <c r="F56" s="35">
        <v>29091.9</v>
      </c>
      <c r="G56" s="35">
        <f t="shared" si="1"/>
        <v>-908.09999999999854</v>
      </c>
      <c r="H56" s="35">
        <f t="shared" si="2"/>
        <v>96.973000000000013</v>
      </c>
    </row>
    <row r="57" spans="1:8" s="27" customFormat="1" ht="127.5" x14ac:dyDescent="0.2">
      <c r="A57" s="32" t="s">
        <v>153</v>
      </c>
      <c r="B57" s="29" t="s">
        <v>154</v>
      </c>
      <c r="C57" s="35">
        <v>0</v>
      </c>
      <c r="D57" s="35">
        <v>0</v>
      </c>
      <c r="E57" s="35">
        <f t="shared" si="0"/>
        <v>0</v>
      </c>
      <c r="F57" s="35">
        <v>316399.7</v>
      </c>
      <c r="G57" s="35">
        <f t="shared" si="1"/>
        <v>316399.7</v>
      </c>
      <c r="H57" s="35"/>
    </row>
    <row r="58" spans="1:8" s="27" customFormat="1" ht="15.75" x14ac:dyDescent="0.2">
      <c r="A58" s="32" t="s">
        <v>71</v>
      </c>
      <c r="B58" s="29" t="s">
        <v>72</v>
      </c>
      <c r="C58" s="30">
        <v>563482.19999999995</v>
      </c>
      <c r="D58" s="30">
        <v>565527.80000000005</v>
      </c>
      <c r="E58" s="30">
        <f t="shared" si="0"/>
        <v>2045.6000000000931</v>
      </c>
      <c r="F58" s="30">
        <f>SUM(F59:F61)</f>
        <v>-656884</v>
      </c>
      <c r="G58" s="30">
        <f t="shared" si="1"/>
        <v>-1222411.8</v>
      </c>
      <c r="H58" s="30">
        <f t="shared" si="2"/>
        <v>-116.15414839022944</v>
      </c>
    </row>
    <row r="59" spans="1:8" s="27" customFormat="1" ht="15" x14ac:dyDescent="0.2">
      <c r="A59" s="32" t="s">
        <v>110</v>
      </c>
      <c r="B59" s="29" t="s">
        <v>111</v>
      </c>
      <c r="C59" s="35">
        <v>0</v>
      </c>
      <c r="D59" s="35">
        <v>0</v>
      </c>
      <c r="E59" s="35">
        <f t="shared" si="0"/>
        <v>0</v>
      </c>
      <c r="F59" s="35">
        <v>-1316358.7</v>
      </c>
      <c r="G59" s="35">
        <f t="shared" si="1"/>
        <v>-1316358.7</v>
      </c>
      <c r="H59" s="35"/>
    </row>
    <row r="60" spans="1:8" s="27" customFormat="1" ht="15" x14ac:dyDescent="0.2">
      <c r="A60" s="32" t="s">
        <v>104</v>
      </c>
      <c r="B60" s="29" t="s">
        <v>105</v>
      </c>
      <c r="C60" s="35">
        <v>563482.19999999995</v>
      </c>
      <c r="D60" s="35">
        <v>565527.80000000005</v>
      </c>
      <c r="E60" s="35">
        <f t="shared" si="0"/>
        <v>2045.6000000000931</v>
      </c>
      <c r="F60" s="35">
        <v>659465.69999999995</v>
      </c>
      <c r="G60" s="35">
        <f t="shared" si="1"/>
        <v>93937.899999999907</v>
      </c>
      <c r="H60" s="35">
        <f t="shared" si="2"/>
        <v>116.61065998877507</v>
      </c>
    </row>
    <row r="61" spans="1:8" s="27" customFormat="1" ht="76.5" x14ac:dyDescent="0.2">
      <c r="A61" s="32" t="s">
        <v>155</v>
      </c>
      <c r="B61" s="29" t="s">
        <v>156</v>
      </c>
      <c r="C61" s="35">
        <v>0</v>
      </c>
      <c r="D61" s="35">
        <v>0</v>
      </c>
      <c r="E61" s="35">
        <f t="shared" si="0"/>
        <v>0</v>
      </c>
      <c r="F61" s="35">
        <v>9</v>
      </c>
      <c r="G61" s="35">
        <f t="shared" si="1"/>
        <v>9</v>
      </c>
      <c r="H61" s="35"/>
    </row>
    <row r="62" spans="1:8" s="27" customFormat="1" ht="15.75" x14ac:dyDescent="0.2">
      <c r="A62" s="33" t="s">
        <v>8</v>
      </c>
      <c r="B62" s="23" t="s">
        <v>0</v>
      </c>
      <c r="C62" s="24">
        <v>17557190.699999999</v>
      </c>
      <c r="D62" s="24">
        <v>21759573.699999999</v>
      </c>
      <c r="E62" s="24">
        <f t="shared" si="0"/>
        <v>4202383</v>
      </c>
      <c r="F62" s="24">
        <v>23772137.699999999</v>
      </c>
      <c r="G62" s="24">
        <f t="shared" si="1"/>
        <v>2012564</v>
      </c>
      <c r="H62" s="24">
        <f t="shared" si="2"/>
        <v>109.24909664016073</v>
      </c>
    </row>
    <row r="63" spans="1:8" s="25" customFormat="1" ht="38.25" x14ac:dyDescent="0.2">
      <c r="A63" s="32" t="s">
        <v>15</v>
      </c>
      <c r="B63" s="29" t="s">
        <v>1</v>
      </c>
      <c r="C63" s="30">
        <v>17058190.100000001</v>
      </c>
      <c r="D63" s="30">
        <v>18068068.300000001</v>
      </c>
      <c r="E63" s="30">
        <f t="shared" si="0"/>
        <v>1009878.1999999993</v>
      </c>
      <c r="F63" s="30">
        <v>17842705.300000001</v>
      </c>
      <c r="G63" s="30">
        <f t="shared" si="1"/>
        <v>-225363</v>
      </c>
      <c r="H63" s="30">
        <f t="shared" si="2"/>
        <v>98.752700088033208</v>
      </c>
    </row>
    <row r="64" spans="1:8" s="25" customFormat="1" ht="25.5" x14ac:dyDescent="0.2">
      <c r="A64" s="22" t="s">
        <v>119</v>
      </c>
      <c r="B64" s="29" t="s">
        <v>120</v>
      </c>
      <c r="C64" s="35">
        <v>0</v>
      </c>
      <c r="D64" s="35">
        <v>192530.2</v>
      </c>
      <c r="E64" s="35">
        <f t="shared" si="0"/>
        <v>192530.2</v>
      </c>
      <c r="F64" s="35">
        <v>205280.2</v>
      </c>
      <c r="G64" s="35">
        <f t="shared" si="1"/>
        <v>12750</v>
      </c>
      <c r="H64" s="35">
        <f t="shared" si="2"/>
        <v>106.62233769039871</v>
      </c>
    </row>
    <row r="65" spans="1:8" s="25" customFormat="1" ht="38.25" x14ac:dyDescent="0.2">
      <c r="A65" s="28" t="s">
        <v>79</v>
      </c>
      <c r="B65" s="29" t="s">
        <v>80</v>
      </c>
      <c r="C65" s="36">
        <v>8891312.5</v>
      </c>
      <c r="D65" s="36">
        <v>9849078.3000000007</v>
      </c>
      <c r="E65" s="36">
        <f t="shared" si="0"/>
        <v>957765.80000000075</v>
      </c>
      <c r="F65" s="36">
        <v>9451510.6999999993</v>
      </c>
      <c r="G65" s="36">
        <f t="shared" si="1"/>
        <v>-397567.60000000149</v>
      </c>
      <c r="H65" s="36">
        <f t="shared" si="2"/>
        <v>95.96340299172968</v>
      </c>
    </row>
    <row r="66" spans="1:8" s="25" customFormat="1" ht="25.5" x14ac:dyDescent="0.2">
      <c r="A66" s="28" t="s">
        <v>81</v>
      </c>
      <c r="B66" s="18" t="s">
        <v>112</v>
      </c>
      <c r="C66" s="36">
        <v>3074585.2</v>
      </c>
      <c r="D66" s="36">
        <v>3128078.8</v>
      </c>
      <c r="E66" s="36">
        <f t="shared" si="0"/>
        <v>53493.599999999627</v>
      </c>
      <c r="F66" s="36">
        <v>3137970.6</v>
      </c>
      <c r="G66" s="36">
        <f t="shared" si="1"/>
        <v>9891.8000000002794</v>
      </c>
      <c r="H66" s="36">
        <f t="shared" si="2"/>
        <v>100.31622604903687</v>
      </c>
    </row>
    <row r="67" spans="1:8" s="25" customFormat="1" ht="15" x14ac:dyDescent="0.2">
      <c r="A67" s="21" t="s">
        <v>82</v>
      </c>
      <c r="B67" s="18" t="s">
        <v>2</v>
      </c>
      <c r="C67" s="36">
        <v>5092292.4000000004</v>
      </c>
      <c r="D67" s="36">
        <v>4898381</v>
      </c>
      <c r="E67" s="36">
        <f t="shared" si="0"/>
        <v>-193911.40000000037</v>
      </c>
      <c r="F67" s="36">
        <v>5047943.8</v>
      </c>
      <c r="G67" s="36">
        <f t="shared" si="1"/>
        <v>149562.79999999981</v>
      </c>
      <c r="H67" s="36">
        <f t="shared" si="2"/>
        <v>103.05331087965595</v>
      </c>
    </row>
    <row r="68" spans="1:8" s="25" customFormat="1" ht="38.25" x14ac:dyDescent="0.2">
      <c r="A68" s="21" t="s">
        <v>9</v>
      </c>
      <c r="B68" s="18" t="s">
        <v>139</v>
      </c>
      <c r="C68" s="34">
        <v>499000.6</v>
      </c>
      <c r="D68" s="34">
        <v>3178468.8</v>
      </c>
      <c r="E68" s="34">
        <f t="shared" si="0"/>
        <v>2679468.1999999997</v>
      </c>
      <c r="F68" s="34">
        <v>5449365.0999999996</v>
      </c>
      <c r="G68" s="34">
        <f t="shared" si="1"/>
        <v>2270896.2999999998</v>
      </c>
      <c r="H68" s="34">
        <f t="shared" si="2"/>
        <v>171.44623536968493</v>
      </c>
    </row>
    <row r="69" spans="1:8" s="25" customFormat="1" ht="51" x14ac:dyDescent="0.2">
      <c r="A69" s="21" t="s">
        <v>83</v>
      </c>
      <c r="B69" s="18" t="s">
        <v>88</v>
      </c>
      <c r="C69" s="36">
        <v>499000.6</v>
      </c>
      <c r="D69" s="36">
        <v>3178468.8</v>
      </c>
      <c r="E69" s="36">
        <f t="shared" si="0"/>
        <v>2679468.1999999997</v>
      </c>
      <c r="F69" s="36">
        <v>5449365.0999999996</v>
      </c>
      <c r="G69" s="36">
        <f t="shared" si="1"/>
        <v>2270896.2999999998</v>
      </c>
      <c r="H69" s="36">
        <f t="shared" si="2"/>
        <v>171.44623536968493</v>
      </c>
    </row>
    <row r="70" spans="1:8" s="25" customFormat="1" ht="25.5" x14ac:dyDescent="0.2">
      <c r="A70" s="21" t="s">
        <v>121</v>
      </c>
      <c r="B70" s="18" t="s">
        <v>140</v>
      </c>
      <c r="C70" s="34">
        <v>0</v>
      </c>
      <c r="D70" s="34">
        <v>46372.7</v>
      </c>
      <c r="E70" s="34">
        <f t="shared" si="0"/>
        <v>46372.7</v>
      </c>
      <c r="F70" s="34">
        <v>46372.7</v>
      </c>
      <c r="G70" s="34">
        <f t="shared" si="1"/>
        <v>0</v>
      </c>
      <c r="H70" s="34">
        <f t="shared" si="2"/>
        <v>100</v>
      </c>
    </row>
    <row r="71" spans="1:8" s="25" customFormat="1" ht="38.25" x14ac:dyDescent="0.2">
      <c r="A71" s="21" t="s">
        <v>122</v>
      </c>
      <c r="B71" s="18" t="s">
        <v>87</v>
      </c>
      <c r="C71" s="36">
        <v>0</v>
      </c>
      <c r="D71" s="36">
        <v>46372.7</v>
      </c>
      <c r="E71" s="36">
        <f t="shared" si="0"/>
        <v>46372.7</v>
      </c>
      <c r="F71" s="36">
        <v>43372.7</v>
      </c>
      <c r="G71" s="36">
        <f t="shared" si="1"/>
        <v>-3000</v>
      </c>
      <c r="H71" s="36">
        <f t="shared" si="2"/>
        <v>93.530676454034378</v>
      </c>
    </row>
    <row r="72" spans="1:8" s="25" customFormat="1" ht="15.75" x14ac:dyDescent="0.2">
      <c r="A72" s="21" t="s">
        <v>123</v>
      </c>
      <c r="B72" s="18" t="s">
        <v>84</v>
      </c>
      <c r="C72" s="34">
        <v>0</v>
      </c>
      <c r="D72" s="34">
        <v>4999.8</v>
      </c>
      <c r="E72" s="34">
        <f t="shared" si="0"/>
        <v>4999.8</v>
      </c>
      <c r="F72" s="34">
        <v>4999.8</v>
      </c>
      <c r="G72" s="34">
        <f t="shared" si="1"/>
        <v>0</v>
      </c>
      <c r="H72" s="34">
        <f t="shared" si="2"/>
        <v>100</v>
      </c>
    </row>
    <row r="73" spans="1:8" s="25" customFormat="1" ht="25.5" x14ac:dyDescent="0.2">
      <c r="A73" s="21" t="s">
        <v>124</v>
      </c>
      <c r="B73" s="18" t="s">
        <v>85</v>
      </c>
      <c r="C73" s="36">
        <v>0</v>
      </c>
      <c r="D73" s="36">
        <v>4999.8</v>
      </c>
      <c r="E73" s="36">
        <f t="shared" si="0"/>
        <v>4999.8</v>
      </c>
      <c r="F73" s="36">
        <v>4999.8</v>
      </c>
      <c r="G73" s="36">
        <f t="shared" si="1"/>
        <v>0</v>
      </c>
      <c r="H73" s="36">
        <f t="shared" si="2"/>
        <v>100</v>
      </c>
    </row>
    <row r="74" spans="1:8" s="25" customFormat="1" ht="76.5" x14ac:dyDescent="0.2">
      <c r="A74" s="21" t="s">
        <v>113</v>
      </c>
      <c r="B74" s="18" t="s">
        <v>125</v>
      </c>
      <c r="C74" s="34">
        <v>0</v>
      </c>
      <c r="D74" s="34">
        <v>500403.20000000001</v>
      </c>
      <c r="E74" s="34">
        <f t="shared" si="0"/>
        <v>500403.20000000001</v>
      </c>
      <c r="F74" s="34">
        <v>565658.30000000005</v>
      </c>
      <c r="G74" s="34">
        <f t="shared" si="1"/>
        <v>65255.100000000035</v>
      </c>
      <c r="H74" s="34">
        <f t="shared" si="2"/>
        <v>113.04050413746356</v>
      </c>
    </row>
    <row r="75" spans="1:8" s="25" customFormat="1" ht="89.25" x14ac:dyDescent="0.2">
      <c r="A75" s="21" t="s">
        <v>141</v>
      </c>
      <c r="B75" s="18" t="s">
        <v>142</v>
      </c>
      <c r="C75" s="36">
        <v>0</v>
      </c>
      <c r="D75" s="36">
        <v>500403.20000000001</v>
      </c>
      <c r="E75" s="36">
        <f t="shared" si="0"/>
        <v>500403.20000000001</v>
      </c>
      <c r="F75" s="36">
        <v>565658.30000000005</v>
      </c>
      <c r="G75" s="36">
        <f t="shared" si="1"/>
        <v>65255.100000000035</v>
      </c>
      <c r="H75" s="36">
        <f t="shared" si="2"/>
        <v>113.04050413746356</v>
      </c>
    </row>
    <row r="76" spans="1:8" s="25" customFormat="1" ht="51" x14ac:dyDescent="0.2">
      <c r="A76" s="21" t="s">
        <v>143</v>
      </c>
      <c r="B76" s="18" t="s">
        <v>86</v>
      </c>
      <c r="C76" s="34">
        <v>0</v>
      </c>
      <c r="D76" s="34">
        <v>-38739.1</v>
      </c>
      <c r="E76" s="34">
        <f t="shared" si="0"/>
        <v>-38739.1</v>
      </c>
      <c r="F76" s="34">
        <v>-136963.5</v>
      </c>
      <c r="G76" s="34">
        <f t="shared" si="1"/>
        <v>-98224.4</v>
      </c>
      <c r="H76" s="34">
        <f t="shared" si="2"/>
        <v>353.55364476717324</v>
      </c>
    </row>
    <row r="77" spans="1:8" s="25" customFormat="1" ht="51" x14ac:dyDescent="0.2">
      <c r="A77" s="21" t="s">
        <v>144</v>
      </c>
      <c r="B77" s="18" t="s">
        <v>145</v>
      </c>
      <c r="C77" s="36">
        <v>0</v>
      </c>
      <c r="D77" s="36">
        <v>-38739.1</v>
      </c>
      <c r="E77" s="36">
        <f t="shared" si="0"/>
        <v>-38739.1</v>
      </c>
      <c r="F77" s="36">
        <v>-136963.5</v>
      </c>
      <c r="G77" s="36">
        <f t="shared" si="1"/>
        <v>-98224.4</v>
      </c>
      <c r="H77" s="36">
        <f t="shared" si="2"/>
        <v>353.55364476717324</v>
      </c>
    </row>
  </sheetData>
  <mergeCells count="3">
    <mergeCell ref="G1:H1"/>
    <mergeCell ref="A2:H2"/>
    <mergeCell ref="A3:H3"/>
  </mergeCells>
  <pageMargins left="0.39370078740157483" right="0.39370078740157483" top="1.1811023622047245" bottom="0.39370078740157483" header="0.31496062992125984" footer="0.31496062992125984"/>
  <pageSetup paperSize="9" scale="76" fitToHeight="100" orientation="landscape" horizontalDpi="4294967295" verticalDpi="4294967295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2023</vt:lpstr>
      <vt:lpstr>Лист1</vt:lpstr>
      <vt:lpstr>'2023'!Заголовки_для_печати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Arseniy Gshyan</dc:creator>
  <cp:lastModifiedBy>Васютина Ольга Валерьевна</cp:lastModifiedBy>
  <cp:lastPrinted>2024-03-11T07:59:26Z</cp:lastPrinted>
  <dcterms:created xsi:type="dcterms:W3CDTF">2002-03-11T10:22:12Z</dcterms:created>
  <dcterms:modified xsi:type="dcterms:W3CDTF">2024-03-18T12:24:02Z</dcterms:modified>
</cp:coreProperties>
</file>