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8010"/>
  </bookViews>
  <sheets>
    <sheet name="2023 год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H9" i="1" s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I20" i="1"/>
  <c r="J20" i="1"/>
  <c r="I21" i="1"/>
  <c r="J21" i="1"/>
  <c r="C23" i="1"/>
  <c r="D23" i="1"/>
  <c r="J23" i="1" s="1"/>
  <c r="F23" i="1"/>
  <c r="G23" i="1"/>
  <c r="H23" i="1" s="1"/>
  <c r="I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C46" i="1"/>
  <c r="D46" i="1"/>
  <c r="I46" i="1" s="1"/>
  <c r="F46" i="1"/>
  <c r="G46" i="1"/>
  <c r="H46" i="1"/>
  <c r="E47" i="1"/>
  <c r="H47" i="1"/>
  <c r="I47" i="1"/>
  <c r="J47" i="1"/>
  <c r="E48" i="1"/>
  <c r="H48" i="1"/>
  <c r="I48" i="1"/>
  <c r="J48" i="1"/>
  <c r="H49" i="1"/>
  <c r="G50" i="1"/>
  <c r="C52" i="1"/>
  <c r="D52" i="1"/>
  <c r="F52" i="1"/>
  <c r="G52" i="1"/>
  <c r="I53" i="1"/>
  <c r="I54" i="1"/>
  <c r="I55" i="1"/>
  <c r="I56" i="1"/>
  <c r="I57" i="1"/>
  <c r="I58" i="1"/>
  <c r="I59" i="1"/>
  <c r="I60" i="1"/>
  <c r="I61" i="1"/>
  <c r="I62" i="1"/>
  <c r="I64" i="1"/>
  <c r="D65" i="1"/>
  <c r="G65" i="1"/>
  <c r="I66" i="1"/>
  <c r="D67" i="1"/>
  <c r="G67" i="1"/>
  <c r="I69" i="1"/>
  <c r="I52" i="1" l="1"/>
  <c r="J9" i="1"/>
  <c r="E46" i="1"/>
  <c r="E23" i="1"/>
  <c r="I9" i="1"/>
  <c r="D49" i="1"/>
  <c r="J46" i="1"/>
  <c r="I49" i="1" l="1"/>
  <c r="J49" i="1"/>
</calcChain>
</file>

<file path=xl/sharedStrings.xml><?xml version="1.0" encoding="utf-8"?>
<sst xmlns="http://schemas.openxmlformats.org/spreadsheetml/2006/main" count="101" uniqueCount="97">
  <si>
    <t>ОСТАТКИ СРЕДСТВ БЮДЖЕТОВ НА ОТЧЕТНУЮ ДАТУ</t>
  </si>
  <si>
    <t>% от налоговых и неналоговых доходов</t>
  </si>
  <si>
    <t>в т.ч. рыночные заимствования</t>
  </si>
  <si>
    <t>Объем государственного долга Ленинградской области</t>
  </si>
  <si>
    <t>Изменения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</si>
  <si>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</si>
  <si>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</si>
  <si>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</si>
  <si>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находящегося в государственной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</si>
  <si>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</si>
  <si>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</si>
  <si>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</si>
  <si>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 xml:space="preserve">Кредиты кредитных организаций в валюте Российской Федерации
</t>
  </si>
  <si>
    <t>Государственные ценные бумаги</t>
  </si>
  <si>
    <t>ИСТОЧНИКИ ФИНАНСИРОВАНИЯ ДЕФИЦИТА (всего)</t>
  </si>
  <si>
    <t>Профицит (+)</t>
  </si>
  <si>
    <t>Дефицит (-)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</si>
  <si>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</si>
  <si>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</si>
  <si>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</si>
  <si>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</si>
  <si>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</si>
  <si>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</si>
  <si>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</si>
  <si>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</si>
  <si>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</si>
  <si>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</si>
  <si>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</si>
  <si>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</si>
  <si>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</si>
  <si>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</si>
  <si>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</si>
  <si>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</si>
  <si>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</si>
  <si>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</si>
  <si>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</si>
  <si>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</si>
  <si>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</si>
  <si>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</si>
  <si>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</si>
  <si>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</si>
  <si>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</si>
  <si>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</si>
  <si>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</si>
  <si>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</si>
  <si>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</si>
  <si>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</si>
  <si>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</si>
  <si>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</si>
  <si>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</si>
  <si>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</si>
  <si>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</si>
  <si>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</si>
  <si>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</si>
  <si>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</si>
  <si>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</si>
  <si>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</si>
  <si>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</si>
  <si>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</si>
  <si>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</si>
  <si>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</si>
  <si>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</si>
  <si>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</si>
  <si>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</si>
  <si>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 xml:space="preserve">Общегосударственные вопросы, </t>
    </r>
    <r>
      <rPr>
        <sz val="12"/>
        <color indexed="8"/>
        <rFont val="Times New Roman"/>
        <family val="1"/>
        <charset val="204"/>
      </rPr>
      <t>в том числе:</t>
    </r>
  </si>
  <si>
    <t>0100</t>
  </si>
  <si>
    <t>РАСХОДЫ (всего), в том числе:</t>
  </si>
  <si>
    <r>
      <t xml:space="preserve"> - </t>
    </r>
    <r>
      <rPr>
        <sz val="12"/>
        <color indexed="8"/>
        <rFont val="Times New Roman"/>
        <family val="1"/>
        <charset val="204"/>
      </rPr>
      <t xml:space="preserve">возврат межбюджетных трансфертов, имеющих целевое назначение, прошлых лет </t>
    </r>
  </si>
  <si>
    <t xml:space="preserve"> - доходы от возврата межбюджетных трансфертов, имеющих целевое назначение, прошлых лет</t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</si>
  <si>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</si>
  <si>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</si>
  <si>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</si>
  <si>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</si>
  <si>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 налоги на имущество</t>
  </si>
  <si>
    <t>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</si>
  <si>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</si>
  <si>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</si>
  <si>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</si>
  <si>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</si>
  <si>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t>ДОХОДЫ (всего), в том числе:</t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</si>
  <si>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</si>
  <si>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</si>
  <si>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</si>
  <si>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</si>
  <si>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</si>
  <si>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</si>
  <si>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</si>
  <si>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</si>
  <si>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</si>
  <si>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01.01.2024</t>
  </si>
  <si>
    <t>на 01.01.2023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</si>
  <si>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</si>
  <si>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</si>
  <si>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</si>
  <si>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</si>
  <si>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областного бюджета Ленинградской области на 01.01.2024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</si>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</sst>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8"/>
      <name val="Helv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i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b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4" fillId="0" borderId="0"/>
    <xf numFmtId="0" fontId="1" fillId="0" borderId="0"/>
    <xf numFmtId="4" fontId="19" fillId="0" borderId="8">
      <alignment horizontal="right"/>
    </xf>
    <xf numFmtId="0" fontId="20" fillId="0" borderId="0"/>
    <xf numFmtId="4" fontId="19" fillId="0" borderId="9">
      <alignment horizontal="right"/>
    </xf>
    <xf numFmtId="4" fontId="19" fillId="0" borderId="9">
      <alignment horizontal="right"/>
    </xf>
    <xf numFmtId="0" fontId="21" fillId="0" borderId="10"/>
    <xf numFmtId="4" fontId="19" fillId="0" borderId="8">
      <alignment horizontal="right"/>
    </xf>
    <xf numFmtId="4" fontId="22" fillId="0" borderId="9">
      <alignment horizontal="right" vertical="center" shrinkToFit="1"/>
    </xf>
    <xf numFmtId="4" fontId="23" fillId="0" borderId="9">
      <alignment horizontal="right" vertical="center"/>
    </xf>
    <xf numFmtId="0" fontId="1" fillId="0" borderId="0"/>
  </cellStyleXfs>
  <cellXfs count="81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164" fontId="5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shrinkToFit="1"/>
    </xf>
    <xf numFmtId="0" fontId="5" fillId="2" borderId="1" xfId="0" applyFont="1" applyFill="1" applyBorder="1" applyAlignment="1">
      <alignment horizontal="center" vertical="top" shrinkToFit="1"/>
    </xf>
    <xf numFmtId="4" fontId="3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7" fillId="2" borderId="1" xfId="0" applyNumberFormat="1" applyFont="1" applyFill="1" applyBorder="1" applyAlignment="1">
      <alignment horizontal="center" vertical="top" shrinkToFit="1"/>
    </xf>
    <xf numFmtId="164" fontId="8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shrinkToFit="1"/>
    </xf>
    <xf numFmtId="164" fontId="5" fillId="2" borderId="0" xfId="0" applyNumberFormat="1" applyFont="1" applyFill="1" applyBorder="1" applyAlignment="1">
      <alignment horizontal="center" vertical="top" shrinkToFit="1"/>
    </xf>
    <xf numFmtId="164" fontId="3" fillId="2" borderId="0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vertical="top" shrinkToFit="1"/>
    </xf>
    <xf numFmtId="0" fontId="5" fillId="2" borderId="0" xfId="0" applyFont="1" applyFill="1" applyBorder="1" applyAlignment="1">
      <alignment horizontal="center" vertical="top" shrinkToFit="1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164" fontId="2" fillId="2" borderId="0" xfId="0" applyNumberFormat="1" applyFont="1" applyFill="1" applyAlignment="1">
      <alignment horizontal="center" vertical="top"/>
    </xf>
    <xf numFmtId="0" fontId="5" fillId="2" borderId="1" xfId="0" applyNumberFormat="1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4" fontId="2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0" fontId="11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left" vertical="top" wrapText="1" shrinkToFit="1"/>
    </xf>
    <xf numFmtId="49" fontId="12" fillId="2" borderId="1" xfId="0" applyNumberFormat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left" vertical="top" wrapText="1" shrinkToFit="1"/>
    </xf>
    <xf numFmtId="49" fontId="10" fillId="2" borderId="1" xfId="0" applyNumberFormat="1" applyFont="1" applyFill="1" applyBorder="1" applyAlignment="1">
      <alignment horizontal="center" vertical="top" wrapText="1" shrinkToFit="1"/>
    </xf>
    <xf numFmtId="164" fontId="8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 shrinkToFit="1"/>
    </xf>
    <xf numFmtId="0" fontId="10" fillId="2" borderId="0" xfId="0" applyFont="1" applyFill="1" applyAlignment="1">
      <alignment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164" fontId="8" fillId="2" borderId="1" xfId="1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 shrinkToFit="1"/>
    </xf>
    <xf numFmtId="164" fontId="6" fillId="2" borderId="1" xfId="1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/>
    </xf>
    <xf numFmtId="165" fontId="2" fillId="2" borderId="0" xfId="0" applyNumberFormat="1" applyFont="1" applyFill="1" applyAlignment="1">
      <alignment vertical="top"/>
    </xf>
    <xf numFmtId="49" fontId="5" fillId="2" borderId="1" xfId="0" applyNumberFormat="1" applyFont="1" applyFill="1" applyBorder="1" applyAlignment="1">
      <alignment horizontal="left" vertical="top" wrapText="1" shrinkToFit="1"/>
    </xf>
    <xf numFmtId="164" fontId="2" fillId="2" borderId="1" xfId="1" applyNumberFormat="1" applyFont="1" applyFill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top" wrapText="1" shrinkToFit="1"/>
    </xf>
    <xf numFmtId="0" fontId="16" fillId="2" borderId="5" xfId="0" applyNumberFormat="1" applyFont="1" applyFill="1" applyBorder="1" applyAlignment="1">
      <alignment horizontal="center" vertical="top" wrapText="1" shrinkToFit="1"/>
    </xf>
    <xf numFmtId="0" fontId="17" fillId="2" borderId="5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shrinkToFit="1"/>
    </xf>
    <xf numFmtId="164" fontId="3" fillId="2" borderId="0" xfId="0" applyNumberFormat="1" applyFont="1" applyFill="1" applyAlignment="1">
      <alignment horizontal="right" vertical="top" shrinkToFit="1"/>
    </xf>
    <xf numFmtId="2" fontId="2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shrinkToFit="1"/>
    </xf>
    <xf numFmtId="0" fontId="5" fillId="2" borderId="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center" vertical="top" shrinkToFit="1"/>
    </xf>
    <xf numFmtId="0" fontId="25" fillId="2" borderId="0" xfId="0" applyFont="1" applyFill="1" applyAlignment="1">
      <alignment horizontal="right" vertical="top"/>
    </xf>
    <xf numFmtId="0" fontId="24" fillId="2" borderId="0" xfId="0" applyFont="1" applyFill="1" applyAlignment="1">
      <alignment horizontal="center" vertical="top" shrinkToFit="1"/>
    </xf>
    <xf numFmtId="0" fontId="24" fillId="2" borderId="0" xfId="0" applyFont="1" applyFill="1" applyBorder="1" applyAlignment="1">
      <alignment horizontal="center" vertical="top" shrinkToFit="1"/>
    </xf>
    <xf numFmtId="0" fontId="5" fillId="2" borderId="7" xfId="0" applyNumberFormat="1" applyFont="1" applyFill="1" applyBorder="1" applyAlignment="1">
      <alignment horizontal="center" vertical="top" wrapText="1" shrinkToFit="1"/>
    </xf>
    <xf numFmtId="0" fontId="5" fillId="2" borderId="6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5" xfId="0" applyNumberFormat="1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4" zoomScale="80" zoomScaleNormal="80" workbookViewId="0">
      <selection activeCell="G1" sqref="G1:J1"/>
    </sheetView>
  </sheetViews>
  <sheetFormatPr defaultRowHeight="15.75" x14ac:dyDescent="0.15"/>
  <cols>
    <col min="1" max="1" width="14.5" style="2" customWidth="1"/>
    <col min="2" max="2" width="174.33203125" style="1" customWidth="1"/>
    <col min="3" max="3" width="27.1640625" style="2" customWidth="1"/>
    <col min="4" max="4" width="28.5" style="2" customWidth="1"/>
    <col min="5" max="5" width="25.6640625" style="2" customWidth="1"/>
    <col min="6" max="6" width="25.5" style="3" customWidth="1"/>
    <col min="7" max="7" width="26.83203125" style="3" customWidth="1"/>
    <col min="8" max="8" width="22.5" style="3" customWidth="1"/>
    <col min="9" max="9" width="26.5" style="2" customWidth="1"/>
    <col min="10" max="10" width="23.1640625" style="1" customWidth="1"/>
    <col min="11" max="11" width="9.83203125" style="1" customWidth="1"/>
    <col min="12" max="12" width="8.1640625" style="1" customWidth="1"/>
    <col min="13" max="16384" width="9.33203125" style="1"/>
  </cols>
  <sheetData>
    <row r="1" spans="1:13" ht="18.75" x14ac:dyDescent="0.15">
      <c r="G1" s="62" t="s">
        <v>96</v>
      </c>
      <c r="H1" s="62"/>
      <c r="I1" s="62"/>
      <c r="J1" s="62"/>
    </row>
    <row r="2" spans="1:13" ht="22.5" x14ac:dyDescent="0.15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ht="22.5" x14ac:dyDescent="0.15">
      <c r="A3" s="64" t="s">
        <v>94</v>
      </c>
      <c r="B3" s="64"/>
      <c r="C3" s="64"/>
      <c r="D3" s="64"/>
      <c r="E3" s="64"/>
      <c r="F3" s="64"/>
      <c r="G3" s="64"/>
      <c r="H3" s="64"/>
      <c r="I3" s="64"/>
      <c r="J3" s="64"/>
    </row>
    <row r="4" spans="1:13" x14ac:dyDescent="0.15">
      <c r="A4" s="58"/>
      <c r="C4" s="24"/>
      <c r="D4" s="57"/>
      <c r="E4" s="1"/>
      <c r="F4" s="4"/>
      <c r="G4" s="4"/>
      <c r="H4" s="56"/>
      <c r="I4" s="55"/>
      <c r="J4" s="54" t="s">
        <v>93</v>
      </c>
    </row>
    <row r="5" spans="1:13" s="2" customFormat="1" ht="16.5" customHeight="1" x14ac:dyDescent="0.15">
      <c r="A5" s="65" t="s">
        <v>92</v>
      </c>
      <c r="B5" s="65" t="s">
        <v>91</v>
      </c>
      <c r="C5" s="68" t="s">
        <v>90</v>
      </c>
      <c r="D5" s="69"/>
      <c r="E5" s="70"/>
      <c r="F5" s="68" t="s">
        <v>89</v>
      </c>
      <c r="G5" s="69"/>
      <c r="H5" s="70"/>
      <c r="I5" s="71" t="s">
        <v>88</v>
      </c>
      <c r="J5" s="74" t="s">
        <v>87</v>
      </c>
    </row>
    <row r="6" spans="1:13" s="2" customFormat="1" ht="12.75" customHeight="1" x14ac:dyDescent="0.15">
      <c r="A6" s="66"/>
      <c r="B6" s="66"/>
      <c r="C6" s="77" t="s">
        <v>86</v>
      </c>
      <c r="D6" s="77" t="s">
        <v>85</v>
      </c>
      <c r="E6" s="79" t="s">
        <v>84</v>
      </c>
      <c r="F6" s="77" t="s">
        <v>86</v>
      </c>
      <c r="G6" s="77" t="s">
        <v>85</v>
      </c>
      <c r="H6" s="79" t="s">
        <v>84</v>
      </c>
      <c r="I6" s="72"/>
      <c r="J6" s="75"/>
    </row>
    <row r="7" spans="1:13" s="2" customFormat="1" ht="24.75" customHeight="1" x14ac:dyDescent="0.15">
      <c r="A7" s="67"/>
      <c r="B7" s="67"/>
      <c r="C7" s="78"/>
      <c r="D7" s="78"/>
      <c r="E7" s="80"/>
      <c r="F7" s="78"/>
      <c r="G7" s="78"/>
      <c r="H7" s="80"/>
      <c r="I7" s="73"/>
      <c r="J7" s="76"/>
    </row>
    <row r="8" spans="1:13" s="2" customFormat="1" ht="14.25" customHeight="1" x14ac:dyDescent="0.15">
      <c r="A8" s="53">
        <v>1</v>
      </c>
      <c r="B8" s="53">
        <v>2</v>
      </c>
      <c r="C8" s="52">
        <v>3</v>
      </c>
      <c r="D8" s="52">
        <v>4</v>
      </c>
      <c r="E8" s="52" t="s">
        <v>83</v>
      </c>
      <c r="F8" s="52">
        <v>6</v>
      </c>
      <c r="G8" s="52">
        <v>7</v>
      </c>
      <c r="H8" s="52" t="s">
        <v>82</v>
      </c>
      <c r="I8" s="51" t="s">
        <v>81</v>
      </c>
      <c r="J8" s="51" t="s">
        <v>80</v>
      </c>
    </row>
    <row r="9" spans="1:13" x14ac:dyDescent="0.15">
      <c r="A9" s="44"/>
      <c r="B9" s="29" t="s">
        <v>79</v>
      </c>
      <c r="C9" s="42">
        <f>C10+C18</f>
        <v>180379955</v>
      </c>
      <c r="D9" s="42">
        <f>D10+D18</f>
        <v>192240126.29999998</v>
      </c>
      <c r="E9" s="15">
        <f t="shared" ref="E9:E19" si="0">D9/C9*100</f>
        <v>106.57510492227364</v>
      </c>
      <c r="F9" s="42">
        <f>F10+F18</f>
        <v>220682072.89999998</v>
      </c>
      <c r="G9" s="42">
        <f>G10+G18</f>
        <v>252484025.69999999</v>
      </c>
      <c r="H9" s="15">
        <f t="shared" ref="H9:H19" si="1">G9/F9*100</f>
        <v>114.41075497528554</v>
      </c>
      <c r="I9" s="28">
        <f t="shared" ref="I9:I21" si="2">G9-D9</f>
        <v>60243899.400000006</v>
      </c>
      <c r="J9" s="22">
        <f t="shared" ref="J9:J21" si="3">G9/D9*100</f>
        <v>131.33783802554652</v>
      </c>
    </row>
    <row r="10" spans="1:13" x14ac:dyDescent="0.15">
      <c r="A10" s="44"/>
      <c r="B10" s="40" t="s">
        <v>78</v>
      </c>
      <c r="C10" s="47">
        <v>154175063.69999999</v>
      </c>
      <c r="D10" s="47">
        <v>165592932.69999999</v>
      </c>
      <c r="E10" s="50">
        <f t="shared" si="0"/>
        <v>107.40578192477179</v>
      </c>
      <c r="F10" s="47">
        <v>198922499.19999999</v>
      </c>
      <c r="G10" s="47">
        <v>228711888</v>
      </c>
      <c r="H10" s="50">
        <f t="shared" si="1"/>
        <v>114.97537428888288</v>
      </c>
      <c r="I10" s="23">
        <f t="shared" si="2"/>
        <v>63118955.300000012</v>
      </c>
      <c r="J10" s="13">
        <f t="shared" si="3"/>
        <v>138.1169378854778</v>
      </c>
      <c r="K10" s="48"/>
      <c r="M10" s="48"/>
    </row>
    <row r="11" spans="1:13" x14ac:dyDescent="0.15">
      <c r="A11" s="44"/>
      <c r="B11" s="40" t="s">
        <v>77</v>
      </c>
      <c r="C11" s="47">
        <v>149040722.80000001</v>
      </c>
      <c r="D11" s="47">
        <v>158372681.19999999</v>
      </c>
      <c r="E11" s="8">
        <f t="shared" si="0"/>
        <v>106.26134805621057</v>
      </c>
      <c r="F11" s="47">
        <v>192821570.40000001</v>
      </c>
      <c r="G11" s="47">
        <v>221363960.5</v>
      </c>
      <c r="H11" s="8">
        <f t="shared" si="1"/>
        <v>114.80248814527857</v>
      </c>
      <c r="I11" s="23">
        <f t="shared" si="2"/>
        <v>62991279.300000012</v>
      </c>
      <c r="J11" s="13">
        <f t="shared" si="3"/>
        <v>139.77408150364764</v>
      </c>
    </row>
    <row r="12" spans="1:13" x14ac:dyDescent="0.15">
      <c r="A12" s="44"/>
      <c r="B12" s="40" t="s">
        <v>76</v>
      </c>
      <c r="C12" s="47">
        <v>71176852.400000006</v>
      </c>
      <c r="D12" s="47">
        <v>74342353.5</v>
      </c>
      <c r="E12" s="8">
        <f t="shared" si="0"/>
        <v>104.44737438263003</v>
      </c>
      <c r="F12" s="47">
        <v>101719540.40000001</v>
      </c>
      <c r="G12" s="47">
        <v>124470473.2</v>
      </c>
      <c r="H12" s="8">
        <f t="shared" si="1"/>
        <v>122.36633463986826</v>
      </c>
      <c r="I12" s="23">
        <f t="shared" si="2"/>
        <v>50128119.700000003</v>
      </c>
      <c r="J12" s="13">
        <f t="shared" si="3"/>
        <v>167.42875001932782</v>
      </c>
    </row>
    <row r="13" spans="1:13" x14ac:dyDescent="0.15">
      <c r="A13" s="44"/>
      <c r="B13" s="49" t="s">
        <v>75</v>
      </c>
      <c r="C13" s="47">
        <v>35992481.899999999</v>
      </c>
      <c r="D13" s="47">
        <v>40220247.600000001</v>
      </c>
      <c r="E13" s="8">
        <f t="shared" si="0"/>
        <v>111.746246651582</v>
      </c>
      <c r="F13" s="47">
        <v>43059001.600000001</v>
      </c>
      <c r="G13" s="47">
        <v>47974218.100000001</v>
      </c>
      <c r="H13" s="8">
        <f t="shared" si="1"/>
        <v>111.41507307963221</v>
      </c>
      <c r="I13" s="23">
        <f t="shared" si="2"/>
        <v>7753970.5</v>
      </c>
      <c r="J13" s="13">
        <f t="shared" si="3"/>
        <v>119.27877365926508</v>
      </c>
    </row>
    <row r="14" spans="1:13" x14ac:dyDescent="0.15">
      <c r="A14" s="44"/>
      <c r="B14" s="49" t="s">
        <v>74</v>
      </c>
      <c r="C14" s="47">
        <v>186000</v>
      </c>
      <c r="D14" s="47">
        <v>289988.09999999998</v>
      </c>
      <c r="E14" s="8">
        <f t="shared" si="0"/>
        <v>155.90758064516129</v>
      </c>
      <c r="F14" s="47">
        <v>314325</v>
      </c>
      <c r="G14" s="47">
        <v>461269.3</v>
      </c>
      <c r="H14" s="8">
        <f t="shared" si="1"/>
        <v>146.74916090034199</v>
      </c>
      <c r="I14" s="23">
        <f t="shared" si="2"/>
        <v>171281.2</v>
      </c>
      <c r="J14" s="13">
        <f t="shared" si="3"/>
        <v>159.06490645650632</v>
      </c>
    </row>
    <row r="15" spans="1:13" x14ac:dyDescent="0.15">
      <c r="A15" s="44"/>
      <c r="B15" s="49" t="s">
        <v>73</v>
      </c>
      <c r="C15" s="47">
        <v>28824106</v>
      </c>
      <c r="D15" s="47">
        <v>29184182.300000001</v>
      </c>
      <c r="E15" s="8">
        <f t="shared" si="0"/>
        <v>101.24921931663727</v>
      </c>
      <c r="F15" s="47">
        <v>33077713</v>
      </c>
      <c r="G15" s="47">
        <v>32742689.699999999</v>
      </c>
      <c r="H15" s="8">
        <f t="shared" si="1"/>
        <v>98.987163048424776</v>
      </c>
      <c r="I15" s="23">
        <f t="shared" si="2"/>
        <v>3558507.3999999985</v>
      </c>
      <c r="J15" s="13">
        <f t="shared" si="3"/>
        <v>112.19327429982509</v>
      </c>
    </row>
    <row r="16" spans="1:13" x14ac:dyDescent="0.15">
      <c r="A16" s="44"/>
      <c r="B16" s="49" t="s">
        <v>72</v>
      </c>
      <c r="C16" s="47">
        <v>12013406</v>
      </c>
      <c r="D16" s="47">
        <v>12946318</v>
      </c>
      <c r="E16" s="8">
        <f t="shared" si="0"/>
        <v>107.76559120702322</v>
      </c>
      <c r="F16" s="47">
        <v>13316030.199999999</v>
      </c>
      <c r="G16" s="47">
        <v>14050454.9</v>
      </c>
      <c r="H16" s="8">
        <f t="shared" si="1"/>
        <v>105.51534270326303</v>
      </c>
      <c r="I16" s="23">
        <f t="shared" si="2"/>
        <v>1104136.9000000004</v>
      </c>
      <c r="J16" s="13">
        <f t="shared" si="3"/>
        <v>108.52857855028743</v>
      </c>
    </row>
    <row r="17" spans="1:13" x14ac:dyDescent="0.15">
      <c r="A17" s="44"/>
      <c r="B17" s="49" t="s">
        <v>71</v>
      </c>
      <c r="C17" s="47">
        <v>5134340.9000000004</v>
      </c>
      <c r="D17" s="47">
        <v>7220251.5</v>
      </c>
      <c r="E17" s="8">
        <f t="shared" si="0"/>
        <v>140.62664791112721</v>
      </c>
      <c r="F17" s="47">
        <v>6100928.7999999998</v>
      </c>
      <c r="G17" s="47">
        <v>7347927.5</v>
      </c>
      <c r="H17" s="8">
        <f t="shared" si="1"/>
        <v>120.43948947576639</v>
      </c>
      <c r="I17" s="23">
        <f t="shared" si="2"/>
        <v>127676</v>
      </c>
      <c r="J17" s="13">
        <f t="shared" si="3"/>
        <v>101.76830405422859</v>
      </c>
    </row>
    <row r="18" spans="1:13" x14ac:dyDescent="0.15">
      <c r="A18" s="44"/>
      <c r="B18" s="40" t="s">
        <v>70</v>
      </c>
      <c r="C18" s="47">
        <v>26204891.300000001</v>
      </c>
      <c r="D18" s="47">
        <v>26647193.600000001</v>
      </c>
      <c r="E18" s="8">
        <f t="shared" si="0"/>
        <v>101.68786160925613</v>
      </c>
      <c r="F18" s="47">
        <v>21759573.699999999</v>
      </c>
      <c r="G18" s="47">
        <v>23772137.699999999</v>
      </c>
      <c r="H18" s="8">
        <f t="shared" si="1"/>
        <v>109.24909664016073</v>
      </c>
      <c r="I18" s="23">
        <f t="shared" si="2"/>
        <v>-2875055.9000000022</v>
      </c>
      <c r="J18" s="13">
        <f t="shared" si="3"/>
        <v>89.210661568503781</v>
      </c>
      <c r="K18" s="48"/>
      <c r="L18" s="48"/>
      <c r="M18" s="48"/>
    </row>
    <row r="19" spans="1:13" x14ac:dyDescent="0.15">
      <c r="A19" s="44"/>
      <c r="B19" s="40" t="s">
        <v>69</v>
      </c>
      <c r="C19" s="47">
        <v>21537061.899999999</v>
      </c>
      <c r="D19" s="47">
        <v>22333610.300000001</v>
      </c>
      <c r="E19" s="8">
        <f t="shared" si="0"/>
        <v>103.69850076903946</v>
      </c>
      <c r="F19" s="47">
        <v>18068068.199999999</v>
      </c>
      <c r="G19" s="47">
        <v>17842705.300000001</v>
      </c>
      <c r="H19" s="8">
        <f t="shared" si="1"/>
        <v>98.752700634592472</v>
      </c>
      <c r="I19" s="23">
        <f t="shared" si="2"/>
        <v>-4490905</v>
      </c>
      <c r="J19" s="13">
        <f t="shared" si="3"/>
        <v>79.891719521944012</v>
      </c>
    </row>
    <row r="20" spans="1:13" x14ac:dyDescent="0.15">
      <c r="A20" s="44"/>
      <c r="B20" s="40" t="s">
        <v>68</v>
      </c>
      <c r="C20" s="47">
        <v>484055.4</v>
      </c>
      <c r="D20" s="47">
        <v>670197.9</v>
      </c>
      <c r="E20" s="8"/>
      <c r="F20" s="47">
        <v>500403.20000000001</v>
      </c>
      <c r="G20" s="47">
        <v>565658.30000000005</v>
      </c>
      <c r="H20" s="8"/>
      <c r="I20" s="23">
        <f t="shared" si="2"/>
        <v>-104539.59999999998</v>
      </c>
      <c r="J20" s="13">
        <f t="shared" si="3"/>
        <v>84.401681950958078</v>
      </c>
    </row>
    <row r="21" spans="1:13" x14ac:dyDescent="0.15">
      <c r="A21" s="44"/>
      <c r="B21" s="46" t="s">
        <v>67</v>
      </c>
      <c r="C21" s="47">
        <v>0</v>
      </c>
      <c r="D21" s="47">
        <v>-179224.8</v>
      </c>
      <c r="E21" s="8"/>
      <c r="F21" s="47">
        <v>-38739.1</v>
      </c>
      <c r="G21" s="47">
        <v>-136963.5</v>
      </c>
      <c r="H21" s="8"/>
      <c r="I21" s="23">
        <f t="shared" si="2"/>
        <v>42261.299999999988</v>
      </c>
      <c r="J21" s="13">
        <f t="shared" si="3"/>
        <v>76.419948578544933</v>
      </c>
    </row>
    <row r="22" spans="1:13" ht="12" customHeight="1" x14ac:dyDescent="0.15">
      <c r="A22" s="44"/>
      <c r="B22" s="46"/>
      <c r="C22" s="45"/>
      <c r="D22" s="45"/>
      <c r="E22" s="8"/>
      <c r="F22" s="45"/>
      <c r="G22" s="45"/>
      <c r="H22" s="8"/>
      <c r="I22" s="23"/>
      <c r="J22" s="13"/>
    </row>
    <row r="23" spans="1:13" x14ac:dyDescent="0.15">
      <c r="A23" s="44"/>
      <c r="B23" s="29" t="s">
        <v>66</v>
      </c>
      <c r="C23" s="43">
        <f>C24+C29+C30+C33+C38+C39+C40+C41+C42+C43+C44+C45+C47+C48</f>
        <v>202436862.79999998</v>
      </c>
      <c r="D23" s="43">
        <f>D24+D29+D30+D33+D38+D39+D40+D41+D42+D43+D44+D45+D47+D48</f>
        <v>196774255.20000002</v>
      </c>
      <c r="E23" s="15">
        <f t="shared" ref="E23:E48" si="4">D23/C23*100</f>
        <v>97.202778425985386</v>
      </c>
      <c r="F23" s="43">
        <f>F24+F29+F30+F33+F38+F39+F40+F41+F42+F43+F44+F45+F47+F48</f>
        <v>224369309.40000001</v>
      </c>
      <c r="G23" s="43">
        <f>G24+G29+G30+G33+G38+G39+G40+G41+G42+G43+G44+G45+G47+G48</f>
        <v>215318586.39999998</v>
      </c>
      <c r="H23" s="15">
        <f t="shared" ref="H23:H49" si="5">G23/F23*100</f>
        <v>95.966149281199321</v>
      </c>
      <c r="I23" s="28">
        <f t="shared" ref="I23:I49" si="6">G23-D23</f>
        <v>18544331.199999958</v>
      </c>
      <c r="J23" s="22">
        <f t="shared" ref="J23:J49" si="7">G23/D23*100</f>
        <v>109.42416536205492</v>
      </c>
    </row>
    <row r="24" spans="1:13" ht="20.25" customHeight="1" x14ac:dyDescent="0.15">
      <c r="A24" s="37" t="s">
        <v>65</v>
      </c>
      <c r="B24" s="29" t="s">
        <v>64</v>
      </c>
      <c r="C24" s="36">
        <v>10301364.9</v>
      </c>
      <c r="D24" s="36">
        <v>9782573.3000000007</v>
      </c>
      <c r="E24" s="15">
        <f t="shared" si="4"/>
        <v>94.963855711974631</v>
      </c>
      <c r="F24" s="36">
        <v>10672930.199999999</v>
      </c>
      <c r="G24" s="36">
        <v>10226081.5</v>
      </c>
      <c r="H24" s="15">
        <f t="shared" si="5"/>
        <v>95.813251922138505</v>
      </c>
      <c r="I24" s="28">
        <f t="shared" si="6"/>
        <v>443508.19999999925</v>
      </c>
      <c r="J24" s="22">
        <f t="shared" si="7"/>
        <v>104.53365578155187</v>
      </c>
    </row>
    <row r="25" spans="1:13" ht="21.75" customHeight="1" x14ac:dyDescent="0.15">
      <c r="A25" s="41" t="s">
        <v>63</v>
      </c>
      <c r="B25" s="40" t="s">
        <v>62</v>
      </c>
      <c r="C25" s="39">
        <v>4268002</v>
      </c>
      <c r="D25" s="39">
        <v>4236755.9000000004</v>
      </c>
      <c r="E25" s="8">
        <f t="shared" si="4"/>
        <v>99.267898656092484</v>
      </c>
      <c r="F25" s="39">
        <v>5201411.3</v>
      </c>
      <c r="G25" s="39">
        <v>5165803.2</v>
      </c>
      <c r="H25" s="8">
        <f t="shared" si="5"/>
        <v>99.315414645252147</v>
      </c>
      <c r="I25" s="23">
        <f t="shared" si="6"/>
        <v>929047.29999999981</v>
      </c>
      <c r="J25" s="13">
        <f t="shared" si="7"/>
        <v>121.92827063744691</v>
      </c>
    </row>
    <row r="26" spans="1:13" ht="18" customHeight="1" x14ac:dyDescent="0.15">
      <c r="A26" s="30" t="s">
        <v>61</v>
      </c>
      <c r="B26" s="40" t="s">
        <v>60</v>
      </c>
      <c r="C26" s="39">
        <v>477515.5</v>
      </c>
      <c r="D26" s="39">
        <v>474373.1</v>
      </c>
      <c r="E26" s="8">
        <f t="shared" si="4"/>
        <v>99.341927120690315</v>
      </c>
      <c r="F26" s="39">
        <v>579444</v>
      </c>
      <c r="G26" s="39">
        <v>577170.30000000005</v>
      </c>
      <c r="H26" s="8">
        <f t="shared" si="5"/>
        <v>99.607606602191083</v>
      </c>
      <c r="I26" s="23">
        <f t="shared" si="6"/>
        <v>102797.20000000007</v>
      </c>
      <c r="J26" s="13">
        <f t="shared" si="7"/>
        <v>121.67011578017389</v>
      </c>
    </row>
    <row r="27" spans="1:13" ht="18.75" customHeight="1" x14ac:dyDescent="0.15">
      <c r="A27" s="30" t="s">
        <v>59</v>
      </c>
      <c r="B27" s="40" t="s">
        <v>58</v>
      </c>
      <c r="C27" s="39">
        <v>100000.2</v>
      </c>
      <c r="D27" s="39">
        <v>98582.8</v>
      </c>
      <c r="E27" s="8">
        <f t="shared" si="4"/>
        <v>98.582602834794343</v>
      </c>
      <c r="F27" s="39">
        <v>118351.4</v>
      </c>
      <c r="G27" s="39">
        <v>117724.2</v>
      </c>
      <c r="H27" s="8">
        <f t="shared" si="5"/>
        <v>99.47005274124345</v>
      </c>
      <c r="I27" s="23">
        <f t="shared" si="6"/>
        <v>19141.399999999994</v>
      </c>
      <c r="J27" s="13">
        <f t="shared" si="7"/>
        <v>119.41657165347301</v>
      </c>
    </row>
    <row r="28" spans="1:13" ht="15.75" customHeight="1" x14ac:dyDescent="0.15">
      <c r="A28" s="30" t="s">
        <v>57</v>
      </c>
      <c r="B28" s="40" t="s">
        <v>56</v>
      </c>
      <c r="C28" s="39">
        <v>101224.8</v>
      </c>
      <c r="D28" s="39">
        <v>101136.7</v>
      </c>
      <c r="E28" s="8">
        <f t="shared" si="4"/>
        <v>99.912965992523567</v>
      </c>
      <c r="F28" s="39">
        <v>133256.9</v>
      </c>
      <c r="G28" s="39">
        <v>132443.70000000001</v>
      </c>
      <c r="H28" s="8">
        <f t="shared" si="5"/>
        <v>99.389750174287428</v>
      </c>
      <c r="I28" s="23">
        <f t="shared" si="6"/>
        <v>31307.000000000015</v>
      </c>
      <c r="J28" s="13">
        <f t="shared" si="7"/>
        <v>130.95513300315318</v>
      </c>
    </row>
    <row r="29" spans="1:13" ht="18" customHeight="1" x14ac:dyDescent="0.15">
      <c r="A29" s="37" t="s">
        <v>55</v>
      </c>
      <c r="B29" s="29" t="s">
        <v>54</v>
      </c>
      <c r="C29" s="42">
        <v>80035.199999999997</v>
      </c>
      <c r="D29" s="42">
        <v>80035.199999999997</v>
      </c>
      <c r="E29" s="15">
        <f t="shared" si="4"/>
        <v>100</v>
      </c>
      <c r="F29" s="42">
        <v>159452</v>
      </c>
      <c r="G29" s="42">
        <v>146815.1</v>
      </c>
      <c r="H29" s="15">
        <f t="shared" si="5"/>
        <v>92.074793668313987</v>
      </c>
      <c r="I29" s="28">
        <f t="shared" si="6"/>
        <v>66779.900000000009</v>
      </c>
      <c r="J29" s="22">
        <f t="shared" si="7"/>
        <v>183.4381622086282</v>
      </c>
    </row>
    <row r="30" spans="1:13" ht="18" customHeight="1" x14ac:dyDescent="0.15">
      <c r="A30" s="37" t="s">
        <v>53</v>
      </c>
      <c r="B30" s="29" t="s">
        <v>52</v>
      </c>
      <c r="C30" s="36">
        <v>3011583.3</v>
      </c>
      <c r="D30" s="36">
        <v>2991260.6</v>
      </c>
      <c r="E30" s="15">
        <f t="shared" si="4"/>
        <v>99.325182205652425</v>
      </c>
      <c r="F30" s="36">
        <v>3741693.4</v>
      </c>
      <c r="G30" s="36">
        <v>3654564.8</v>
      </c>
      <c r="H30" s="15">
        <f t="shared" si="5"/>
        <v>97.671412628303528</v>
      </c>
      <c r="I30" s="28">
        <f t="shared" si="6"/>
        <v>663304.19999999972</v>
      </c>
      <c r="J30" s="22">
        <f t="shared" si="7"/>
        <v>122.17473796833347</v>
      </c>
    </row>
    <row r="31" spans="1:13" ht="17.25" customHeight="1" x14ac:dyDescent="0.15">
      <c r="A31" s="30" t="s">
        <v>51</v>
      </c>
      <c r="B31" s="40" t="s">
        <v>50</v>
      </c>
      <c r="C31" s="39">
        <v>690845.2</v>
      </c>
      <c r="D31" s="39">
        <v>680229.6</v>
      </c>
      <c r="E31" s="8">
        <f t="shared" si="4"/>
        <v>98.463389482911651</v>
      </c>
      <c r="F31" s="39">
        <v>896754.3</v>
      </c>
      <c r="G31" s="39">
        <v>840747.2</v>
      </c>
      <c r="H31" s="8">
        <f t="shared" si="5"/>
        <v>93.754465409309987</v>
      </c>
      <c r="I31" s="23">
        <f t="shared" si="6"/>
        <v>160517.59999999998</v>
      </c>
      <c r="J31" s="13">
        <f t="shared" si="7"/>
        <v>123.59756176443952</v>
      </c>
    </row>
    <row r="32" spans="1:13" ht="18" customHeight="1" x14ac:dyDescent="0.15">
      <c r="A32" s="30" t="s">
        <v>49</v>
      </c>
      <c r="B32" s="40" t="s">
        <v>48</v>
      </c>
      <c r="C32" s="39">
        <v>1834264.4</v>
      </c>
      <c r="D32" s="39">
        <v>1827539.4</v>
      </c>
      <c r="E32" s="8">
        <f t="shared" si="4"/>
        <v>99.633368013902469</v>
      </c>
      <c r="F32" s="39">
        <v>2210408.2000000002</v>
      </c>
      <c r="G32" s="39">
        <v>2205287.1</v>
      </c>
      <c r="H32" s="8">
        <f t="shared" si="5"/>
        <v>99.768318810977988</v>
      </c>
      <c r="I32" s="23">
        <f t="shared" si="6"/>
        <v>377747.70000000019</v>
      </c>
      <c r="J32" s="13">
        <f t="shared" si="7"/>
        <v>120.66974315300673</v>
      </c>
    </row>
    <row r="33" spans="1:10" ht="17.25" customHeight="1" x14ac:dyDescent="0.15">
      <c r="A33" s="37" t="s">
        <v>47</v>
      </c>
      <c r="B33" s="29" t="s">
        <v>46</v>
      </c>
      <c r="C33" s="36">
        <v>42790378.399999999</v>
      </c>
      <c r="D33" s="36">
        <v>41274260.799999997</v>
      </c>
      <c r="E33" s="15">
        <f t="shared" si="4"/>
        <v>96.456872650605021</v>
      </c>
      <c r="F33" s="36">
        <v>49118801.299999997</v>
      </c>
      <c r="G33" s="36">
        <v>43776219.799999997</v>
      </c>
      <c r="H33" s="15">
        <f t="shared" si="5"/>
        <v>89.1231435649876</v>
      </c>
      <c r="I33" s="28">
        <f t="shared" si="6"/>
        <v>2501959</v>
      </c>
      <c r="J33" s="22">
        <f t="shared" si="7"/>
        <v>106.06178996669033</v>
      </c>
    </row>
    <row r="34" spans="1:10" x14ac:dyDescent="0.15">
      <c r="A34" s="30" t="s">
        <v>45</v>
      </c>
      <c r="B34" s="40" t="s">
        <v>44</v>
      </c>
      <c r="C34" s="39">
        <v>5429257</v>
      </c>
      <c r="D34" s="39">
        <v>5428411</v>
      </c>
      <c r="E34" s="8">
        <f t="shared" si="4"/>
        <v>99.984417757346904</v>
      </c>
      <c r="F34" s="39">
        <v>6378464.7999999998</v>
      </c>
      <c r="G34" s="39">
        <v>6377986.0999999996</v>
      </c>
      <c r="H34" s="8">
        <f t="shared" si="5"/>
        <v>99.992495059312702</v>
      </c>
      <c r="I34" s="23">
        <f t="shared" si="6"/>
        <v>949575.09999999963</v>
      </c>
      <c r="J34" s="13">
        <f t="shared" si="7"/>
        <v>117.49268984975529</v>
      </c>
    </row>
    <row r="35" spans="1:10" ht="16.5" customHeight="1" x14ac:dyDescent="0.15">
      <c r="A35" s="30" t="s">
        <v>43</v>
      </c>
      <c r="B35" s="40" t="s">
        <v>42</v>
      </c>
      <c r="C35" s="39">
        <v>1747417.9</v>
      </c>
      <c r="D35" s="39">
        <v>1745269.5</v>
      </c>
      <c r="E35" s="8">
        <f t="shared" si="4"/>
        <v>99.877052878993638</v>
      </c>
      <c r="F35" s="39">
        <v>1738204</v>
      </c>
      <c r="G35" s="39">
        <v>1725559.6</v>
      </c>
      <c r="H35" s="8">
        <f t="shared" si="5"/>
        <v>99.27255949244163</v>
      </c>
      <c r="I35" s="23">
        <f t="shared" si="6"/>
        <v>-19709.899999999907</v>
      </c>
      <c r="J35" s="13">
        <f t="shared" si="7"/>
        <v>98.870667252249589</v>
      </c>
    </row>
    <row r="36" spans="1:10" ht="20.25" customHeight="1" x14ac:dyDescent="0.15">
      <c r="A36" s="41" t="s">
        <v>41</v>
      </c>
      <c r="B36" s="40" t="s">
        <v>40</v>
      </c>
      <c r="C36" s="39">
        <v>24753254.199999999</v>
      </c>
      <c r="D36" s="39">
        <v>23378860.399999999</v>
      </c>
      <c r="E36" s="8">
        <f t="shared" si="4"/>
        <v>94.447623779502905</v>
      </c>
      <c r="F36" s="39">
        <v>23072529.899999999</v>
      </c>
      <c r="G36" s="39">
        <v>22085683.800000001</v>
      </c>
      <c r="H36" s="8">
        <f t="shared" si="5"/>
        <v>95.722852655182834</v>
      </c>
      <c r="I36" s="23">
        <f t="shared" si="6"/>
        <v>-1293176.5999999978</v>
      </c>
      <c r="J36" s="13">
        <f t="shared" si="7"/>
        <v>94.468607203796822</v>
      </c>
    </row>
    <row r="37" spans="1:10" x14ac:dyDescent="0.15">
      <c r="A37" s="30" t="s">
        <v>39</v>
      </c>
      <c r="B37" s="40" t="s">
        <v>38</v>
      </c>
      <c r="C37" s="39">
        <v>1701393.5</v>
      </c>
      <c r="D37" s="39">
        <v>1657797.5</v>
      </c>
      <c r="E37" s="8">
        <f t="shared" si="4"/>
        <v>97.437629801689027</v>
      </c>
      <c r="F37" s="39">
        <v>1953464.1</v>
      </c>
      <c r="G37" s="39">
        <v>1939271</v>
      </c>
      <c r="H37" s="8">
        <f t="shared" si="5"/>
        <v>99.273439424865799</v>
      </c>
      <c r="I37" s="23">
        <f t="shared" si="6"/>
        <v>281473.5</v>
      </c>
      <c r="J37" s="13">
        <f t="shared" si="7"/>
        <v>116.9787624845616</v>
      </c>
    </row>
    <row r="38" spans="1:10" x14ac:dyDescent="0.15">
      <c r="A38" s="37" t="s">
        <v>37</v>
      </c>
      <c r="B38" s="29" t="s">
        <v>36</v>
      </c>
      <c r="C38" s="36">
        <v>21397267.5</v>
      </c>
      <c r="D38" s="36">
        <v>20393824.600000001</v>
      </c>
      <c r="E38" s="15">
        <f t="shared" si="4"/>
        <v>95.310415687423642</v>
      </c>
      <c r="F38" s="36">
        <v>23124149.100000001</v>
      </c>
      <c r="G38" s="36">
        <v>22848990.399999999</v>
      </c>
      <c r="H38" s="15">
        <f t="shared" si="5"/>
        <v>98.810080756657968</v>
      </c>
      <c r="I38" s="28">
        <f t="shared" si="6"/>
        <v>2455165.799999997</v>
      </c>
      <c r="J38" s="22">
        <f t="shared" si="7"/>
        <v>112.03877079535143</v>
      </c>
    </row>
    <row r="39" spans="1:10" x14ac:dyDescent="0.15">
      <c r="A39" s="37" t="s">
        <v>35</v>
      </c>
      <c r="B39" s="29" t="s">
        <v>34</v>
      </c>
      <c r="C39" s="36">
        <v>555815.6</v>
      </c>
      <c r="D39" s="36">
        <v>549528.9</v>
      </c>
      <c r="E39" s="15">
        <f t="shared" si="4"/>
        <v>98.868923434318873</v>
      </c>
      <c r="F39" s="36">
        <v>606645.9</v>
      </c>
      <c r="G39" s="36">
        <v>598390.6</v>
      </c>
      <c r="H39" s="15">
        <f t="shared" si="5"/>
        <v>98.639189682152292</v>
      </c>
      <c r="I39" s="28">
        <f t="shared" si="6"/>
        <v>48861.699999999953</v>
      </c>
      <c r="J39" s="22">
        <f t="shared" si="7"/>
        <v>108.89156148111591</v>
      </c>
    </row>
    <row r="40" spans="1:10" x14ac:dyDescent="0.15">
      <c r="A40" s="37" t="s">
        <v>33</v>
      </c>
      <c r="B40" s="29" t="s">
        <v>32</v>
      </c>
      <c r="C40" s="36">
        <v>40816031.700000003</v>
      </c>
      <c r="D40" s="36">
        <v>40318539.799999997</v>
      </c>
      <c r="E40" s="15">
        <f t="shared" si="4"/>
        <v>98.781136040719005</v>
      </c>
      <c r="F40" s="36">
        <v>45182347.100000001</v>
      </c>
      <c r="G40" s="36">
        <v>44676044.200000003</v>
      </c>
      <c r="H40" s="15">
        <f t="shared" si="5"/>
        <v>98.87942319844646</v>
      </c>
      <c r="I40" s="28">
        <f t="shared" si="6"/>
        <v>4357504.400000006</v>
      </c>
      <c r="J40" s="22">
        <f t="shared" si="7"/>
        <v>110.80769398300482</v>
      </c>
    </row>
    <row r="41" spans="1:10" x14ac:dyDescent="0.15">
      <c r="A41" s="37" t="s">
        <v>31</v>
      </c>
      <c r="B41" s="29" t="s">
        <v>30</v>
      </c>
      <c r="C41" s="36">
        <v>4361655.5999999996</v>
      </c>
      <c r="D41" s="36">
        <v>4186662</v>
      </c>
      <c r="E41" s="15">
        <f t="shared" si="4"/>
        <v>95.987908811507268</v>
      </c>
      <c r="F41" s="36">
        <v>4830127.5999999996</v>
      </c>
      <c r="G41" s="36">
        <v>4461763.8</v>
      </c>
      <c r="H41" s="15">
        <f t="shared" si="5"/>
        <v>92.373621765188986</v>
      </c>
      <c r="I41" s="28">
        <f t="shared" si="6"/>
        <v>275101.79999999981</v>
      </c>
      <c r="J41" s="22">
        <f t="shared" si="7"/>
        <v>106.57091019050497</v>
      </c>
    </row>
    <row r="42" spans="1:10" x14ac:dyDescent="0.15">
      <c r="A42" s="37" t="s">
        <v>29</v>
      </c>
      <c r="B42" s="29" t="s">
        <v>28</v>
      </c>
      <c r="C42" s="36">
        <v>23992218</v>
      </c>
      <c r="D42" s="36">
        <v>23324184.800000001</v>
      </c>
      <c r="E42" s="15">
        <f t="shared" si="4"/>
        <v>97.215625499901677</v>
      </c>
      <c r="F42" s="36">
        <v>23773239.300000001</v>
      </c>
      <c r="G42" s="36">
        <v>23413253.199999999</v>
      </c>
      <c r="H42" s="15">
        <f t="shared" si="5"/>
        <v>98.485750740749907</v>
      </c>
      <c r="I42" s="28">
        <f t="shared" si="6"/>
        <v>89068.39999999851</v>
      </c>
      <c r="J42" s="22">
        <f t="shared" si="7"/>
        <v>100.38187143843929</v>
      </c>
    </row>
    <row r="43" spans="1:10" x14ac:dyDescent="0.15">
      <c r="A43" s="37" t="s">
        <v>27</v>
      </c>
      <c r="B43" s="29" t="s">
        <v>26</v>
      </c>
      <c r="C43" s="36">
        <v>43172408.399999999</v>
      </c>
      <c r="D43" s="36">
        <v>42768499.399999999</v>
      </c>
      <c r="E43" s="15">
        <f t="shared" si="4"/>
        <v>99.064427918271988</v>
      </c>
      <c r="F43" s="36">
        <v>50992092.399999999</v>
      </c>
      <c r="G43" s="36">
        <v>50676502.899999999</v>
      </c>
      <c r="H43" s="15">
        <f t="shared" si="5"/>
        <v>99.381101097942008</v>
      </c>
      <c r="I43" s="28">
        <f t="shared" si="6"/>
        <v>7908003.5</v>
      </c>
      <c r="J43" s="22">
        <f t="shared" si="7"/>
        <v>118.49025243097493</v>
      </c>
    </row>
    <row r="44" spans="1:10" x14ac:dyDescent="0.15">
      <c r="A44" s="37" t="s">
        <v>25</v>
      </c>
      <c r="B44" s="29" t="s">
        <v>24</v>
      </c>
      <c r="C44" s="36">
        <v>3952836.6</v>
      </c>
      <c r="D44" s="36">
        <v>3189414.6</v>
      </c>
      <c r="E44" s="15">
        <f t="shared" si="4"/>
        <v>80.686730131976617</v>
      </c>
      <c r="F44" s="36">
        <v>3229305</v>
      </c>
      <c r="G44" s="36">
        <v>1942221.7</v>
      </c>
      <c r="H44" s="15">
        <f t="shared" si="5"/>
        <v>60.143643910996325</v>
      </c>
      <c r="I44" s="28">
        <f t="shared" si="6"/>
        <v>-1247192.9000000001</v>
      </c>
      <c r="J44" s="22">
        <f t="shared" si="7"/>
        <v>60.895867849855577</v>
      </c>
    </row>
    <row r="45" spans="1:10" x14ac:dyDescent="0.15">
      <c r="A45" s="37" t="s">
        <v>23</v>
      </c>
      <c r="B45" s="29" t="s">
        <v>22</v>
      </c>
      <c r="C45" s="36">
        <v>489730.6</v>
      </c>
      <c r="D45" s="36">
        <v>489730.4</v>
      </c>
      <c r="E45" s="15">
        <f t="shared" si="4"/>
        <v>99.999959161220488</v>
      </c>
      <c r="F45" s="36">
        <v>515545.5</v>
      </c>
      <c r="G45" s="36">
        <v>515545.4</v>
      </c>
      <c r="H45" s="15">
        <f t="shared" si="5"/>
        <v>99.999980603069957</v>
      </c>
      <c r="I45" s="28">
        <f t="shared" si="6"/>
        <v>25815</v>
      </c>
      <c r="J45" s="22">
        <f t="shared" si="7"/>
        <v>105.27126761989862</v>
      </c>
    </row>
    <row r="46" spans="1:10" x14ac:dyDescent="0.15">
      <c r="A46" s="37"/>
      <c r="B46" s="29" t="s">
        <v>21</v>
      </c>
      <c r="C46" s="15">
        <f>C41+C40+C42+C43++C44+C45</f>
        <v>116784880.90000001</v>
      </c>
      <c r="D46" s="15">
        <f>D41+D40+D42+D43++D44+D45</f>
        <v>114277031</v>
      </c>
      <c r="E46" s="15">
        <f t="shared" si="4"/>
        <v>97.85259026624567</v>
      </c>
      <c r="F46" s="15">
        <f>F41+F40+F42+F43++F44+F45</f>
        <v>128522656.90000001</v>
      </c>
      <c r="G46" s="15">
        <f>G41+G40+G42+G43++G44+G45</f>
        <v>125685331.2</v>
      </c>
      <c r="H46" s="15">
        <f t="shared" si="5"/>
        <v>97.792353684216437</v>
      </c>
      <c r="I46" s="28">
        <f t="shared" si="6"/>
        <v>11408300.200000003</v>
      </c>
      <c r="J46" s="22">
        <f t="shared" si="7"/>
        <v>109.98302117246992</v>
      </c>
    </row>
    <row r="47" spans="1:10" s="38" customFormat="1" ht="21" customHeight="1" x14ac:dyDescent="0.15">
      <c r="A47" s="37" t="s">
        <v>20</v>
      </c>
      <c r="B47" s="29" t="s">
        <v>19</v>
      </c>
      <c r="C47" s="36">
        <v>64973.1</v>
      </c>
      <c r="D47" s="36">
        <v>38230.5</v>
      </c>
      <c r="E47" s="15">
        <f t="shared" si="4"/>
        <v>58.840504762740274</v>
      </c>
      <c r="F47" s="36">
        <v>148018.1</v>
      </c>
      <c r="G47" s="36">
        <v>142932.20000000001</v>
      </c>
      <c r="H47" s="15">
        <f t="shared" si="5"/>
        <v>96.564001294436295</v>
      </c>
      <c r="I47" s="28">
        <f t="shared" si="6"/>
        <v>104701.70000000001</v>
      </c>
      <c r="J47" s="22">
        <f t="shared" si="7"/>
        <v>373.86955441336107</v>
      </c>
    </row>
    <row r="48" spans="1:10" ht="22.5" customHeight="1" x14ac:dyDescent="0.15">
      <c r="A48" s="37" t="s">
        <v>18</v>
      </c>
      <c r="B48" s="29" t="s">
        <v>17</v>
      </c>
      <c r="C48" s="36">
        <v>7450563.9000000004</v>
      </c>
      <c r="D48" s="36">
        <v>7387510.2999999998</v>
      </c>
      <c r="E48" s="15">
        <f t="shared" si="4"/>
        <v>99.153707010015708</v>
      </c>
      <c r="F48" s="36">
        <v>8274962.5</v>
      </c>
      <c r="G48" s="36">
        <v>8239260.7999999998</v>
      </c>
      <c r="H48" s="15">
        <f t="shared" si="5"/>
        <v>99.568557561439093</v>
      </c>
      <c r="I48" s="28">
        <f t="shared" si="6"/>
        <v>851750.5</v>
      </c>
      <c r="J48" s="22">
        <f t="shared" si="7"/>
        <v>111.52960152217995</v>
      </c>
    </row>
    <row r="49" spans="1:10" x14ac:dyDescent="0.15">
      <c r="A49" s="35"/>
      <c r="B49" s="34" t="s">
        <v>16</v>
      </c>
      <c r="C49" s="15">
        <v>-20876363.100000001</v>
      </c>
      <c r="D49" s="15">
        <f>D9-D23</f>
        <v>-4534128.9000000358</v>
      </c>
      <c r="E49" s="15"/>
      <c r="F49" s="15">
        <v>-2938722.6</v>
      </c>
      <c r="G49" s="15"/>
      <c r="H49" s="15">
        <f t="shared" si="5"/>
        <v>0</v>
      </c>
      <c r="I49" s="28">
        <f t="shared" si="6"/>
        <v>4534128.9000000358</v>
      </c>
      <c r="J49" s="22">
        <f t="shared" si="7"/>
        <v>0</v>
      </c>
    </row>
    <row r="50" spans="1:10" ht="18.75" customHeight="1" x14ac:dyDescent="0.15">
      <c r="A50" s="35"/>
      <c r="B50" s="34" t="s">
        <v>15</v>
      </c>
      <c r="C50" s="15"/>
      <c r="D50" s="15"/>
      <c r="E50" s="15"/>
      <c r="F50" s="15"/>
      <c r="G50" s="15">
        <f>G9-G23</f>
        <v>37165439.300000012</v>
      </c>
      <c r="H50" s="15"/>
      <c r="I50" s="28"/>
      <c r="J50" s="22"/>
    </row>
    <row r="51" spans="1:10" s="31" customFormat="1" ht="18.75" customHeight="1" x14ac:dyDescent="0.15">
      <c r="A51" s="33"/>
      <c r="B51" s="32"/>
      <c r="C51" s="15"/>
      <c r="D51" s="15"/>
      <c r="E51" s="15"/>
      <c r="F51" s="15"/>
      <c r="G51" s="15"/>
      <c r="H51" s="15"/>
      <c r="I51" s="28"/>
      <c r="J51" s="22"/>
    </row>
    <row r="52" spans="1:10" ht="24" customHeight="1" x14ac:dyDescent="0.15">
      <c r="A52" s="30"/>
      <c r="B52" s="29" t="s">
        <v>14</v>
      </c>
      <c r="C52" s="15">
        <f>C53+C55+C56+C57+C58+C59+C60+C61+C62+C54</f>
        <v>20876363.100000001</v>
      </c>
      <c r="D52" s="15">
        <f>D53+D55+D56+D57+D58+D59+D60+D61+D62+D54</f>
        <v>4534128.8999999985</v>
      </c>
      <c r="E52" s="15"/>
      <c r="F52" s="15">
        <f>F53+F55+F56+F57+F58+F59+F60+F61+F62+F54</f>
        <v>2938722.6</v>
      </c>
      <c r="G52" s="15">
        <f>G53+G55+G56+G57+G58+G59+G60+G62+G54+G61</f>
        <v>-37165439.300000004</v>
      </c>
      <c r="H52" s="15"/>
      <c r="I52" s="28">
        <f t="shared" ref="I52:I60" si="8">G52-D52</f>
        <v>-41699568.200000003</v>
      </c>
      <c r="J52" s="22"/>
    </row>
    <row r="53" spans="1:10" ht="14.25" hidden="1" customHeight="1" x14ac:dyDescent="0.15">
      <c r="A53" s="26"/>
      <c r="B53" s="25" t="s">
        <v>13</v>
      </c>
      <c r="C53" s="8">
        <v>0</v>
      </c>
      <c r="D53" s="8">
        <v>0</v>
      </c>
      <c r="E53" s="8"/>
      <c r="F53" s="9">
        <v>0</v>
      </c>
      <c r="G53" s="9">
        <v>0</v>
      </c>
      <c r="H53" s="8"/>
      <c r="I53" s="23">
        <f t="shared" si="8"/>
        <v>0</v>
      </c>
      <c r="J53" s="22"/>
    </row>
    <row r="54" spans="1:10" ht="18" customHeight="1" x14ac:dyDescent="0.15">
      <c r="A54" s="26"/>
      <c r="B54" s="25" t="s">
        <v>12</v>
      </c>
      <c r="C54" s="8">
        <v>3500000</v>
      </c>
      <c r="D54" s="8">
        <v>0</v>
      </c>
      <c r="E54" s="8"/>
      <c r="F54" s="8">
        <v>0</v>
      </c>
      <c r="G54" s="8">
        <v>0</v>
      </c>
      <c r="H54" s="8"/>
      <c r="I54" s="23">
        <f t="shared" si="8"/>
        <v>0</v>
      </c>
      <c r="J54" s="22"/>
    </row>
    <row r="55" spans="1:10" ht="19.5" customHeight="1" x14ac:dyDescent="0.15">
      <c r="A55" s="26"/>
      <c r="B55" s="25" t="s">
        <v>11</v>
      </c>
      <c r="C55" s="8">
        <v>3957989</v>
      </c>
      <c r="D55" s="8">
        <v>3957989</v>
      </c>
      <c r="E55" s="8"/>
      <c r="F55" s="8">
        <v>2878431.14</v>
      </c>
      <c r="G55" s="8">
        <v>2878431.2</v>
      </c>
      <c r="H55" s="8"/>
      <c r="I55" s="23">
        <f t="shared" si="8"/>
        <v>-1079557.7999999998</v>
      </c>
      <c r="J55" s="22"/>
    </row>
    <row r="56" spans="1:10" x14ac:dyDescent="0.15">
      <c r="A56" s="26"/>
      <c r="B56" s="25" t="s">
        <v>10</v>
      </c>
      <c r="C56" s="8">
        <v>2745515.4</v>
      </c>
      <c r="D56" s="8">
        <v>-1793266</v>
      </c>
      <c r="E56" s="8"/>
      <c r="F56" s="27">
        <v>-0.04</v>
      </c>
      <c r="G56" s="8">
        <v>-6670086.4000000004</v>
      </c>
      <c r="H56" s="8"/>
      <c r="I56" s="23">
        <f t="shared" si="8"/>
        <v>-4876820.4000000004</v>
      </c>
      <c r="J56" s="22"/>
    </row>
    <row r="57" spans="1:10" x14ac:dyDescent="0.15">
      <c r="A57" s="26"/>
      <c r="B57" s="25" t="s">
        <v>9</v>
      </c>
      <c r="C57" s="8">
        <v>9900000</v>
      </c>
      <c r="D57" s="8">
        <v>2100000</v>
      </c>
      <c r="E57" s="8"/>
      <c r="F57" s="23">
        <v>0</v>
      </c>
      <c r="G57" s="23">
        <v>-41400000</v>
      </c>
      <c r="H57" s="8"/>
      <c r="I57" s="23">
        <f t="shared" si="8"/>
        <v>-43500000</v>
      </c>
      <c r="J57" s="22"/>
    </row>
    <row r="58" spans="1:10" x14ac:dyDescent="0.15">
      <c r="A58" s="26"/>
      <c r="B58" s="25" t="s">
        <v>8</v>
      </c>
      <c r="C58" s="8">
        <v>10531.5</v>
      </c>
      <c r="D58" s="8">
        <v>0</v>
      </c>
      <c r="E58" s="8"/>
      <c r="F58" s="8">
        <v>0</v>
      </c>
      <c r="G58" s="8">
        <v>4501408.7</v>
      </c>
      <c r="H58" s="8"/>
      <c r="I58" s="23">
        <f t="shared" si="8"/>
        <v>4501408.7</v>
      </c>
      <c r="J58" s="22"/>
    </row>
    <row r="59" spans="1:10" hidden="1" x14ac:dyDescent="0.15">
      <c r="A59" s="26"/>
      <c r="B59" s="25" t="s">
        <v>7</v>
      </c>
      <c r="C59" s="8">
        <v>0</v>
      </c>
      <c r="D59" s="8">
        <v>0</v>
      </c>
      <c r="E59" s="8"/>
      <c r="F59" s="9">
        <v>0</v>
      </c>
      <c r="G59" s="9">
        <v>0</v>
      </c>
      <c r="H59" s="8"/>
      <c r="I59" s="23">
        <f t="shared" si="8"/>
        <v>0</v>
      </c>
      <c r="J59" s="22"/>
    </row>
    <row r="60" spans="1:10" ht="20.25" customHeight="1" x14ac:dyDescent="0.15">
      <c r="A60" s="26"/>
      <c r="B60" s="25" t="s">
        <v>6</v>
      </c>
      <c r="C60" s="8">
        <v>60292</v>
      </c>
      <c r="D60" s="8">
        <v>60713.599999999999</v>
      </c>
      <c r="E60" s="8"/>
      <c r="F60" s="8">
        <v>60291.5</v>
      </c>
      <c r="G60" s="8">
        <v>160291.4</v>
      </c>
      <c r="H60" s="8"/>
      <c r="I60" s="23">
        <f t="shared" si="8"/>
        <v>99577.799999999988</v>
      </c>
      <c r="J60" s="22"/>
    </row>
    <row r="61" spans="1:10" ht="22.5" customHeight="1" x14ac:dyDescent="0.15">
      <c r="A61" s="11"/>
      <c r="B61" s="10" t="s">
        <v>5</v>
      </c>
      <c r="C61" s="8">
        <v>0</v>
      </c>
      <c r="D61" s="8">
        <v>4608692.3</v>
      </c>
      <c r="E61" s="8"/>
      <c r="F61" s="23">
        <v>0</v>
      </c>
      <c r="G61" s="24">
        <v>1964515.8</v>
      </c>
      <c r="H61" s="8"/>
      <c r="I61" s="23">
        <f>G62-D61</f>
        <v>-3208692.3</v>
      </c>
      <c r="J61" s="22"/>
    </row>
    <row r="62" spans="1:10" ht="19.5" customHeight="1" x14ac:dyDescent="0.15">
      <c r="A62" s="11"/>
      <c r="B62" s="10" t="s">
        <v>4</v>
      </c>
      <c r="C62" s="8">
        <v>702035.2</v>
      </c>
      <c r="D62" s="8">
        <v>-4400000</v>
      </c>
      <c r="E62" s="8"/>
      <c r="F62" s="23">
        <v>0</v>
      </c>
      <c r="G62" s="23">
        <v>1400000</v>
      </c>
      <c r="H62" s="8"/>
      <c r="I62" s="23">
        <f>G63-D62</f>
        <v>4400000</v>
      </c>
      <c r="J62" s="22"/>
    </row>
    <row r="63" spans="1:10" ht="13.5" customHeight="1" x14ac:dyDescent="0.15">
      <c r="A63" s="21"/>
      <c r="B63" s="20"/>
      <c r="C63" s="19"/>
      <c r="D63" s="19"/>
      <c r="E63" s="18"/>
      <c r="F63" s="19"/>
      <c r="G63" s="19"/>
      <c r="H63" s="18"/>
      <c r="I63" s="17"/>
      <c r="J63" s="17"/>
    </row>
    <row r="64" spans="1:10" ht="21.75" customHeight="1" x14ac:dyDescent="0.15">
      <c r="A64" s="11"/>
      <c r="B64" s="16" t="s">
        <v>3</v>
      </c>
      <c r="C64" s="14"/>
      <c r="D64" s="8">
        <v>6522322.9000000004</v>
      </c>
      <c r="E64" s="15"/>
      <c r="F64" s="14"/>
      <c r="G64" s="8">
        <v>9400754.0999999996</v>
      </c>
      <c r="H64" s="15"/>
      <c r="I64" s="7">
        <f>G64-D64</f>
        <v>2878431.1999999993</v>
      </c>
      <c r="J64" s="13"/>
    </row>
    <row r="65" spans="1:10" ht="18.75" customHeight="1" x14ac:dyDescent="0.15">
      <c r="A65" s="11"/>
      <c r="B65" s="10" t="s">
        <v>1</v>
      </c>
      <c r="C65" s="14"/>
      <c r="D65" s="8">
        <f>D64/D10*100</f>
        <v>3.9387688795972395</v>
      </c>
      <c r="E65" s="8"/>
      <c r="F65" s="14"/>
      <c r="G65" s="8">
        <f>G64/G10*100</f>
        <v>4.1103040957801023</v>
      </c>
      <c r="H65" s="8"/>
      <c r="I65" s="7"/>
      <c r="J65" s="13"/>
    </row>
    <row r="66" spans="1:10" ht="18.75" customHeight="1" x14ac:dyDescent="0.15">
      <c r="A66" s="11"/>
      <c r="B66" s="10" t="s">
        <v>2</v>
      </c>
      <c r="C66" s="9"/>
      <c r="D66" s="8">
        <v>0</v>
      </c>
      <c r="E66" s="8"/>
      <c r="F66" s="9"/>
      <c r="G66" s="8">
        <v>0</v>
      </c>
      <c r="H66" s="8"/>
      <c r="I66" s="7">
        <f>G66-D66</f>
        <v>0</v>
      </c>
      <c r="J66" s="13"/>
    </row>
    <row r="67" spans="1:10" ht="18.75" customHeight="1" x14ac:dyDescent="0.15">
      <c r="A67" s="11"/>
      <c r="B67" s="10" t="s">
        <v>1</v>
      </c>
      <c r="C67" s="9"/>
      <c r="D67" s="8">
        <f>D66/C10*100</f>
        <v>0</v>
      </c>
      <c r="E67" s="8"/>
      <c r="F67" s="9"/>
      <c r="G67" s="12">
        <f>G66/F10*100</f>
        <v>0</v>
      </c>
      <c r="H67" s="8"/>
      <c r="I67" s="7"/>
      <c r="J67" s="7"/>
    </row>
    <row r="68" spans="1:10" ht="18.75" customHeight="1" x14ac:dyDescent="0.15">
      <c r="A68" s="59"/>
      <c r="B68" s="60"/>
      <c r="C68" s="60"/>
      <c r="D68" s="60"/>
      <c r="E68" s="60"/>
      <c r="F68" s="60"/>
      <c r="G68" s="60"/>
      <c r="H68" s="60"/>
      <c r="I68" s="60"/>
      <c r="J68" s="61"/>
    </row>
    <row r="69" spans="1:10" ht="18.75" customHeight="1" x14ac:dyDescent="0.15">
      <c r="A69" s="11"/>
      <c r="B69" s="10" t="s">
        <v>0</v>
      </c>
      <c r="C69" s="8"/>
      <c r="D69" s="8">
        <v>12464161</v>
      </c>
      <c r="E69" s="8"/>
      <c r="F69" s="9"/>
      <c r="G69" s="8">
        <v>60630954.700000003</v>
      </c>
      <c r="H69" s="8"/>
      <c r="I69" s="7">
        <f>G69-D69</f>
        <v>48166793.700000003</v>
      </c>
      <c r="J69" s="7"/>
    </row>
    <row r="70" spans="1:10" ht="12.75" customHeight="1" x14ac:dyDescent="0.15">
      <c r="A70" s="6"/>
      <c r="B70" s="5"/>
      <c r="F70" s="4"/>
      <c r="G70" s="4"/>
    </row>
  </sheetData>
  <mergeCells count="16">
    <mergeCell ref="A68:J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19685039370078741" top="0.78740157480314965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2024-03-20T06:36:46Z</cp:lastPrinted>
  <dcterms:created xsi:type="dcterms:W3CDTF">2024-03-11T08:01:31Z</dcterms:created>
  <dcterms:modified xsi:type="dcterms:W3CDTF">2024-03-20T06:40:43Z</dcterms:modified>
</cp:coreProperties>
</file>