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на 01.04.2024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 s="1"/>
  <c r="D50" i="1"/>
  <c r="C50" i="1"/>
  <c r="C48" i="1"/>
  <c r="J47" i="1"/>
  <c r="I47" i="1"/>
  <c r="H47" i="1"/>
  <c r="E47" i="1"/>
  <c r="J46" i="1"/>
  <c r="I46" i="1"/>
  <c r="H46" i="1"/>
  <c r="E46" i="1"/>
  <c r="J45" i="1"/>
  <c r="G45" i="1"/>
  <c r="I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G22" i="1"/>
  <c r="I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I9" i="1" s="1"/>
  <c r="F9" i="1"/>
  <c r="D9" i="1"/>
  <c r="C9" i="1"/>
  <c r="E9" i="1" s="1"/>
  <c r="J9" i="1" l="1"/>
  <c r="G48" i="1"/>
  <c r="I48" i="1" s="1"/>
  <c r="H22" i="1"/>
  <c r="H45" i="1"/>
  <c r="H9" i="1"/>
  <c r="D48" i="1"/>
</calcChain>
</file>

<file path=xl/sharedStrings.xml><?xml version="1.0" encoding="utf-8"?>
<sst xmlns="http://schemas.openxmlformats.org/spreadsheetml/2006/main" count="99" uniqueCount="94">
  <si>
    <t>Информация об исполнении консолидированного бюджета Ленинградской области на 01.04.2024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</si>
  <si>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</si>
  <si>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</si>
  <si>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</si>
  <si>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</si>
  <si>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01.04.2023</t>
  </si>
  <si>
    <t>на 01.04.2024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</si>
  <si>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</si>
  <si>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</si>
  <si>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</si>
  <si>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</si>
  <si>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</si>
  <si>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</si>
  <si>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</si>
  <si>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</si>
  <si>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</si>
  <si>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</si>
  <si>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</si>
  <si>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</si>
  <si>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</si>
  <si>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</si>
  <si>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</si>
  <si>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</si>
  <si>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</si>
  <si>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</si>
  <si>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</si>
  <si>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</si>
  <si>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</si>
  <si>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</si>
  <si>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</si>
  <si>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</si>
  <si>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</si>
  <si>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</si>
  <si>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</si>
  <si>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</si>
  <si>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</si>
  <si>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</si>
  <si>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</si>
  <si>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</si>
  <si>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</si>
  <si>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</si>
  <si>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</si>
  <si>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</si>
  <si>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</si>
  <si>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</si>
  <si>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</si>
  <si>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</si>
  <si>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</si>
  <si>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</si>
  <si>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</si>
  <si>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</si>
  <si>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</si>
  <si>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</si>
  <si>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</si>
  <si>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</si>
  <si>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</si>
  <si>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</si>
  <si>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</si>
  <si>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</si>
  <si>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</si>
  <si>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</si>
  <si>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</si>
  <si>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</si>
  <si>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</si>
  <si>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</si>
  <si>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</si>
  <si>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</si>
  <si>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</si>
  <si>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</si>
  <si>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</si>
  <si>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</si>
  <si>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</si>
  <si>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</si>
  <si>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</si>
  <si>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</si>
  <si>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</si>
  <si>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</si>
  <si>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</si>
  <si>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</si>
  <si>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</si>
  <si>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</si>
  <si>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</si>
  <si>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</si>
  <si>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</si>
  <si>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</si>
  <si>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</si>
  <si>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</si>
  <si>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</si>
  <si>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</si>
  <si>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Увеличение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</si>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</sst>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78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4" fontId="7" fillId="2" borderId="7" xfId="0" applyNumberFormat="1" applyFont="1" applyFill="1" applyBorder="1" applyAlignment="1">
      <alignment horizontal="center" vertical="top" shrinkToFi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7"/>
  <sheetViews>
    <sheetView tabSelected="1" topLeftCell="A22" zoomScale="70" zoomScaleNormal="70" workbookViewId="0">
      <selection activeCell="A67" sqref="A67"/>
    </sheetView>
  </sheetViews>
  <sheetFormatPr defaultRowHeight="12.75" x14ac:dyDescent="0.2"/>
  <cols>
    <col min="1" max="1" width="11.5703125" style="1" customWidth="1"/>
    <col min="2" max="2" width="121.7109375" style="1" customWidth="1"/>
    <col min="3" max="3" width="19.5703125" style="1" customWidth="1"/>
    <col min="4" max="4" width="18" style="1" customWidth="1"/>
    <col min="5" max="5" width="16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1" width="11.42578125" style="1" bestFit="1" customWidth="1"/>
    <col min="12" max="16384" width="9.140625" style="1"/>
  </cols>
  <sheetData>
    <row r="1" spans="1:10" x14ac:dyDescent="0.2">
      <c r="E1" s="2"/>
      <c r="F1" s="2"/>
      <c r="G1" s="65" t="s">
        <v>93</v>
      </c>
      <c r="H1" s="65"/>
      <c r="I1" s="65"/>
      <c r="J1" s="65"/>
    </row>
    <row r="2" spans="1:10" ht="15.75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">
      <c r="A4" s="3"/>
      <c r="B4" s="4"/>
      <c r="C4" s="4"/>
      <c r="D4" s="4"/>
      <c r="E4" s="4"/>
      <c r="F4" s="5"/>
      <c r="G4" s="5"/>
      <c r="H4" s="6"/>
      <c r="I4" s="6"/>
      <c r="J4" s="7" t="s">
        <v>2</v>
      </c>
    </row>
    <row r="5" spans="1:10" x14ac:dyDescent="0.2">
      <c r="A5" s="63" t="s">
        <v>3</v>
      </c>
      <c r="B5" s="63" t="s">
        <v>4</v>
      </c>
      <c r="C5" s="69" t="s">
        <v>5</v>
      </c>
      <c r="D5" s="70"/>
      <c r="E5" s="71"/>
      <c r="F5" s="72" t="s">
        <v>6</v>
      </c>
      <c r="G5" s="73"/>
      <c r="H5" s="74"/>
      <c r="I5" s="63" t="s">
        <v>7</v>
      </c>
      <c r="J5" s="75" t="s">
        <v>8</v>
      </c>
    </row>
    <row r="6" spans="1:10" x14ac:dyDescent="0.2">
      <c r="A6" s="68"/>
      <c r="B6" s="68"/>
      <c r="C6" s="61" t="s">
        <v>9</v>
      </c>
      <c r="D6" s="61" t="s">
        <v>10</v>
      </c>
      <c r="E6" s="61" t="s">
        <v>11</v>
      </c>
      <c r="F6" s="63" t="s">
        <v>9</v>
      </c>
      <c r="G6" s="63" t="s">
        <v>10</v>
      </c>
      <c r="H6" s="61" t="s">
        <v>11</v>
      </c>
      <c r="I6" s="68"/>
      <c r="J6" s="76"/>
    </row>
    <row r="7" spans="1:10" x14ac:dyDescent="0.2">
      <c r="A7" s="64"/>
      <c r="B7" s="64"/>
      <c r="C7" s="62"/>
      <c r="D7" s="62"/>
      <c r="E7" s="62"/>
      <c r="F7" s="64"/>
      <c r="G7" s="64"/>
      <c r="H7" s="62"/>
      <c r="I7" s="64"/>
      <c r="J7" s="77"/>
    </row>
    <row r="8" spans="1:10" ht="12.75" customHeight="1" x14ac:dyDescent="0.2">
      <c r="A8" s="8">
        <v>1</v>
      </c>
      <c r="B8" s="8">
        <v>2</v>
      </c>
      <c r="C8" s="8">
        <v>6</v>
      </c>
      <c r="D8" s="8">
        <v>7</v>
      </c>
      <c r="E8" s="8" t="s">
        <v>12</v>
      </c>
      <c r="F8" s="8">
        <v>6</v>
      </c>
      <c r="G8" s="8">
        <v>7</v>
      </c>
      <c r="H8" s="8" t="s">
        <v>12</v>
      </c>
      <c r="I8" s="8" t="s">
        <v>13</v>
      </c>
      <c r="J8" s="9" t="s">
        <v>14</v>
      </c>
    </row>
    <row r="9" spans="1:10" x14ac:dyDescent="0.2">
      <c r="A9" s="10"/>
      <c r="B9" s="11" t="s">
        <v>15</v>
      </c>
      <c r="C9" s="12">
        <f>C10+C19</f>
        <v>216104154.89999998</v>
      </c>
      <c r="D9" s="12">
        <f>D10+D19</f>
        <v>73783826.099999994</v>
      </c>
      <c r="E9" s="13">
        <f t="shared" ref="E9:E20" si="0">D9/C9*100</f>
        <v>34.142715180160565</v>
      </c>
      <c r="F9" s="12">
        <f>F10+F19</f>
        <v>266279540.29999998</v>
      </c>
      <c r="G9" s="12">
        <f>G10+G19</f>
        <v>70542369.200000003</v>
      </c>
      <c r="H9" s="14">
        <f t="shared" ref="H9:H20" si="1">G9/F9*100</f>
        <v>26.491847297214221</v>
      </c>
      <c r="I9" s="14">
        <f>G9-D9</f>
        <v>-3241456.8999999911</v>
      </c>
      <c r="J9" s="14">
        <f>G9/D9*100</f>
        <v>95.606819175239295</v>
      </c>
    </row>
    <row r="10" spans="1:10" x14ac:dyDescent="0.2">
      <c r="A10" s="10"/>
      <c r="B10" s="15" t="s">
        <v>16</v>
      </c>
      <c r="C10" s="16">
        <v>198426210.19999999</v>
      </c>
      <c r="D10" s="16">
        <v>66846183.399999999</v>
      </c>
      <c r="E10" s="17">
        <f t="shared" si="0"/>
        <v>33.688182288329571</v>
      </c>
      <c r="F10" s="16">
        <v>250445913.19999999</v>
      </c>
      <c r="G10" s="16">
        <v>65036253.899999999</v>
      </c>
      <c r="H10" s="18">
        <f t="shared" si="1"/>
        <v>25.968183337079903</v>
      </c>
      <c r="I10" s="17">
        <f t="shared" ref="I10:I20" si="2">G10-D10</f>
        <v>-1809929.5</v>
      </c>
      <c r="J10" s="17">
        <f t="shared" ref="J10:J20" si="3">G10/D10*100</f>
        <v>97.292396651623946</v>
      </c>
    </row>
    <row r="11" spans="1:10" x14ac:dyDescent="0.2">
      <c r="A11" s="10"/>
      <c r="B11" s="15" t="s">
        <v>17</v>
      </c>
      <c r="C11" s="16">
        <v>190394872.5</v>
      </c>
      <c r="D11" s="16">
        <v>65164565.299999997</v>
      </c>
      <c r="E11" s="17">
        <f t="shared" si="0"/>
        <v>34.226008528669801</v>
      </c>
      <c r="F11" s="16">
        <v>241769203.69999999</v>
      </c>
      <c r="G11" s="16">
        <v>59961428.5</v>
      </c>
      <c r="H11" s="18">
        <f t="shared" si="1"/>
        <v>24.80110269726632</v>
      </c>
      <c r="I11" s="17">
        <f t="shared" si="2"/>
        <v>-5203136.799999997</v>
      </c>
      <c r="J11" s="17">
        <f t="shared" si="3"/>
        <v>92.015389382180075</v>
      </c>
    </row>
    <row r="12" spans="1:10" x14ac:dyDescent="0.2">
      <c r="A12" s="10"/>
      <c r="B12" s="15" t="s">
        <v>18</v>
      </c>
      <c r="C12" s="19">
        <v>69068456.799999997</v>
      </c>
      <c r="D12" s="17">
        <v>37255090.399999999</v>
      </c>
      <c r="E12" s="17">
        <f t="shared" si="0"/>
        <v>53.93936990351289</v>
      </c>
      <c r="F12" s="19">
        <v>98508895.200000003</v>
      </c>
      <c r="G12" s="17">
        <v>25631005.5</v>
      </c>
      <c r="H12" s="18">
        <f t="shared" si="1"/>
        <v>26.01897569550653</v>
      </c>
      <c r="I12" s="17">
        <f t="shared" si="2"/>
        <v>-11624084.899999999</v>
      </c>
      <c r="J12" s="17">
        <f t="shared" si="3"/>
        <v>68.798666772259395</v>
      </c>
    </row>
    <row r="13" spans="1:10" x14ac:dyDescent="0.2">
      <c r="A13" s="10"/>
      <c r="B13" s="20" t="s">
        <v>19</v>
      </c>
      <c r="C13" s="21">
        <v>61304490.899999999</v>
      </c>
      <c r="D13" s="19">
        <v>11362986.6</v>
      </c>
      <c r="E13" s="17">
        <f t="shared" si="0"/>
        <v>18.535324954472461</v>
      </c>
      <c r="F13" s="21">
        <v>73306670.700000003</v>
      </c>
      <c r="G13" s="19">
        <v>18455774.399999999</v>
      </c>
      <c r="H13" s="18">
        <f t="shared" si="1"/>
        <v>25.176118658462006</v>
      </c>
      <c r="I13" s="17">
        <f t="shared" si="2"/>
        <v>7092787.7999999989</v>
      </c>
      <c r="J13" s="17">
        <f t="shared" si="3"/>
        <v>162.42010177148322</v>
      </c>
    </row>
    <row r="14" spans="1:10" x14ac:dyDescent="0.2">
      <c r="A14" s="10"/>
      <c r="B14" s="20" t="s">
        <v>20</v>
      </c>
      <c r="C14" s="21">
        <v>10725859.6</v>
      </c>
      <c r="D14" s="19">
        <v>1352691.7</v>
      </c>
      <c r="E14" s="17">
        <f t="shared" si="0"/>
        <v>12.611499221936487</v>
      </c>
      <c r="F14" s="21">
        <v>12088801.1</v>
      </c>
      <c r="G14" s="19">
        <v>2013127.3</v>
      </c>
      <c r="H14" s="18">
        <f t="shared" si="1"/>
        <v>16.652828376835487</v>
      </c>
      <c r="I14" s="17">
        <f t="shared" si="2"/>
        <v>660435.60000000009</v>
      </c>
      <c r="J14" s="17">
        <f>G14/D14*100</f>
        <v>148.82380811533037</v>
      </c>
    </row>
    <row r="15" spans="1:10" ht="15" customHeight="1" x14ac:dyDescent="0.2">
      <c r="A15" s="10"/>
      <c r="B15" s="22" t="s">
        <v>21</v>
      </c>
      <c r="C15" s="21">
        <v>34621247.200000003</v>
      </c>
      <c r="D15" s="19">
        <v>11151370.1</v>
      </c>
      <c r="E15" s="17">
        <f t="shared" si="0"/>
        <v>32.209614043020373</v>
      </c>
      <c r="F15" s="21">
        <v>41830507.100000001</v>
      </c>
      <c r="G15" s="19">
        <v>9665228.0999999996</v>
      </c>
      <c r="H15" s="18">
        <f>G15/F15*100</f>
        <v>23.105691922152189</v>
      </c>
      <c r="I15" s="17">
        <f t="shared" si="2"/>
        <v>-1486142</v>
      </c>
      <c r="J15" s="17">
        <f t="shared" si="3"/>
        <v>86.673009803521808</v>
      </c>
    </row>
    <row r="16" spans="1:10" ht="15" customHeight="1" x14ac:dyDescent="0.2">
      <c r="A16" s="10"/>
      <c r="B16" s="22" t="s">
        <v>22</v>
      </c>
      <c r="C16" s="21">
        <v>4873280</v>
      </c>
      <c r="D16" s="19">
        <v>742636.9</v>
      </c>
      <c r="E16" s="17">
        <f t="shared" si="0"/>
        <v>15.238954051480727</v>
      </c>
      <c r="F16" s="21">
        <v>4906079.3</v>
      </c>
      <c r="G16" s="19">
        <v>932169.7</v>
      </c>
      <c r="H16" s="18">
        <f>G16/F16*100</f>
        <v>19.000298262606556</v>
      </c>
      <c r="I16" s="17">
        <f t="shared" si="2"/>
        <v>189532.79999999993</v>
      </c>
      <c r="J16" s="17">
        <f t="shared" si="3"/>
        <v>125.52159743206941</v>
      </c>
    </row>
    <row r="17" spans="1:11" x14ac:dyDescent="0.2">
      <c r="A17" s="10"/>
      <c r="B17" s="22" t="s">
        <v>23</v>
      </c>
      <c r="C17" s="21">
        <v>13445964.300000001</v>
      </c>
      <c r="D17" s="19">
        <v>3651295.2</v>
      </c>
      <c r="E17" s="17">
        <f t="shared" si="0"/>
        <v>27.155324218732307</v>
      </c>
      <c r="F17" s="21">
        <v>14798115.6</v>
      </c>
      <c r="G17" s="19">
        <v>3834375.7</v>
      </c>
      <c r="H17" s="18">
        <f>G17/F17*100</f>
        <v>25.91124305043272</v>
      </c>
      <c r="I17" s="17">
        <f t="shared" si="2"/>
        <v>183080.5</v>
      </c>
      <c r="J17" s="17">
        <f t="shared" si="3"/>
        <v>105.01412485082007</v>
      </c>
    </row>
    <row r="18" spans="1:11" x14ac:dyDescent="0.2">
      <c r="A18" s="10"/>
      <c r="B18" s="22" t="s">
        <v>24</v>
      </c>
      <c r="C18" s="21">
        <v>8031337.7000000002</v>
      </c>
      <c r="D18" s="19">
        <v>1681618.1</v>
      </c>
      <c r="E18" s="17">
        <f t="shared" si="0"/>
        <v>20.938206844421448</v>
      </c>
      <c r="F18" s="21">
        <v>8676709.5</v>
      </c>
      <c r="G18" s="19">
        <v>5074825.4000000004</v>
      </c>
      <c r="H18" s="18">
        <f>G18/F18*100</f>
        <v>58.487902585651867</v>
      </c>
      <c r="I18" s="17">
        <f t="shared" si="2"/>
        <v>3393207.3000000003</v>
      </c>
      <c r="J18" s="17">
        <f t="shared" si="3"/>
        <v>301.78227743861703</v>
      </c>
    </row>
    <row r="19" spans="1:11" x14ac:dyDescent="0.2">
      <c r="A19" s="10"/>
      <c r="B19" s="23" t="s">
        <v>25</v>
      </c>
      <c r="C19" s="21">
        <v>17677944.699999999</v>
      </c>
      <c r="D19" s="19">
        <v>6937642.7000000002</v>
      </c>
      <c r="E19" s="17">
        <f t="shared" si="0"/>
        <v>39.244622707751766</v>
      </c>
      <c r="F19" s="21">
        <v>15833627.1</v>
      </c>
      <c r="G19" s="19">
        <v>5506115.2999999998</v>
      </c>
      <c r="H19" s="18">
        <f t="shared" si="1"/>
        <v>34.774819851605578</v>
      </c>
      <c r="I19" s="17">
        <f t="shared" si="2"/>
        <v>-1431527.4000000004</v>
      </c>
      <c r="J19" s="17">
        <f t="shared" si="3"/>
        <v>79.365795243390096</v>
      </c>
    </row>
    <row r="20" spans="1:11" x14ac:dyDescent="0.2">
      <c r="A20" s="10"/>
      <c r="B20" s="23" t="s">
        <v>26</v>
      </c>
      <c r="C20" s="21">
        <v>17107086</v>
      </c>
      <c r="D20" s="19">
        <v>4977674.0999999996</v>
      </c>
      <c r="E20" s="17">
        <f t="shared" si="0"/>
        <v>29.097147813485009</v>
      </c>
      <c r="F20" s="21">
        <v>15316569.4</v>
      </c>
      <c r="G20" s="19">
        <v>4449496.4000000004</v>
      </c>
      <c r="H20" s="18">
        <f t="shared" si="1"/>
        <v>29.050215383087025</v>
      </c>
      <c r="I20" s="17">
        <f t="shared" si="2"/>
        <v>-528177.69999999925</v>
      </c>
      <c r="J20" s="17">
        <f t="shared" si="3"/>
        <v>89.38906627093165</v>
      </c>
    </row>
    <row r="21" spans="1:11" ht="12.75" customHeight="1" x14ac:dyDescent="0.2">
      <c r="A21" s="10"/>
      <c r="B21" s="24"/>
      <c r="C21" s="16"/>
      <c r="D21" s="16"/>
      <c r="E21" s="17"/>
      <c r="F21" s="25"/>
      <c r="G21" s="25"/>
      <c r="H21" s="18"/>
      <c r="I21" s="17"/>
      <c r="J21" s="17"/>
    </row>
    <row r="22" spans="1:11" x14ac:dyDescent="0.2">
      <c r="A22" s="10"/>
      <c r="B22" s="26" t="s">
        <v>27</v>
      </c>
      <c r="C22" s="27">
        <f>C23+C28+C29+C32+C37+C38+C39+C40+C41+C42+C43+C44+C46+C47</f>
        <v>238930831.22498</v>
      </c>
      <c r="D22" s="27">
        <f>D23+D28+D29+D32+D37+D38+D39+D40+D41+D42+D43+D44+D46+D47</f>
        <v>52446646.006520003</v>
      </c>
      <c r="E22" s="13">
        <f>D22/C22*100</f>
        <v>21.950556040687626</v>
      </c>
      <c r="F22" s="27">
        <f>F23+F28+F29+F32+F37+F38+F39+F40+F41+F42+F43+F44+F46+F47</f>
        <v>290856726.80000001</v>
      </c>
      <c r="G22" s="27">
        <f>G23+G28+G29+G32+G37+G38+G39+G40+G41+G42+G43+G44+G46+G47</f>
        <v>56885325.400000013</v>
      </c>
      <c r="H22" s="14">
        <f>G22/F22*100</f>
        <v>19.55785105122073</v>
      </c>
      <c r="I22" s="14">
        <f t="shared" ref="I22:I48" si="4">G22-D22</f>
        <v>4438679.3934800103</v>
      </c>
      <c r="J22" s="14">
        <f t="shared" ref="J22:J47" si="5">G22/D22*100</f>
        <v>108.46322831192714</v>
      </c>
      <c r="K22" s="2"/>
    </row>
    <row r="23" spans="1:11" ht="17.25" customHeight="1" x14ac:dyDescent="0.2">
      <c r="A23" s="28" t="s">
        <v>28</v>
      </c>
      <c r="B23" s="11" t="s">
        <v>29</v>
      </c>
      <c r="C23" s="29">
        <v>25568175.685520001</v>
      </c>
      <c r="D23" s="29">
        <v>3566980.9</v>
      </c>
      <c r="E23" s="13">
        <f t="shared" ref="E23:E47" si="6">D23/C23*100</f>
        <v>13.950861977298148</v>
      </c>
      <c r="F23" s="30">
        <v>33471626.399999999</v>
      </c>
      <c r="G23" s="30">
        <v>4249178.5</v>
      </c>
      <c r="H23" s="14">
        <f t="shared" ref="H23:H47" si="7">G23/F23*100</f>
        <v>12.694867136781857</v>
      </c>
      <c r="I23" s="14">
        <f t="shared" si="4"/>
        <v>682197.60000000009</v>
      </c>
      <c r="J23" s="14">
        <f t="shared" si="5"/>
        <v>119.12535051701568</v>
      </c>
    </row>
    <row r="24" spans="1:11" ht="15.75" customHeight="1" x14ac:dyDescent="0.2">
      <c r="A24" s="31" t="s">
        <v>30</v>
      </c>
      <c r="B24" s="15" t="s">
        <v>31</v>
      </c>
      <c r="C24" s="32">
        <v>11402188</v>
      </c>
      <c r="D24" s="32">
        <v>1910869.4</v>
      </c>
      <c r="E24" s="17">
        <f t="shared" si="6"/>
        <v>16.758795767970149</v>
      </c>
      <c r="F24" s="33">
        <v>12922344.4</v>
      </c>
      <c r="G24" s="33">
        <v>2201026.7000000002</v>
      </c>
      <c r="H24" s="18">
        <f t="shared" si="7"/>
        <v>17.032719697518665</v>
      </c>
      <c r="I24" s="18">
        <f t="shared" si="4"/>
        <v>290157.30000000028</v>
      </c>
      <c r="J24" s="18">
        <f t="shared" si="5"/>
        <v>115.18456991356921</v>
      </c>
    </row>
    <row r="25" spans="1:11" ht="17.25" customHeight="1" x14ac:dyDescent="0.2">
      <c r="A25" s="31" t="s">
        <v>32</v>
      </c>
      <c r="B25" s="15" t="s">
        <v>33</v>
      </c>
      <c r="C25" s="32">
        <v>515346</v>
      </c>
      <c r="D25" s="32">
        <v>127954.3</v>
      </c>
      <c r="E25" s="17">
        <f t="shared" si="6"/>
        <v>24.828814039499676</v>
      </c>
      <c r="F25" s="33">
        <v>604240</v>
      </c>
      <c r="G25" s="33">
        <v>123061.9</v>
      </c>
      <c r="H25" s="18">
        <f t="shared" si="7"/>
        <v>20.366394148020653</v>
      </c>
      <c r="I25" s="18">
        <f t="shared" si="4"/>
        <v>-4892.4000000000087</v>
      </c>
      <c r="J25" s="18">
        <f t="shared" si="5"/>
        <v>96.176447372225866</v>
      </c>
    </row>
    <row r="26" spans="1:11" ht="18" customHeight="1" x14ac:dyDescent="0.2">
      <c r="A26" s="31" t="s">
        <v>34</v>
      </c>
      <c r="B26" s="15" t="s">
        <v>35</v>
      </c>
      <c r="C26" s="32">
        <v>764634</v>
      </c>
      <c r="D26" s="32">
        <v>134319.5</v>
      </c>
      <c r="E26" s="17">
        <f t="shared" si="6"/>
        <v>17.566508944148442</v>
      </c>
      <c r="F26" s="33">
        <v>874084.1</v>
      </c>
      <c r="G26" s="33">
        <v>159163.29999999999</v>
      </c>
      <c r="H26" s="18">
        <f t="shared" si="7"/>
        <v>18.209151728077426</v>
      </c>
      <c r="I26" s="18">
        <f t="shared" si="4"/>
        <v>24843.799999999988</v>
      </c>
      <c r="J26" s="18">
        <f t="shared" si="5"/>
        <v>118.49604860053826</v>
      </c>
    </row>
    <row r="27" spans="1:11" ht="15.75" customHeight="1" x14ac:dyDescent="0.2">
      <c r="A27" s="31" t="s">
        <v>36</v>
      </c>
      <c r="B27" s="15" t="s">
        <v>37</v>
      </c>
      <c r="C27" s="32">
        <v>122245.4</v>
      </c>
      <c r="D27" s="32">
        <v>18544.599999999999</v>
      </c>
      <c r="E27" s="17">
        <f t="shared" si="6"/>
        <v>15.169977766034551</v>
      </c>
      <c r="F27" s="33">
        <v>618659.5</v>
      </c>
      <c r="G27" s="33">
        <v>213820.1</v>
      </c>
      <c r="H27" s="18">
        <f t="shared" si="7"/>
        <v>34.561838943716211</v>
      </c>
      <c r="I27" s="18">
        <f t="shared" si="4"/>
        <v>195275.5</v>
      </c>
      <c r="J27" s="18">
        <f t="shared" si="5"/>
        <v>1153.0046482534001</v>
      </c>
    </row>
    <row r="28" spans="1:11" ht="18" customHeight="1" x14ac:dyDescent="0.2">
      <c r="A28" s="28" t="s">
        <v>38</v>
      </c>
      <c r="B28" s="11" t="s">
        <v>39</v>
      </c>
      <c r="C28" s="29">
        <v>91217.854519999993</v>
      </c>
      <c r="D28" s="29">
        <v>17476.026739999998</v>
      </c>
      <c r="E28" s="13">
        <f t="shared" si="6"/>
        <v>19.158559288596607</v>
      </c>
      <c r="F28" s="30">
        <v>1037920.9</v>
      </c>
      <c r="G28" s="30">
        <v>420358.9</v>
      </c>
      <c r="H28" s="14">
        <f t="shared" si="7"/>
        <v>40.500090132109293</v>
      </c>
      <c r="I28" s="13">
        <f t="shared" si="4"/>
        <v>402882.87326000002</v>
      </c>
      <c r="J28" s="13">
        <f t="shared" si="5"/>
        <v>2405.3459419231817</v>
      </c>
    </row>
    <row r="29" spans="1:11" ht="15.75" customHeight="1" x14ac:dyDescent="0.2">
      <c r="A29" s="28" t="s">
        <v>40</v>
      </c>
      <c r="B29" s="11" t="s">
        <v>41</v>
      </c>
      <c r="C29" s="30">
        <v>3650177.5157499998</v>
      </c>
      <c r="D29" s="30">
        <v>729254.23559000005</v>
      </c>
      <c r="E29" s="13">
        <f t="shared" si="6"/>
        <v>19.978596450264984</v>
      </c>
      <c r="F29" s="30">
        <v>4992395.7</v>
      </c>
      <c r="G29" s="30">
        <v>980324.2</v>
      </c>
      <c r="H29" s="14">
        <f t="shared" si="7"/>
        <v>19.636348136426765</v>
      </c>
      <c r="I29" s="13">
        <f t="shared" si="4"/>
        <v>251069.9644099999</v>
      </c>
      <c r="J29" s="13">
        <f t="shared" si="5"/>
        <v>134.42831760954707</v>
      </c>
    </row>
    <row r="30" spans="1:11" ht="16.5" customHeight="1" x14ac:dyDescent="0.2">
      <c r="A30" s="31" t="s">
        <v>42</v>
      </c>
      <c r="B30" s="15" t="s">
        <v>43</v>
      </c>
      <c r="C30" s="34">
        <v>671446.6</v>
      </c>
      <c r="D30" s="34">
        <v>111747.5</v>
      </c>
      <c r="E30" s="17">
        <f t="shared" si="6"/>
        <v>16.642797804024923</v>
      </c>
      <c r="F30" s="35">
        <v>1413864.4</v>
      </c>
      <c r="G30" s="35">
        <v>177182.6</v>
      </c>
      <c r="H30" s="18">
        <f t="shared" si="7"/>
        <v>12.531795835583667</v>
      </c>
      <c r="I30" s="18">
        <f t="shared" si="4"/>
        <v>65435.100000000006</v>
      </c>
      <c r="J30" s="18">
        <f t="shared" si="5"/>
        <v>158.55620931117028</v>
      </c>
    </row>
    <row r="31" spans="1:11" ht="15" customHeight="1" x14ac:dyDescent="0.2">
      <c r="A31" s="31" t="s">
        <v>44</v>
      </c>
      <c r="B31" s="15" t="s">
        <v>45</v>
      </c>
      <c r="C31" s="34">
        <v>2363677.5</v>
      </c>
      <c r="D31" s="34">
        <v>381249.7</v>
      </c>
      <c r="E31" s="17">
        <f t="shared" si="6"/>
        <v>16.12951428441486</v>
      </c>
      <c r="F31" s="35">
        <v>2781050.5</v>
      </c>
      <c r="G31" s="35">
        <v>566504.4</v>
      </c>
      <c r="H31" s="18">
        <f t="shared" si="7"/>
        <v>20.370158686438813</v>
      </c>
      <c r="I31" s="18">
        <f t="shared" si="4"/>
        <v>185254.7</v>
      </c>
      <c r="J31" s="18">
        <f t="shared" si="5"/>
        <v>148.59143495719471</v>
      </c>
    </row>
    <row r="32" spans="1:11" x14ac:dyDescent="0.2">
      <c r="A32" s="28" t="s">
        <v>46</v>
      </c>
      <c r="B32" s="11" t="s">
        <v>47</v>
      </c>
      <c r="C32" s="30">
        <v>43885158.406110004</v>
      </c>
      <c r="D32" s="30">
        <v>9593841.0999999996</v>
      </c>
      <c r="E32" s="13">
        <f t="shared" si="6"/>
        <v>21.861242954210862</v>
      </c>
      <c r="F32" s="30">
        <v>54652882.100000001</v>
      </c>
      <c r="G32" s="30">
        <v>9726519.9000000004</v>
      </c>
      <c r="H32" s="14">
        <f t="shared" si="7"/>
        <v>17.796902059443266</v>
      </c>
      <c r="I32" s="13">
        <f t="shared" si="4"/>
        <v>132678.80000000075</v>
      </c>
      <c r="J32" s="13">
        <f t="shared" si="5"/>
        <v>101.38295807296622</v>
      </c>
      <c r="K32" s="2"/>
    </row>
    <row r="33" spans="1:10" x14ac:dyDescent="0.2">
      <c r="A33" s="31" t="s">
        <v>48</v>
      </c>
      <c r="B33" s="15" t="s">
        <v>49</v>
      </c>
      <c r="C33" s="32">
        <v>5673480.7000000002</v>
      </c>
      <c r="D33" s="32">
        <v>2545390.7000000002</v>
      </c>
      <c r="E33" s="17">
        <f t="shared" si="6"/>
        <v>44.864710652844913</v>
      </c>
      <c r="F33" s="33">
        <v>6244764.5</v>
      </c>
      <c r="G33" s="33">
        <v>2502664</v>
      </c>
      <c r="H33" s="18">
        <f t="shared" si="7"/>
        <v>40.076195027050261</v>
      </c>
      <c r="I33" s="17">
        <f t="shared" si="4"/>
        <v>-42726.700000000186</v>
      </c>
      <c r="J33" s="17">
        <f t="shared" si="5"/>
        <v>98.321408968768523</v>
      </c>
    </row>
    <row r="34" spans="1:10" x14ac:dyDescent="0.2">
      <c r="A34" s="31" t="s">
        <v>50</v>
      </c>
      <c r="B34" s="15" t="s">
        <v>51</v>
      </c>
      <c r="C34" s="32">
        <v>1736011.5</v>
      </c>
      <c r="D34" s="32">
        <v>194368.4</v>
      </c>
      <c r="E34" s="17">
        <f t="shared" si="6"/>
        <v>11.196262236742095</v>
      </c>
      <c r="F34" s="33">
        <v>1920769.2</v>
      </c>
      <c r="G34" s="33">
        <v>308240</v>
      </c>
      <c r="H34" s="18">
        <f t="shared" si="7"/>
        <v>16.047737541813976</v>
      </c>
      <c r="I34" s="17">
        <f t="shared" si="4"/>
        <v>113871.6</v>
      </c>
      <c r="J34" s="17">
        <f t="shared" si="5"/>
        <v>158.58544907505541</v>
      </c>
    </row>
    <row r="35" spans="1:10" x14ac:dyDescent="0.2">
      <c r="A35" s="31" t="s">
        <v>52</v>
      </c>
      <c r="B35" s="15" t="s">
        <v>53</v>
      </c>
      <c r="C35" s="32">
        <v>28327082.5</v>
      </c>
      <c r="D35" s="32">
        <v>4181578.2</v>
      </c>
      <c r="E35" s="17">
        <f t="shared" si="6"/>
        <v>14.761768000640377</v>
      </c>
      <c r="F35" s="33">
        <v>29469801</v>
      </c>
      <c r="G35" s="33">
        <v>2611161.2000000002</v>
      </c>
      <c r="H35" s="18">
        <f t="shared" si="7"/>
        <v>8.8604643105666039</v>
      </c>
      <c r="I35" s="17">
        <f t="shared" si="4"/>
        <v>-1570417</v>
      </c>
      <c r="J35" s="17">
        <f t="shared" si="5"/>
        <v>62.444394798117131</v>
      </c>
    </row>
    <row r="36" spans="1:10" x14ac:dyDescent="0.2">
      <c r="A36" s="31" t="s">
        <v>54</v>
      </c>
      <c r="B36" s="15" t="s">
        <v>55</v>
      </c>
      <c r="C36" s="32">
        <v>1807138.6</v>
      </c>
      <c r="D36" s="32">
        <v>171376.6</v>
      </c>
      <c r="E36" s="17">
        <f t="shared" si="6"/>
        <v>9.4833124587123532</v>
      </c>
      <c r="F36" s="33">
        <v>2873172.1</v>
      </c>
      <c r="G36" s="33">
        <v>701724.7</v>
      </c>
      <c r="H36" s="18">
        <f t="shared" si="7"/>
        <v>24.423343801786185</v>
      </c>
      <c r="I36" s="17">
        <f t="shared" si="4"/>
        <v>530348.1</v>
      </c>
      <c r="J36" s="18">
        <f t="shared" si="5"/>
        <v>409.46354403109871</v>
      </c>
    </row>
    <row r="37" spans="1:10" x14ac:dyDescent="0.2">
      <c r="A37" s="28" t="s">
        <v>56</v>
      </c>
      <c r="B37" s="11" t="s">
        <v>57</v>
      </c>
      <c r="C37" s="29">
        <v>26111865.34369</v>
      </c>
      <c r="D37" s="29">
        <v>4940508.8</v>
      </c>
      <c r="E37" s="13">
        <f t="shared" si="6"/>
        <v>18.920551002281751</v>
      </c>
      <c r="F37" s="30">
        <v>28278668.699999999</v>
      </c>
      <c r="G37" s="30">
        <v>3493216.6</v>
      </c>
      <c r="H37" s="14">
        <f t="shared" si="7"/>
        <v>12.352832578713297</v>
      </c>
      <c r="I37" s="14">
        <f t="shared" si="4"/>
        <v>-1447292.1999999997</v>
      </c>
      <c r="J37" s="14">
        <f t="shared" si="5"/>
        <v>70.705604248696005</v>
      </c>
    </row>
    <row r="38" spans="1:10" x14ac:dyDescent="0.2">
      <c r="A38" s="28" t="s">
        <v>58</v>
      </c>
      <c r="B38" s="11" t="s">
        <v>59</v>
      </c>
      <c r="C38" s="29">
        <v>719097.93787999998</v>
      </c>
      <c r="D38" s="29">
        <v>90632.963329999999</v>
      </c>
      <c r="E38" s="13">
        <f t="shared" si="6"/>
        <v>12.603702299188688</v>
      </c>
      <c r="F38" s="30">
        <v>712055.8</v>
      </c>
      <c r="G38" s="30">
        <v>221788.2</v>
      </c>
      <c r="H38" s="14">
        <f t="shared" si="7"/>
        <v>31.147587028994078</v>
      </c>
      <c r="I38" s="14">
        <f t="shared" si="4"/>
        <v>131155.23667000001</v>
      </c>
      <c r="J38" s="14">
        <f t="shared" si="5"/>
        <v>244.71030390174491</v>
      </c>
    </row>
    <row r="39" spans="1:10" x14ac:dyDescent="0.2">
      <c r="A39" s="28" t="s">
        <v>60</v>
      </c>
      <c r="B39" s="11" t="s">
        <v>61</v>
      </c>
      <c r="C39" s="36">
        <v>61156204.863750003</v>
      </c>
      <c r="D39" s="27">
        <v>13089694.85744</v>
      </c>
      <c r="E39" s="13">
        <f t="shared" si="6"/>
        <v>21.403706928189134</v>
      </c>
      <c r="F39" s="30">
        <v>79089616.900000006</v>
      </c>
      <c r="G39" s="30">
        <v>14935160.4</v>
      </c>
      <c r="H39" s="14">
        <f>G39/F39*100</f>
        <v>18.883844663053363</v>
      </c>
      <c r="I39" s="14">
        <f t="shared" si="4"/>
        <v>1845465.54256</v>
      </c>
      <c r="J39" s="14">
        <f t="shared" si="5"/>
        <v>114.09861392995775</v>
      </c>
    </row>
    <row r="40" spans="1:10" x14ac:dyDescent="0.2">
      <c r="A40" s="28" t="s">
        <v>62</v>
      </c>
      <c r="B40" s="11" t="s">
        <v>63</v>
      </c>
      <c r="C40" s="29">
        <v>8564267.1853599995</v>
      </c>
      <c r="D40" s="29">
        <v>1756997.3787700001</v>
      </c>
      <c r="E40" s="13">
        <f t="shared" si="6"/>
        <v>20.515443303467471</v>
      </c>
      <c r="F40" s="36">
        <v>10148596.300000001</v>
      </c>
      <c r="G40" s="27">
        <v>2072420.2</v>
      </c>
      <c r="H40" s="14">
        <f>G40/F40*100</f>
        <v>20.420757105098364</v>
      </c>
      <c r="I40" s="13">
        <f t="shared" si="4"/>
        <v>315422.82122999988</v>
      </c>
      <c r="J40" s="13">
        <f t="shared" si="5"/>
        <v>117.95237858868146</v>
      </c>
    </row>
    <row r="41" spans="1:10" x14ac:dyDescent="0.2">
      <c r="A41" s="28" t="s">
        <v>64</v>
      </c>
      <c r="B41" s="11" t="s">
        <v>65</v>
      </c>
      <c r="C41" s="29">
        <v>20042359.046709999</v>
      </c>
      <c r="D41" s="29">
        <v>6202804.5494999997</v>
      </c>
      <c r="E41" s="13">
        <f t="shared" si="6"/>
        <v>30.948475351848387</v>
      </c>
      <c r="F41" s="30">
        <v>23079916</v>
      </c>
      <c r="G41" s="30">
        <v>6518710.5999999996</v>
      </c>
      <c r="H41" s="14">
        <f>G41/F41*100</f>
        <v>28.244082864079743</v>
      </c>
      <c r="I41" s="13">
        <f t="shared" si="4"/>
        <v>315906.0504999999</v>
      </c>
      <c r="J41" s="13">
        <f t="shared" si="5"/>
        <v>105.09295509763345</v>
      </c>
    </row>
    <row r="42" spans="1:10" x14ac:dyDescent="0.2">
      <c r="A42" s="28" t="s">
        <v>66</v>
      </c>
      <c r="B42" s="11" t="s">
        <v>67</v>
      </c>
      <c r="C42" s="29">
        <v>41941865.002360001</v>
      </c>
      <c r="D42" s="29">
        <v>11454097.890659999</v>
      </c>
      <c r="E42" s="13">
        <f t="shared" si="6"/>
        <v>27.309462490558051</v>
      </c>
      <c r="F42" s="30">
        <v>45902631.799999997</v>
      </c>
      <c r="G42" s="30">
        <v>12882986.300000001</v>
      </c>
      <c r="H42" s="14">
        <f>G42/F42*100</f>
        <v>28.065899045030356</v>
      </c>
      <c r="I42" s="13">
        <f t="shared" si="4"/>
        <v>1428888.4093400016</v>
      </c>
      <c r="J42" s="13">
        <f t="shared" si="5"/>
        <v>112.47491005385206</v>
      </c>
    </row>
    <row r="43" spans="1:10" x14ac:dyDescent="0.2">
      <c r="A43" s="28" t="s">
        <v>68</v>
      </c>
      <c r="B43" s="11" t="s">
        <v>69</v>
      </c>
      <c r="C43" s="29">
        <v>5306796.43181</v>
      </c>
      <c r="D43" s="29">
        <v>763242.3</v>
      </c>
      <c r="E43" s="13">
        <f t="shared" si="6"/>
        <v>14.382354963250011</v>
      </c>
      <c r="F43" s="30">
        <v>6238788.2000000002</v>
      </c>
      <c r="G43" s="30">
        <v>1052320.7</v>
      </c>
      <c r="H43" s="14">
        <f t="shared" si="7"/>
        <v>16.867389407449348</v>
      </c>
      <c r="I43" s="13">
        <f t="shared" si="4"/>
        <v>289078.39999999991</v>
      </c>
      <c r="J43" s="13">
        <f t="shared" si="5"/>
        <v>137.87504964019942</v>
      </c>
    </row>
    <row r="44" spans="1:10" ht="15" customHeight="1" x14ac:dyDescent="0.2">
      <c r="A44" s="28" t="s">
        <v>70</v>
      </c>
      <c r="B44" s="11" t="s">
        <v>71</v>
      </c>
      <c r="C44" s="29">
        <v>608950.24335</v>
      </c>
      <c r="D44" s="29">
        <v>240971.74421999999</v>
      </c>
      <c r="E44" s="13">
        <f t="shared" si="6"/>
        <v>39.571663999073103</v>
      </c>
      <c r="F44" s="30">
        <v>712801.5</v>
      </c>
      <c r="G44" s="30">
        <v>331961.09999999998</v>
      </c>
      <c r="H44" s="14">
        <f t="shared" si="7"/>
        <v>46.571324555293444</v>
      </c>
      <c r="I44" s="13">
        <f t="shared" si="4"/>
        <v>90989.355779999983</v>
      </c>
      <c r="J44" s="13">
        <f t="shared" si="5"/>
        <v>137.75934646384491</v>
      </c>
    </row>
    <row r="45" spans="1:10" x14ac:dyDescent="0.2">
      <c r="A45" s="28"/>
      <c r="B45" s="11" t="s">
        <v>72</v>
      </c>
      <c r="C45" s="13">
        <f>C39+C40+C41+C42+C43+C44</f>
        <v>137620442.77333999</v>
      </c>
      <c r="D45" s="13">
        <f>D39+D40+D41+D42+D43+D44</f>
        <v>33507808.720589999</v>
      </c>
      <c r="E45" s="13">
        <f t="shared" si="6"/>
        <v>24.347987875447512</v>
      </c>
      <c r="F45" s="14">
        <f>F39+F40+F41+F42+F43+F44</f>
        <v>165172350.69999999</v>
      </c>
      <c r="G45" s="14">
        <f>G39+G40+G41+G42+G43+G44</f>
        <v>37793559.300000004</v>
      </c>
      <c r="H45" s="14">
        <f t="shared" si="7"/>
        <v>22.88128681333831</v>
      </c>
      <c r="I45" s="13">
        <f t="shared" si="4"/>
        <v>4285750.5794100054</v>
      </c>
      <c r="J45" s="13">
        <f t="shared" si="5"/>
        <v>112.79030394123171</v>
      </c>
    </row>
    <row r="46" spans="1:10" x14ac:dyDescent="0.2">
      <c r="A46" s="37" t="s">
        <v>73</v>
      </c>
      <c r="B46" s="38" t="s">
        <v>74</v>
      </c>
      <c r="C46" s="30">
        <v>786950.61285999999</v>
      </c>
      <c r="D46" s="30">
        <v>143.26026999999999</v>
      </c>
      <c r="E46" s="39">
        <f t="shared" si="6"/>
        <v>1.8204480390370606E-2</v>
      </c>
      <c r="F46" s="30">
        <v>1537269.1</v>
      </c>
      <c r="G46" s="30">
        <v>379.8</v>
      </c>
      <c r="H46" s="39">
        <f t="shared" si="7"/>
        <v>2.4706149365781176E-2</v>
      </c>
      <c r="I46" s="14">
        <f t="shared" si="4"/>
        <v>236.53973000000002</v>
      </c>
      <c r="J46" s="14">
        <f t="shared" si="5"/>
        <v>265.11188342727542</v>
      </c>
    </row>
    <row r="47" spans="1:10" x14ac:dyDescent="0.2">
      <c r="A47" s="28" t="s">
        <v>75</v>
      </c>
      <c r="B47" s="11" t="s">
        <v>76</v>
      </c>
      <c r="C47" s="29">
        <v>497745.09531</v>
      </c>
      <c r="D47" s="29">
        <v>0</v>
      </c>
      <c r="E47" s="13">
        <f t="shared" si="6"/>
        <v>0</v>
      </c>
      <c r="F47" s="30">
        <v>1001557.4</v>
      </c>
      <c r="G47" s="30">
        <v>0</v>
      </c>
      <c r="H47" s="14">
        <f t="shared" si="7"/>
        <v>0</v>
      </c>
      <c r="I47" s="13">
        <f t="shared" si="4"/>
        <v>0</v>
      </c>
      <c r="J47" s="14" t="e">
        <f t="shared" si="5"/>
        <v>#DIV/0!</v>
      </c>
    </row>
    <row r="48" spans="1:10" s="4" customFormat="1" x14ac:dyDescent="0.2">
      <c r="A48" s="28"/>
      <c r="B48" s="11" t="s">
        <v>77</v>
      </c>
      <c r="C48" s="29">
        <f>-C50</f>
        <v>-19728304.600000001</v>
      </c>
      <c r="D48" s="29">
        <f>D9-D22</f>
        <v>21337180.093479991</v>
      </c>
      <c r="E48" s="13"/>
      <c r="F48" s="30">
        <f>-F50</f>
        <v>-17269207.900000002</v>
      </c>
      <c r="G48" s="30">
        <f>G9-G22</f>
        <v>13657043.79999999</v>
      </c>
      <c r="H48" s="14"/>
      <c r="I48" s="13">
        <f t="shared" si="4"/>
        <v>-7680136.2934800014</v>
      </c>
      <c r="J48" s="13"/>
    </row>
    <row r="49" spans="1:10" x14ac:dyDescent="0.2">
      <c r="A49" s="28"/>
      <c r="B49" s="11"/>
      <c r="C49" s="13"/>
      <c r="D49" s="13"/>
      <c r="E49" s="13"/>
      <c r="F49" s="40"/>
      <c r="G49" s="40"/>
      <c r="H49" s="40"/>
      <c r="I49" s="13"/>
      <c r="J49" s="14"/>
    </row>
    <row r="50" spans="1:10" x14ac:dyDescent="0.2">
      <c r="A50" s="31"/>
      <c r="B50" s="11" t="s">
        <v>78</v>
      </c>
      <c r="C50" s="13">
        <f>SUM(C51:C61)</f>
        <v>19728304.600000001</v>
      </c>
      <c r="D50" s="13">
        <f>SUM(D51:D61)</f>
        <v>-21337180.100000001</v>
      </c>
      <c r="E50" s="13"/>
      <c r="F50" s="13">
        <f>SUM(F51:F61)</f>
        <v>17269207.900000002</v>
      </c>
      <c r="G50" s="13">
        <f>SUM(G51:G61)</f>
        <v>-13657043.799999999</v>
      </c>
      <c r="H50" s="40"/>
      <c r="I50" s="13">
        <f t="shared" ref="I50:I65" si="8">G50-D50</f>
        <v>7680136.3000000026</v>
      </c>
      <c r="J50" s="14"/>
    </row>
    <row r="51" spans="1:10" x14ac:dyDescent="0.2">
      <c r="A51" s="31"/>
      <c r="B51" s="41" t="s">
        <v>79</v>
      </c>
      <c r="C51" s="17">
        <v>4000000</v>
      </c>
      <c r="D51" s="17">
        <v>0</v>
      </c>
      <c r="E51" s="17"/>
      <c r="F51" s="42">
        <v>0</v>
      </c>
      <c r="G51" s="42">
        <v>0</v>
      </c>
      <c r="H51" s="43"/>
      <c r="I51" s="42">
        <f t="shared" si="8"/>
        <v>0</v>
      </c>
      <c r="J51" s="14"/>
    </row>
    <row r="52" spans="1:10" x14ac:dyDescent="0.2">
      <c r="A52" s="31"/>
      <c r="B52" s="41" t="s">
        <v>80</v>
      </c>
      <c r="C52" s="17">
        <v>3431165.3</v>
      </c>
      <c r="D52" s="17">
        <v>0</v>
      </c>
      <c r="E52" s="17"/>
      <c r="F52" s="42">
        <v>510173.9</v>
      </c>
      <c r="G52" s="42">
        <v>0</v>
      </c>
      <c r="H52" s="43"/>
      <c r="I52" s="42">
        <f t="shared" si="8"/>
        <v>0</v>
      </c>
      <c r="J52" s="14"/>
    </row>
    <row r="53" spans="1:10" ht="15" customHeight="1" x14ac:dyDescent="0.2">
      <c r="A53" s="31"/>
      <c r="B53" s="41" t="s">
        <v>81</v>
      </c>
      <c r="C53" s="17">
        <v>4557027.3</v>
      </c>
      <c r="D53" s="17">
        <v>324000</v>
      </c>
      <c r="E53" s="17"/>
      <c r="F53" s="42">
        <v>4384341.7</v>
      </c>
      <c r="G53" s="42">
        <v>-892779.4</v>
      </c>
      <c r="H53" s="43"/>
      <c r="I53" s="42">
        <f t="shared" si="8"/>
        <v>-1216779.3999999999</v>
      </c>
      <c r="J53" s="14"/>
    </row>
    <row r="54" spans="1:10" x14ac:dyDescent="0.2">
      <c r="A54" s="31"/>
      <c r="B54" s="41" t="s">
        <v>82</v>
      </c>
      <c r="C54" s="17">
        <v>7702636</v>
      </c>
      <c r="D54" s="17">
        <v>2045455</v>
      </c>
      <c r="E54" s="17"/>
      <c r="F54" s="42">
        <v>12337292.300000001</v>
      </c>
      <c r="G54" s="42">
        <v>-3325584.8</v>
      </c>
      <c r="H54" s="43"/>
      <c r="I54" s="42">
        <f t="shared" si="8"/>
        <v>-5371039.7999999998</v>
      </c>
      <c r="J54" s="14"/>
    </row>
    <row r="55" spans="1:10" ht="16.5" customHeight="1" x14ac:dyDescent="0.2">
      <c r="A55" s="31"/>
      <c r="B55" s="41" t="s">
        <v>83</v>
      </c>
      <c r="C55" s="17">
        <v>0</v>
      </c>
      <c r="D55" s="17">
        <v>-15900000</v>
      </c>
      <c r="E55" s="17"/>
      <c r="F55" s="42">
        <v>0</v>
      </c>
      <c r="G55" s="42">
        <v>-15000000</v>
      </c>
      <c r="H55" s="43"/>
      <c r="I55" s="42">
        <f t="shared" si="8"/>
        <v>900000</v>
      </c>
      <c r="J55" s="14"/>
    </row>
    <row r="56" spans="1:10" ht="17.25" customHeight="1" x14ac:dyDescent="0.2">
      <c r="A56" s="31"/>
      <c r="B56" s="41" t="s">
        <v>84</v>
      </c>
      <c r="C56" s="17">
        <v>0</v>
      </c>
      <c r="D56" s="17">
        <v>48175</v>
      </c>
      <c r="E56" s="17"/>
      <c r="F56" s="42">
        <v>0</v>
      </c>
      <c r="G56" s="42">
        <v>0</v>
      </c>
      <c r="H56" s="43"/>
      <c r="I56" s="42">
        <f t="shared" si="8"/>
        <v>-48175</v>
      </c>
      <c r="J56" s="14"/>
    </row>
    <row r="57" spans="1:10" ht="15.75" customHeight="1" x14ac:dyDescent="0.2">
      <c r="A57" s="31"/>
      <c r="B57" s="41" t="s">
        <v>85</v>
      </c>
      <c r="C57" s="34">
        <v>-2000</v>
      </c>
      <c r="D57" s="34">
        <v>0</v>
      </c>
      <c r="E57" s="17"/>
      <c r="F57" s="42">
        <v>-2000</v>
      </c>
      <c r="G57" s="42">
        <v>0</v>
      </c>
      <c r="H57" s="43"/>
      <c r="I57" s="42">
        <f t="shared" si="8"/>
        <v>0</v>
      </c>
      <c r="J57" s="14"/>
    </row>
    <row r="58" spans="1:10" ht="15.75" customHeight="1" x14ac:dyDescent="0.2">
      <c r="A58" s="31"/>
      <c r="B58" s="41" t="s">
        <v>86</v>
      </c>
      <c r="C58" s="17">
        <v>29826</v>
      </c>
      <c r="D58" s="17">
        <v>0</v>
      </c>
      <c r="E58" s="17"/>
      <c r="F58" s="42">
        <v>29750</v>
      </c>
      <c r="G58" s="42">
        <v>0</v>
      </c>
      <c r="H58" s="43"/>
      <c r="I58" s="42">
        <f t="shared" si="8"/>
        <v>0</v>
      </c>
      <c r="J58" s="14"/>
    </row>
    <row r="59" spans="1:10" ht="15.75" customHeight="1" x14ac:dyDescent="0.2">
      <c r="A59" s="10"/>
      <c r="B59" s="44" t="s">
        <v>87</v>
      </c>
      <c r="C59" s="17">
        <v>9650</v>
      </c>
      <c r="D59" s="17">
        <v>100</v>
      </c>
      <c r="E59" s="17"/>
      <c r="F59" s="42">
        <v>9650</v>
      </c>
      <c r="G59" s="42">
        <v>0</v>
      </c>
      <c r="H59" s="43"/>
      <c r="I59" s="42">
        <f t="shared" si="8"/>
        <v>-100</v>
      </c>
      <c r="J59" s="14"/>
    </row>
    <row r="60" spans="1:10" ht="15.75" customHeight="1" x14ac:dyDescent="0.2">
      <c r="A60" s="10"/>
      <c r="B60" s="45" t="s">
        <v>88</v>
      </c>
      <c r="C60" s="17">
        <v>0</v>
      </c>
      <c r="D60" s="17">
        <v>2445089.9</v>
      </c>
      <c r="E60" s="17"/>
      <c r="F60" s="42">
        <v>0</v>
      </c>
      <c r="G60" s="42">
        <v>3061320.4</v>
      </c>
      <c r="H60" s="43"/>
      <c r="I60" s="42">
        <f t="shared" si="8"/>
        <v>616230.5</v>
      </c>
      <c r="J60" s="14"/>
    </row>
    <row r="61" spans="1:10" ht="15.75" customHeight="1" x14ac:dyDescent="0.2">
      <c r="A61" s="10"/>
      <c r="B61" s="45" t="s">
        <v>89</v>
      </c>
      <c r="C61" s="42">
        <v>0</v>
      </c>
      <c r="D61" s="42">
        <v>-10300000</v>
      </c>
      <c r="E61" s="42"/>
      <c r="F61" s="42">
        <v>0</v>
      </c>
      <c r="G61" s="42">
        <v>2500000</v>
      </c>
      <c r="H61" s="43"/>
      <c r="I61" s="42">
        <f t="shared" si="8"/>
        <v>12800000</v>
      </c>
      <c r="J61" s="14"/>
    </row>
    <row r="62" spans="1:10" ht="14.25" customHeight="1" x14ac:dyDescent="0.2">
      <c r="A62" s="46"/>
      <c r="B62" s="47"/>
      <c r="C62" s="48"/>
      <c r="D62" s="48"/>
      <c r="E62" s="48"/>
      <c r="F62" s="49"/>
      <c r="G62" s="49"/>
      <c r="H62" s="49"/>
      <c r="J62" s="50"/>
    </row>
    <row r="63" spans="1:10" ht="15.75" customHeight="1" x14ac:dyDescent="0.2">
      <c r="A63" s="51"/>
      <c r="B63" s="52" t="s">
        <v>90</v>
      </c>
      <c r="C63" s="53"/>
      <c r="D63" s="42">
        <v>7159470.2999999998</v>
      </c>
      <c r="E63" s="14"/>
      <c r="F63" s="54"/>
      <c r="G63" s="18">
        <v>8730645.1999999993</v>
      </c>
      <c r="H63" s="54"/>
      <c r="I63" s="42">
        <f t="shared" si="8"/>
        <v>1571174.8999999994</v>
      </c>
      <c r="J63" s="18"/>
    </row>
    <row r="64" spans="1:10" ht="15.75" customHeight="1" x14ac:dyDescent="0.2">
      <c r="A64" s="51"/>
      <c r="B64" s="55" t="s">
        <v>91</v>
      </c>
      <c r="C64" s="53"/>
      <c r="D64" s="18">
        <f>D63/C10*100</f>
        <v>3.6081273198655284</v>
      </c>
      <c r="E64" s="14"/>
      <c r="F64" s="54"/>
      <c r="G64" s="18">
        <f>G63/F10*100</f>
        <v>3.486040194645907</v>
      </c>
      <c r="H64" s="56"/>
      <c r="I64" s="42"/>
      <c r="J64" s="14"/>
    </row>
    <row r="65" spans="1:10" ht="15.75" customHeight="1" x14ac:dyDescent="0.2">
      <c r="A65" s="51"/>
      <c r="B65" s="55" t="s">
        <v>92</v>
      </c>
      <c r="C65" s="53"/>
      <c r="D65" s="48">
        <v>5000</v>
      </c>
      <c r="E65" s="18"/>
      <c r="F65" s="57"/>
      <c r="G65" s="18">
        <v>3000</v>
      </c>
      <c r="H65" s="56"/>
      <c r="I65" s="42">
        <f t="shared" si="8"/>
        <v>-2000</v>
      </c>
      <c r="J65" s="18"/>
    </row>
    <row r="66" spans="1:10" ht="15.75" customHeight="1" x14ac:dyDescent="0.2">
      <c r="A66" s="51"/>
      <c r="B66" s="55" t="s">
        <v>91</v>
      </c>
      <c r="C66" s="53"/>
      <c r="D66" s="58">
        <f>D65/C10*100</f>
        <v>2.519828401177618E-3</v>
      </c>
      <c r="E66" s="18"/>
      <c r="F66" s="57"/>
      <c r="G66" s="58">
        <f>G65/F10*100</f>
        <v>1.1978634275434446E-3</v>
      </c>
      <c r="H66" s="56"/>
      <c r="I66" s="42"/>
      <c r="J66" s="53"/>
    </row>
    <row r="67" spans="1:10" ht="17.25" customHeight="1" x14ac:dyDescent="0.2">
      <c r="A67" s="59"/>
      <c r="B67" s="4"/>
      <c r="C67" s="60"/>
      <c r="D67" s="60"/>
      <c r="E67" s="60"/>
      <c r="F67" s="5"/>
      <c r="G67" s="60"/>
      <c r="H67" s="60"/>
      <c r="I67" s="60"/>
      <c r="J67" s="4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Федотова Елена Рифовна</cp:lastModifiedBy>
  <cp:lastPrinted>2024-04-24T06:28:36Z</cp:lastPrinted>
  <dcterms:created xsi:type="dcterms:W3CDTF">2024-04-17T10:33:38Z</dcterms:created>
  <dcterms:modified xsi:type="dcterms:W3CDTF">2024-04-24T06:28:36Z</dcterms:modified>
</cp:coreProperties>
</file>