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40" windowWidth="20730" windowHeight="7530"/>
  </bookViews>
  <sheets>
    <sheet name="Информация по МР и ГО" sheetId="2" r:id="rId1"/>
  </sheets>
  <definedNames>
    <definedName name="_xlnm.Print_Titles" localSheetId="0">'Информация по МР и ГО'!$A:$A</definedName>
    <definedName name="_xlnm.Print_Area" localSheetId="0">'Информация по МР и ГО'!$A$1:$W$26</definedName>
  </definedNames>
  <calcPr calcId="145621"/>
</workbook>
</file>

<file path=xl/calcChain.xml><?xml version="1.0" encoding="utf-8"?>
<calcChain xmlns="http://schemas.openxmlformats.org/spreadsheetml/2006/main">
  <c r="Q9" i="2" l="1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8" i="2"/>
  <c r="P9" i="2" l="1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U25" i="2" s="1"/>
  <c r="N8" i="2"/>
  <c r="U24" i="2" l="1"/>
  <c r="U20" i="2"/>
  <c r="U16" i="2"/>
  <c r="U12" i="2"/>
  <c r="U23" i="2"/>
  <c r="U19" i="2"/>
  <c r="U15" i="2"/>
  <c r="U11" i="2"/>
  <c r="U21" i="2"/>
  <c r="U17" i="2"/>
  <c r="U13" i="2"/>
  <c r="U9" i="2"/>
  <c r="U8" i="2"/>
  <c r="U22" i="2"/>
  <c r="U18" i="2"/>
  <c r="U14" i="2"/>
  <c r="U10" i="2"/>
  <c r="K26" i="2"/>
  <c r="J8" i="2"/>
  <c r="F26" i="2"/>
  <c r="V9" i="2" l="1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8" i="2"/>
  <c r="T8" i="2"/>
  <c r="R8" i="2"/>
  <c r="M26" i="2" l="1"/>
  <c r="L26" i="2"/>
  <c r="J25" i="2"/>
  <c r="W25" i="2" s="1"/>
  <c r="W8" i="2"/>
  <c r="I26" i="2"/>
  <c r="D26" i="2"/>
  <c r="C26" i="2"/>
  <c r="B26" i="2"/>
  <c r="V26" i="2" l="1"/>
  <c r="N26" i="2"/>
  <c r="O26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10" i="2"/>
  <c r="T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9" i="2"/>
  <c r="S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T26" i="2"/>
  <c r="J9" i="2"/>
  <c r="W9" i="2" s="1"/>
  <c r="J10" i="2"/>
  <c r="W10" i="2" s="1"/>
  <c r="J11" i="2"/>
  <c r="W11" i="2" s="1"/>
  <c r="J12" i="2"/>
  <c r="W12" i="2" s="1"/>
  <c r="J13" i="2"/>
  <c r="W13" i="2" s="1"/>
  <c r="J14" i="2"/>
  <c r="W14" i="2" s="1"/>
  <c r="J15" i="2"/>
  <c r="W15" i="2" s="1"/>
  <c r="J16" i="2"/>
  <c r="W16" i="2" s="1"/>
  <c r="J17" i="2"/>
  <c r="W17" i="2" s="1"/>
  <c r="J18" i="2"/>
  <c r="W18" i="2" s="1"/>
  <c r="J19" i="2"/>
  <c r="W19" i="2" s="1"/>
  <c r="J20" i="2"/>
  <c r="W20" i="2" s="1"/>
  <c r="J21" i="2"/>
  <c r="W21" i="2" s="1"/>
  <c r="J22" i="2"/>
  <c r="W22" i="2" s="1"/>
  <c r="J23" i="2"/>
  <c r="W23" i="2" s="1"/>
  <c r="J24" i="2"/>
  <c r="W24" i="2" s="1"/>
  <c r="H26" i="2" l="1"/>
  <c r="G26" i="2"/>
  <c r="R26" i="2" s="1"/>
  <c r="J26" i="2" l="1"/>
  <c r="W26" i="2" s="1"/>
  <c r="S26" i="2"/>
  <c r="E26" i="2"/>
  <c r="P26" i="2" s="1"/>
  <c r="U26" i="2" s="1"/>
</calcChain>
</file>

<file path=xl/sharedStrings.xml><?xml version="1.0" encoding="utf-8"?>
<sst xmlns="http://schemas.openxmlformats.org/spreadsheetml/2006/main" count="48" uniqueCount="43">
  <si>
    <t>Консолидированные доходы МР и ГО (тыс.руб.)</t>
  </si>
  <si>
    <t>Доходы в расчете на одного жителя (руб./чел.)</t>
  </si>
  <si>
    <t>Наименование МР и ГО</t>
  </si>
  <si>
    <t>Налоговые доходы</t>
  </si>
  <si>
    <t>Неналоговые доходы</t>
  </si>
  <si>
    <t>Дотация на выравнивание бюджетной обеспеченности</t>
  </si>
  <si>
    <t>Дотации на поддержку мер по обеспечению сбалансированности бюджетов</t>
  </si>
  <si>
    <t>Субсидии</t>
  </si>
  <si>
    <t>Субвенции</t>
  </si>
  <si>
    <t>Из них: субвенции по расчету дотаций на выравнивание бюджетной обеспеченности поселений</t>
  </si>
  <si>
    <t>Субвенции (без учета субвенций по расчету дотаций на выравнивание бюджетной обеспеченности поселений)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</si>
  <si>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</si>
  <si>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</si>
  <si>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</si>
  <si>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Дотация на выравнивание бюджетной обеспеченности (с учетом субвенции по расчету и предоставлению дотаций на выравнивание бюджетной обеспеченности поселений)</t>
  </si>
  <si>
    <t>Дотация на поддержку мер по обеспечению сбалансированности бюджетов</t>
  </si>
  <si>
    <t>Всего доходов без учета возврата остатков субсидий, субвенций и иных межбюджетных трансфертов, имеющих целевое назначение, прошлых лет</t>
  </si>
  <si>
    <t>Всего доходов без учета субвенций и возврата остатков субсидий, субвенций и иных межбюджетных трансфертов, имеющих целевое назначение, прошлых лет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</si>
  <si>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</si>
  <si>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</si>
  <si>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</si>
  <si>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</si>
  <si>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</si>
  <si>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 xml:space="preserve"> -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</si>
  <si>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</si>
  <si>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</si>
  <si>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</si>
  <si>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</si>
  <si>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</si>
  <si>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</si>
  <si>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</si>
  <si>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</si>
  <si>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</si>
  <si>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Тихвинский район</t>
  </si>
  <si>
    <t>Тосненский район</t>
  </si>
  <si>
    <t>Сосновоборский городской округ</t>
  </si>
  <si>
    <t xml:space="preserve">   ВСЕГО:</t>
  </si>
  <si>
    <t>-</t>
  </si>
  <si>
    <t>Бокситогорский район</t>
  </si>
  <si>
    <t>Всего налоговых, неналоговых доходов с учетом дотации на выравнивание бюджетной обеспеченности муниципальных районов и субвенции по расчету и предоставлению дотации на выравнивание бюджетной обеспеченности поселений</t>
  </si>
  <si>
    <t>Информация по доходам консолидированного бюджета муниципальных районов и городского округа Ленинградской области в расчете на одного жителя за 2023 год</t>
  </si>
  <si>
    <t>Численность на 01.01.2022  (чел.)</t>
  </si>
  <si>
    <t>Приложение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</si>
</sst>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name val="Calibri"/>
      <family val="2"/>
      <scheme val="minor"/>
    </font>
    <font>
      <b/>
      <sz val="14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BFECF"/>
      </patternFill>
    </fill>
    <fill>
      <patternFill patternType="solid">
        <fgColor rgb="FFD3FAFE"/>
      </patternFill>
    </fill>
    <fill>
      <patternFill patternType="solid">
        <fgColor rgb="FFFFFF00"/>
      </patternFill>
    </fill>
    <fill>
      <patternFill patternType="solid">
        <fgColor rgb="FFFEEFFB"/>
      </patternFill>
    </fill>
    <fill>
      <patternFill patternType="solid">
        <fgColor rgb="FFFDEBFE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0" borderId="1">
      <alignment horizontal="center" wrapText="1"/>
    </xf>
    <xf numFmtId="0" fontId="2" fillId="0" borderId="1"/>
    <xf numFmtId="0" fontId="1" fillId="0" borderId="1">
      <alignment horizontal="left" vertical="center" wrapText="1" indent="2"/>
    </xf>
    <xf numFmtId="0" fontId="3" fillId="0" borderId="1">
      <alignment horizontal="left" vertical="center" wrapText="1" indent="2"/>
    </xf>
    <xf numFmtId="0" fontId="4" fillId="2" borderId="2">
      <alignment horizontal="center" vertical="center" wrapText="1"/>
    </xf>
    <xf numFmtId="0" fontId="4" fillId="2" borderId="2">
      <alignment horizontal="center" vertical="center"/>
    </xf>
    <xf numFmtId="0" fontId="5" fillId="2" borderId="2">
      <alignment horizontal="center" vertical="center" wrapText="1"/>
    </xf>
    <xf numFmtId="0" fontId="5" fillId="2" borderId="2">
      <alignment horizontal="center" vertical="center"/>
    </xf>
    <xf numFmtId="0" fontId="2" fillId="0" borderId="2">
      <alignment horizontal="left" vertical="center" indent="1"/>
    </xf>
    <xf numFmtId="3" fontId="2" fillId="0" borderId="2">
      <alignment horizontal="right" vertical="center" indent="1"/>
    </xf>
    <xf numFmtId="164" fontId="2" fillId="0" borderId="2">
      <alignment horizontal="right" vertical="center" indent="1"/>
    </xf>
    <xf numFmtId="164" fontId="2" fillId="3" borderId="2">
      <alignment horizontal="right" vertical="center" indent="1"/>
    </xf>
    <xf numFmtId="4" fontId="2" fillId="3" borderId="2">
      <alignment horizontal="right" vertical="center" indent="1"/>
    </xf>
    <xf numFmtId="164" fontId="5" fillId="0" borderId="2">
      <alignment horizontal="center" vertical="center"/>
    </xf>
    <xf numFmtId="0" fontId="5" fillId="4" borderId="2">
      <alignment horizontal="left" vertical="center" indent="1"/>
    </xf>
    <xf numFmtId="3" fontId="5" fillId="4" borderId="2">
      <alignment horizontal="right" vertical="center" indent="1"/>
    </xf>
    <xf numFmtId="164" fontId="5" fillId="4" borderId="2">
      <alignment horizontal="right" vertical="center" indent="1"/>
    </xf>
    <xf numFmtId="4" fontId="5" fillId="4" borderId="2">
      <alignment horizontal="right" vertical="center" indent="1"/>
    </xf>
    <xf numFmtId="0" fontId="1" fillId="0" borderId="1">
      <alignment horizontal="left" vertical="center" indent="2"/>
    </xf>
    <xf numFmtId="0" fontId="3" fillId="0" borderId="1">
      <alignment horizontal="left" vertical="center" indent="2"/>
    </xf>
    <xf numFmtId="0" fontId="5" fillId="0" borderId="1">
      <alignment wrapText="1"/>
    </xf>
    <xf numFmtId="0" fontId="5" fillId="3" borderId="2">
      <alignment horizontal="left" vertical="center" indent="1"/>
    </xf>
    <xf numFmtId="3" fontId="5" fillId="3" borderId="2">
      <alignment horizontal="right" vertical="center" indent="1"/>
    </xf>
    <xf numFmtId="164" fontId="5" fillId="3" borderId="2">
      <alignment horizontal="right" vertical="center" indent="1"/>
    </xf>
    <xf numFmtId="4" fontId="5" fillId="3" borderId="2">
      <alignment horizontal="right" vertical="center" indent="1"/>
    </xf>
    <xf numFmtId="0" fontId="5" fillId="2" borderId="3">
      <alignment horizontal="center" vertical="center" wrapText="1"/>
    </xf>
    <xf numFmtId="0" fontId="5" fillId="2" borderId="4">
      <alignment horizontal="center" vertical="center"/>
    </xf>
    <xf numFmtId="0" fontId="5" fillId="5" borderId="5">
      <alignment horizontal="left" vertical="center" indent="3"/>
    </xf>
    <xf numFmtId="3" fontId="5" fillId="6" borderId="5">
      <alignment horizontal="right" vertical="center" indent="1"/>
    </xf>
    <xf numFmtId="164" fontId="5" fillId="6" borderId="5">
      <alignment horizontal="right" vertical="center" indent="1"/>
    </xf>
    <xf numFmtId="0" fontId="2" fillId="0" borderId="5">
      <alignment horizontal="left" vertical="center" indent="1"/>
    </xf>
    <xf numFmtId="3" fontId="2" fillId="0" borderId="5">
      <alignment horizontal="right" vertical="center" indent="1"/>
    </xf>
    <xf numFmtId="164" fontId="2" fillId="0" borderId="5">
      <alignment horizontal="right" vertical="center" indent="1"/>
    </xf>
    <xf numFmtId="4" fontId="2" fillId="3" borderId="5">
      <alignment horizontal="right" vertical="center" indent="1"/>
    </xf>
    <xf numFmtId="0" fontId="2" fillId="0" borderId="4">
      <alignment horizontal="left" vertical="center" indent="1"/>
    </xf>
    <xf numFmtId="3" fontId="2" fillId="0" borderId="4">
      <alignment horizontal="right" vertical="center" indent="1"/>
    </xf>
    <xf numFmtId="164" fontId="2" fillId="0" borderId="4">
      <alignment horizontal="right" vertical="center" indent="1"/>
    </xf>
    <xf numFmtId="4" fontId="2" fillId="3" borderId="4">
      <alignment horizontal="right" vertical="center" indent="1"/>
    </xf>
    <xf numFmtId="0" fontId="5" fillId="5" borderId="6">
      <alignment horizontal="left" vertical="center" indent="3"/>
    </xf>
    <xf numFmtId="0" fontId="6" fillId="4" borderId="7">
      <alignment horizontal="left" vertical="center" indent="1"/>
    </xf>
    <xf numFmtId="3" fontId="6" fillId="4" borderId="7">
      <alignment horizontal="right" vertical="center" indent="1"/>
    </xf>
    <xf numFmtId="164" fontId="6" fillId="4" borderId="7">
      <alignment horizontal="right" vertical="center" indent="1"/>
    </xf>
    <xf numFmtId="4" fontId="6" fillId="4" borderId="7">
      <alignment horizontal="right" vertical="center" indent="1"/>
    </xf>
    <xf numFmtId="0" fontId="9" fillId="0" borderId="0"/>
    <xf numFmtId="0" fontId="9" fillId="0" borderId="0"/>
    <xf numFmtId="0" fontId="9" fillId="0" borderId="0"/>
    <xf numFmtId="0" fontId="7" fillId="0" borderId="1"/>
    <xf numFmtId="0" fontId="7" fillId="0" borderId="1"/>
    <xf numFmtId="0" fontId="8" fillId="7" borderId="1"/>
    <xf numFmtId="0" fontId="7" fillId="0" borderId="1"/>
  </cellStyleXfs>
  <cellXfs count="30">
    <xf numFmtId="0" fontId="0" fillId="0" borderId="0" xfId="0"/>
    <xf numFmtId="0" fontId="5" fillId="8" borderId="8" xfId="15" applyNumberFormat="1" applyFill="1" applyBorder="1" applyProtection="1">
      <alignment horizontal="left" vertical="center" indent="1"/>
    </xf>
    <xf numFmtId="0" fontId="1" fillId="8" borderId="1" xfId="1" applyNumberFormat="1" applyFill="1" applyProtection="1">
      <alignment horizontal="center" wrapText="1"/>
    </xf>
    <xf numFmtId="0" fontId="2" fillId="8" borderId="1" xfId="2" applyNumberFormat="1" applyFill="1" applyProtection="1"/>
    <xf numFmtId="0" fontId="0" fillId="8" borderId="0" xfId="0" applyFill="1" applyProtection="1">
      <protection locked="0"/>
    </xf>
    <xf numFmtId="0" fontId="10" fillId="8" borderId="1" xfId="2" applyNumberFormat="1" applyFont="1" applyFill="1" applyAlignment="1" applyProtection="1">
      <alignment horizontal="right"/>
    </xf>
    <xf numFmtId="0" fontId="1" fillId="8" borderId="1" xfId="3" applyNumberFormat="1" applyFill="1" applyAlignment="1" applyProtection="1">
      <alignment vertical="center" wrapText="1"/>
    </xf>
    <xf numFmtId="0" fontId="1" fillId="8" borderId="1" xfId="3" applyFill="1" applyAlignment="1">
      <alignment vertical="center" wrapText="1"/>
    </xf>
    <xf numFmtId="0" fontId="3" fillId="8" borderId="1" xfId="4" applyNumberFormat="1" applyFill="1" applyAlignment="1" applyProtection="1">
      <alignment vertical="center" wrapText="1"/>
    </xf>
    <xf numFmtId="0" fontId="3" fillId="8" borderId="1" xfId="4" applyFill="1" applyAlignment="1">
      <alignment vertical="center" wrapText="1"/>
    </xf>
    <xf numFmtId="0" fontId="5" fillId="8" borderId="8" xfId="7" applyNumberFormat="1" applyFill="1" applyBorder="1" applyProtection="1">
      <alignment horizontal="center" vertical="center" wrapText="1"/>
    </xf>
    <xf numFmtId="0" fontId="5" fillId="8" borderId="8" xfId="8" applyNumberFormat="1" applyFill="1" applyBorder="1" applyProtection="1">
      <alignment horizontal="center" vertical="center"/>
    </xf>
    <xf numFmtId="0" fontId="2" fillId="8" borderId="8" xfId="9" applyNumberFormat="1" applyFill="1" applyBorder="1" applyProtection="1">
      <alignment horizontal="left" vertical="center" indent="1"/>
    </xf>
    <xf numFmtId="4" fontId="2" fillId="8" borderId="1" xfId="2" applyNumberFormat="1" applyFill="1" applyProtection="1"/>
    <xf numFmtId="4" fontId="0" fillId="8" borderId="0" xfId="0" applyNumberFormat="1" applyFill="1" applyProtection="1">
      <protection locked="0"/>
    </xf>
    <xf numFmtId="3" fontId="2" fillId="8" borderId="8" xfId="10" applyNumberFormat="1" applyFill="1" applyBorder="1" applyProtection="1">
      <alignment horizontal="right" vertical="center" indent="1"/>
    </xf>
    <xf numFmtId="3" fontId="5" fillId="8" borderId="8" xfId="16" applyNumberFormat="1" applyFill="1" applyBorder="1" applyProtection="1">
      <alignment horizontal="right" vertical="center" indent="1"/>
    </xf>
    <xf numFmtId="164" fontId="11" fillId="8" borderId="8" xfId="11" applyNumberFormat="1" applyFont="1" applyFill="1" applyBorder="1" applyProtection="1">
      <alignment horizontal="right" vertical="center" indent="1"/>
    </xf>
    <xf numFmtId="164" fontId="11" fillId="8" borderId="8" xfId="12" applyNumberFormat="1" applyFont="1" applyFill="1" applyBorder="1" applyProtection="1">
      <alignment horizontal="right" vertical="center" indent="1"/>
    </xf>
    <xf numFmtId="164" fontId="12" fillId="8" borderId="8" xfId="17" applyNumberFormat="1" applyFont="1" applyFill="1" applyBorder="1" applyProtection="1">
      <alignment horizontal="right" vertical="center" indent="1"/>
    </xf>
    <xf numFmtId="164" fontId="12" fillId="8" borderId="8" xfId="12" applyNumberFormat="1" applyFont="1" applyFill="1" applyBorder="1" applyProtection="1">
      <alignment horizontal="right" vertical="center" indent="1"/>
    </xf>
    <xf numFmtId="164" fontId="0" fillId="8" borderId="0" xfId="0" applyNumberFormat="1" applyFill="1" applyProtection="1">
      <protection locked="0"/>
    </xf>
    <xf numFmtId="164" fontId="11" fillId="8" borderId="8" xfId="14" applyNumberFormat="1" applyFont="1" applyFill="1" applyBorder="1" applyProtection="1">
      <alignment horizontal="center" vertical="center"/>
    </xf>
    <xf numFmtId="3" fontId="11" fillId="8" borderId="8" xfId="13" applyNumberFormat="1" applyFont="1" applyFill="1" applyBorder="1" applyProtection="1">
      <alignment horizontal="right" vertical="center" indent="1"/>
    </xf>
    <xf numFmtId="3" fontId="12" fillId="8" borderId="8" xfId="13" applyNumberFormat="1" applyFont="1" applyFill="1" applyBorder="1" applyProtection="1">
      <alignment horizontal="right" vertical="center" indent="1"/>
    </xf>
    <xf numFmtId="0" fontId="4" fillId="8" borderId="8" xfId="6" applyNumberFormat="1" applyFill="1" applyBorder="1" applyProtection="1">
      <alignment horizontal="center" vertical="center"/>
    </xf>
    <xf numFmtId="0" fontId="4" fillId="8" borderId="8" xfId="6" applyFill="1" applyBorder="1">
      <alignment horizontal="center" vertical="center"/>
    </xf>
    <xf numFmtId="0" fontId="5" fillId="8" borderId="8" xfId="7" applyNumberFormat="1" applyFill="1" applyBorder="1" applyAlignment="1" applyProtection="1">
      <alignment horizontal="center" vertical="center" wrapText="1"/>
    </xf>
    <xf numFmtId="0" fontId="1" fillId="8" borderId="1" xfId="3" applyFill="1" applyAlignment="1">
      <alignment horizontal="center" vertical="center" wrapText="1"/>
    </xf>
    <xf numFmtId="0" fontId="13" fillId="8" borderId="1" xfId="2" applyNumberFormat="1" applyFont="1" applyFill="1" applyAlignment="1" applyProtection="1">
      <alignment horizontal="right"/>
    </xf>
  </cellXfs>
  <cellStyles count="51">
    <cellStyle name="br" xfId="46"/>
    <cellStyle name="col" xfId="45"/>
    <cellStyle name="style0" xfId="47"/>
    <cellStyle name="td" xfId="48"/>
    <cellStyle name="tr" xfId="44"/>
    <cellStyle name="xl21" xfId="49"/>
    <cellStyle name="xl22" xfId="1"/>
    <cellStyle name="xl23" xfId="2"/>
    <cellStyle name="xl24" xfId="7"/>
    <cellStyle name="xl25" xfId="8"/>
    <cellStyle name="xl26" xfId="9"/>
    <cellStyle name="xl27" xfId="15"/>
    <cellStyle name="xl28" xfId="50"/>
    <cellStyle name="xl29" xfId="5"/>
    <cellStyle name="xl30" xfId="10"/>
    <cellStyle name="xl31" xfId="16"/>
    <cellStyle name="xl32" xfId="11"/>
    <cellStyle name="xl33" xfId="17"/>
    <cellStyle name="xl34" xfId="14"/>
    <cellStyle name="xl35" xfId="12"/>
    <cellStyle name="xl36" xfId="6"/>
    <cellStyle name="xl37" xfId="13"/>
    <cellStyle name="xl38" xfId="18"/>
    <cellStyle name="xl39" xfId="3"/>
    <cellStyle name="xl40" xfId="4"/>
    <cellStyle name="xl41" xfId="22"/>
    <cellStyle name="xl42" xfId="23"/>
    <cellStyle name="xl43" xfId="21"/>
    <cellStyle name="xl44" xfId="24"/>
    <cellStyle name="xl45" xfId="25"/>
    <cellStyle name="xl46" xfId="19"/>
    <cellStyle name="xl47" xfId="20"/>
    <cellStyle name="xl48" xfId="26"/>
    <cellStyle name="xl49" xfId="27"/>
    <cellStyle name="xl50" xfId="28"/>
    <cellStyle name="xl51" xfId="31"/>
    <cellStyle name="xl52" xfId="35"/>
    <cellStyle name="xl53" xfId="39"/>
    <cellStyle name="xl54" xfId="40"/>
    <cellStyle name="xl55" xfId="29"/>
    <cellStyle name="xl56" xfId="32"/>
    <cellStyle name="xl57" xfId="36"/>
    <cellStyle name="xl58" xfId="41"/>
    <cellStyle name="xl59" xfId="30"/>
    <cellStyle name="xl60" xfId="33"/>
    <cellStyle name="xl61" xfId="37"/>
    <cellStyle name="xl62" xfId="42"/>
    <cellStyle name="xl63" xfId="34"/>
    <cellStyle name="xl64" xfId="38"/>
    <cellStyle name="xl65" xfId="43"/>
    <cellStyle name="Обычный" xfId="0" builtinId="0"/>
  </cellStyles>
  <dxfs count="0"/>
  <tableStyles count="0"/>
  <colors>
    <mruColors>
      <color rgb="FFFFCC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tabSelected="1" view="pageBreakPreview" zoomScale="78" zoomScaleNormal="100" zoomScaleSheetLayoutView="78" workbookViewId="0">
      <selection activeCell="M1" sqref="M1"/>
    </sheetView>
  </sheetViews>
  <sheetFormatPr defaultRowHeight="15" x14ac:dyDescent="0.25"/>
  <cols>
    <col min="1" max="1" width="32.5703125" style="4" customWidth="1"/>
    <col min="2" max="2" width="14.42578125" style="4" customWidth="1"/>
    <col min="3" max="3" width="14.85546875" style="4" customWidth="1"/>
    <col min="4" max="8" width="16.5703125" style="4" customWidth="1"/>
    <col min="9" max="9" width="17.85546875" style="4" customWidth="1"/>
    <col min="10" max="10" width="18.7109375" style="4" customWidth="1"/>
    <col min="11" max="11" width="16.42578125" style="4" customWidth="1"/>
    <col min="12" max="12" width="18.85546875" style="4" customWidth="1"/>
    <col min="13" max="15" width="16.5703125" style="4" customWidth="1"/>
    <col min="16" max="16" width="25.5703125" style="4" customWidth="1"/>
    <col min="17" max="17" width="21" style="4" customWidth="1"/>
    <col min="18" max="20" width="16.5703125" style="4" customWidth="1"/>
    <col min="21" max="21" width="24.85546875" style="4" customWidth="1"/>
    <col min="22" max="23" width="25.7109375" style="4" customWidth="1"/>
    <col min="24" max="24" width="9" style="4" customWidth="1"/>
    <col min="25" max="16384" width="9.140625" style="4"/>
  </cols>
  <sheetData>
    <row r="1" spans="1:24" ht="17.25" customHeight="1" x14ac:dyDescent="0.25">
      <c r="A1" s="2"/>
      <c r="B1" s="2"/>
      <c r="C1" s="2"/>
      <c r="D1" s="2"/>
      <c r="E1" s="2"/>
      <c r="F1" s="2"/>
      <c r="G1" s="2"/>
      <c r="H1" s="3"/>
      <c r="I1" s="3"/>
      <c r="J1" s="3"/>
      <c r="K1" s="3"/>
      <c r="M1" s="29" t="s">
        <v>42</v>
      </c>
      <c r="N1" s="3"/>
      <c r="O1" s="3"/>
      <c r="P1" s="3"/>
      <c r="Q1" s="3"/>
      <c r="R1" s="3"/>
      <c r="S1" s="3"/>
      <c r="T1" s="3"/>
      <c r="U1" s="3"/>
      <c r="V1" s="3"/>
      <c r="W1" s="5"/>
      <c r="X1" s="3"/>
    </row>
    <row r="2" spans="1:24" ht="36.75" customHeight="1" x14ac:dyDescent="0.25">
      <c r="A2" s="6"/>
      <c r="B2" s="28" t="s">
        <v>40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7"/>
      <c r="O2" s="7"/>
      <c r="P2" s="7"/>
      <c r="Q2" s="7"/>
      <c r="R2" s="7"/>
      <c r="S2" s="7"/>
      <c r="T2" s="7"/>
      <c r="U2" s="7"/>
      <c r="V2" s="7"/>
      <c r="W2" s="7"/>
      <c r="X2" s="3"/>
    </row>
    <row r="3" spans="1:24" ht="19.7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3"/>
    </row>
    <row r="4" spans="1:24" ht="12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34.700000000000003" customHeight="1" x14ac:dyDescent="0.25">
      <c r="A5" s="27" t="s">
        <v>2</v>
      </c>
      <c r="B5" s="27" t="s">
        <v>41</v>
      </c>
      <c r="C5" s="25" t="s">
        <v>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5" t="s">
        <v>1</v>
      </c>
      <c r="O5" s="26"/>
      <c r="P5" s="26"/>
      <c r="Q5" s="26"/>
      <c r="R5" s="26"/>
      <c r="S5" s="26"/>
      <c r="T5" s="26"/>
      <c r="U5" s="26"/>
      <c r="V5" s="26"/>
      <c r="W5" s="26"/>
      <c r="X5" s="3"/>
    </row>
    <row r="6" spans="1:24" ht="178.5" customHeight="1" x14ac:dyDescent="0.25">
      <c r="A6" s="27"/>
      <c r="B6" s="27"/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3</v>
      </c>
      <c r="O6" s="10" t="s">
        <v>4</v>
      </c>
      <c r="P6" s="10" t="s">
        <v>14</v>
      </c>
      <c r="Q6" s="10" t="s">
        <v>15</v>
      </c>
      <c r="R6" s="10" t="s">
        <v>7</v>
      </c>
      <c r="S6" s="10" t="s">
        <v>8</v>
      </c>
      <c r="T6" s="10" t="s">
        <v>11</v>
      </c>
      <c r="U6" s="10" t="s">
        <v>39</v>
      </c>
      <c r="V6" s="10" t="s">
        <v>16</v>
      </c>
      <c r="W6" s="10" t="s">
        <v>17</v>
      </c>
      <c r="X6" s="3"/>
    </row>
    <row r="7" spans="1:24" ht="20.85" customHeight="1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  <c r="X7" s="3"/>
    </row>
    <row r="8" spans="1:24" ht="18.399999999999999" customHeight="1" x14ac:dyDescent="0.25">
      <c r="A8" s="12" t="s">
        <v>38</v>
      </c>
      <c r="B8" s="15">
        <v>47236</v>
      </c>
      <c r="C8" s="17">
        <v>970179.1</v>
      </c>
      <c r="D8" s="17">
        <v>173240.5</v>
      </c>
      <c r="E8" s="17">
        <v>161299.6</v>
      </c>
      <c r="F8" s="17">
        <v>35339</v>
      </c>
      <c r="G8" s="17">
        <v>367595.4</v>
      </c>
      <c r="H8" s="17">
        <v>895816.5</v>
      </c>
      <c r="I8" s="17">
        <v>108704</v>
      </c>
      <c r="J8" s="18">
        <f t="shared" ref="J8:J26" si="0">H8-I8</f>
        <v>787112.5</v>
      </c>
      <c r="K8" s="17">
        <v>90531</v>
      </c>
      <c r="L8" s="17">
        <v>-6938.9</v>
      </c>
      <c r="M8" s="17">
        <v>2693125.4</v>
      </c>
      <c r="N8" s="23">
        <f t="shared" ref="N8:N26" si="1">ROUND(C8/B8*1000,0)</f>
        <v>20539</v>
      </c>
      <c r="O8" s="23">
        <f t="shared" ref="O8:O26" si="2">ROUND(D8/B8*1000,1)</f>
        <v>3667.6</v>
      </c>
      <c r="P8" s="23">
        <f t="shared" ref="P8:P24" si="3">ROUND((E8+I8)/B8*1000,0)</f>
        <v>5716</v>
      </c>
      <c r="Q8" s="23">
        <f>ROUND(F8/B8*1000,0)</f>
        <v>748</v>
      </c>
      <c r="R8" s="23">
        <f t="shared" ref="R8:R26" si="4">ROUND(G8/B8*1000,0)</f>
        <v>7782</v>
      </c>
      <c r="S8" s="23">
        <f t="shared" ref="S8:S26" si="5">ROUND(H8/B8*1000,0)</f>
        <v>18965</v>
      </c>
      <c r="T8" s="23">
        <f t="shared" ref="T8:T26" si="6">ROUND(K8/B8*1000,0)</f>
        <v>1917</v>
      </c>
      <c r="U8" s="23">
        <f>N8+O8+P8</f>
        <v>29922.6</v>
      </c>
      <c r="V8" s="23">
        <f t="shared" ref="V8:V26" si="7">ROUND((M8-L8)/B8*1000,0)</f>
        <v>57161</v>
      </c>
      <c r="W8" s="23">
        <f t="shared" ref="W8:W26" si="8">ROUND(((M8-L8)-J8)/B8*1000,0)</f>
        <v>40498</v>
      </c>
      <c r="X8" s="3"/>
    </row>
    <row r="9" spans="1:24" ht="18.399999999999999" customHeight="1" x14ac:dyDescent="0.25">
      <c r="A9" s="12" t="s">
        <v>18</v>
      </c>
      <c r="B9" s="15">
        <v>51600</v>
      </c>
      <c r="C9" s="17">
        <v>955028.9</v>
      </c>
      <c r="D9" s="17">
        <v>140484.79999999999</v>
      </c>
      <c r="E9" s="17">
        <v>171685.7</v>
      </c>
      <c r="F9" s="17">
        <v>92707.7</v>
      </c>
      <c r="G9" s="17">
        <v>460930.4</v>
      </c>
      <c r="H9" s="17">
        <v>1095607.6000000001</v>
      </c>
      <c r="I9" s="17">
        <v>190334.1</v>
      </c>
      <c r="J9" s="18">
        <f t="shared" si="0"/>
        <v>905273.50000000012</v>
      </c>
      <c r="K9" s="17">
        <v>13297.3</v>
      </c>
      <c r="L9" s="17">
        <v>-3080.7</v>
      </c>
      <c r="M9" s="17">
        <v>2935254.5</v>
      </c>
      <c r="N9" s="23">
        <f t="shared" si="1"/>
        <v>18508</v>
      </c>
      <c r="O9" s="23">
        <f t="shared" si="2"/>
        <v>2722.6</v>
      </c>
      <c r="P9" s="23">
        <f t="shared" si="3"/>
        <v>7016</v>
      </c>
      <c r="Q9" s="23">
        <f t="shared" ref="Q9:Q26" si="9">ROUND(F9/B9*1000,0)</f>
        <v>1797</v>
      </c>
      <c r="R9" s="23">
        <f t="shared" si="4"/>
        <v>8933</v>
      </c>
      <c r="S9" s="23">
        <f t="shared" si="5"/>
        <v>21233</v>
      </c>
      <c r="T9" s="23">
        <f t="shared" si="6"/>
        <v>258</v>
      </c>
      <c r="U9" s="23">
        <f t="shared" ref="U9:U26" si="10">N9+O9+P9</f>
        <v>28246.6</v>
      </c>
      <c r="V9" s="23">
        <f t="shared" si="7"/>
        <v>56944</v>
      </c>
      <c r="W9" s="23">
        <f t="shared" si="8"/>
        <v>39400</v>
      </c>
      <c r="X9" s="3"/>
    </row>
    <row r="10" spans="1:24" ht="18.399999999999999" customHeight="1" x14ac:dyDescent="0.25">
      <c r="A10" s="12" t="s">
        <v>19</v>
      </c>
      <c r="B10" s="15">
        <v>85927</v>
      </c>
      <c r="C10" s="17">
        <v>1665786.2</v>
      </c>
      <c r="D10" s="17">
        <v>271015.2</v>
      </c>
      <c r="E10" s="17">
        <v>194911</v>
      </c>
      <c r="F10" s="17">
        <v>74466.2</v>
      </c>
      <c r="G10" s="17">
        <v>1490653.7</v>
      </c>
      <c r="H10" s="17">
        <v>1821557.1</v>
      </c>
      <c r="I10" s="17">
        <v>177755.8</v>
      </c>
      <c r="J10" s="18">
        <f t="shared" si="0"/>
        <v>1643801.3</v>
      </c>
      <c r="K10" s="17">
        <v>5314.9</v>
      </c>
      <c r="L10" s="17">
        <v>-1901.3</v>
      </c>
      <c r="M10" s="17">
        <v>5555439.2000000002</v>
      </c>
      <c r="N10" s="23">
        <f t="shared" si="1"/>
        <v>19386</v>
      </c>
      <c r="O10" s="23">
        <f t="shared" si="2"/>
        <v>3154</v>
      </c>
      <c r="P10" s="23">
        <f t="shared" si="3"/>
        <v>4337</v>
      </c>
      <c r="Q10" s="23">
        <f t="shared" si="9"/>
        <v>867</v>
      </c>
      <c r="R10" s="23">
        <f t="shared" si="4"/>
        <v>17348</v>
      </c>
      <c r="S10" s="23">
        <f t="shared" si="5"/>
        <v>21199</v>
      </c>
      <c r="T10" s="23">
        <f t="shared" si="6"/>
        <v>62</v>
      </c>
      <c r="U10" s="23">
        <f t="shared" si="10"/>
        <v>26877</v>
      </c>
      <c r="V10" s="23">
        <f t="shared" si="7"/>
        <v>64675</v>
      </c>
      <c r="W10" s="23">
        <f t="shared" si="8"/>
        <v>45545</v>
      </c>
      <c r="X10" s="3"/>
    </row>
    <row r="11" spans="1:24" ht="18.399999999999999" customHeight="1" x14ac:dyDescent="0.25">
      <c r="A11" s="12" t="s">
        <v>20</v>
      </c>
      <c r="B11" s="15">
        <v>506289</v>
      </c>
      <c r="C11" s="17">
        <v>12265536.300000001</v>
      </c>
      <c r="D11" s="17">
        <v>2452356.9</v>
      </c>
      <c r="E11" s="17">
        <v>632689</v>
      </c>
      <c r="F11" s="17">
        <v>40266.9</v>
      </c>
      <c r="G11" s="17">
        <v>3169241</v>
      </c>
      <c r="H11" s="17">
        <v>10998126.9</v>
      </c>
      <c r="I11" s="17">
        <v>630332.1</v>
      </c>
      <c r="J11" s="18">
        <f t="shared" si="0"/>
        <v>10367794.800000001</v>
      </c>
      <c r="K11" s="17">
        <v>38799.300000000003</v>
      </c>
      <c r="L11" s="17">
        <v>-50529.7</v>
      </c>
      <c r="M11" s="17">
        <v>29553619.100000001</v>
      </c>
      <c r="N11" s="23">
        <f t="shared" si="1"/>
        <v>24226</v>
      </c>
      <c r="O11" s="23">
        <f t="shared" si="2"/>
        <v>4843.8</v>
      </c>
      <c r="P11" s="23">
        <f t="shared" si="3"/>
        <v>2495</v>
      </c>
      <c r="Q11" s="23">
        <f t="shared" si="9"/>
        <v>80</v>
      </c>
      <c r="R11" s="23">
        <f t="shared" si="4"/>
        <v>6260</v>
      </c>
      <c r="S11" s="23">
        <f t="shared" si="5"/>
        <v>21723</v>
      </c>
      <c r="T11" s="23">
        <f t="shared" si="6"/>
        <v>77</v>
      </c>
      <c r="U11" s="23">
        <f t="shared" si="10"/>
        <v>31564.799999999999</v>
      </c>
      <c r="V11" s="23">
        <f t="shared" si="7"/>
        <v>58473</v>
      </c>
      <c r="W11" s="23">
        <f t="shared" si="8"/>
        <v>37995</v>
      </c>
      <c r="X11" s="3"/>
    </row>
    <row r="12" spans="1:24" ht="18.399999999999999" customHeight="1" x14ac:dyDescent="0.25">
      <c r="A12" s="12" t="s">
        <v>21</v>
      </c>
      <c r="B12" s="15">
        <v>193863</v>
      </c>
      <c r="C12" s="17">
        <v>4169540.2</v>
      </c>
      <c r="D12" s="17">
        <v>860322.7</v>
      </c>
      <c r="E12" s="17">
        <v>215549.3</v>
      </c>
      <c r="F12" s="17">
        <v>172935.9</v>
      </c>
      <c r="G12" s="17">
        <v>1173406.7</v>
      </c>
      <c r="H12" s="17">
        <v>3597772.6</v>
      </c>
      <c r="I12" s="17">
        <v>165998.5</v>
      </c>
      <c r="J12" s="18">
        <f t="shared" si="0"/>
        <v>3431774.1</v>
      </c>
      <c r="K12" s="17">
        <v>12309.9</v>
      </c>
      <c r="L12" s="17">
        <v>-3592.8</v>
      </c>
      <c r="M12" s="17">
        <v>10220630.5</v>
      </c>
      <c r="N12" s="23">
        <f t="shared" si="1"/>
        <v>21508</v>
      </c>
      <c r="O12" s="23">
        <f t="shared" si="2"/>
        <v>4437.8</v>
      </c>
      <c r="P12" s="23">
        <f t="shared" si="3"/>
        <v>1968</v>
      </c>
      <c r="Q12" s="23">
        <f t="shared" si="9"/>
        <v>892</v>
      </c>
      <c r="R12" s="23">
        <f t="shared" si="4"/>
        <v>6053</v>
      </c>
      <c r="S12" s="23">
        <f t="shared" si="5"/>
        <v>18558</v>
      </c>
      <c r="T12" s="23">
        <f t="shared" si="6"/>
        <v>63</v>
      </c>
      <c r="U12" s="23">
        <f t="shared" si="10"/>
        <v>27913.8</v>
      </c>
      <c r="V12" s="23">
        <f t="shared" si="7"/>
        <v>52739</v>
      </c>
      <c r="W12" s="23">
        <f t="shared" si="8"/>
        <v>35037</v>
      </c>
      <c r="X12" s="3"/>
    </row>
    <row r="13" spans="1:24" ht="18.399999999999999" customHeight="1" x14ac:dyDescent="0.25">
      <c r="A13" s="12" t="s">
        <v>22</v>
      </c>
      <c r="B13" s="15">
        <v>230324</v>
      </c>
      <c r="C13" s="17">
        <v>5847822.5</v>
      </c>
      <c r="D13" s="17">
        <v>951121.6</v>
      </c>
      <c r="E13" s="17">
        <v>260263.7</v>
      </c>
      <c r="F13" s="17">
        <v>31281.8</v>
      </c>
      <c r="G13" s="17">
        <v>2590218.4</v>
      </c>
      <c r="H13" s="17">
        <v>4433953.0999999996</v>
      </c>
      <c r="I13" s="17">
        <v>285057</v>
      </c>
      <c r="J13" s="18">
        <f t="shared" si="0"/>
        <v>4148896.0999999996</v>
      </c>
      <c r="K13" s="17">
        <v>12313.5</v>
      </c>
      <c r="L13" s="17">
        <v>-8124</v>
      </c>
      <c r="M13" s="17">
        <v>14129743.800000001</v>
      </c>
      <c r="N13" s="23">
        <f t="shared" si="1"/>
        <v>25390</v>
      </c>
      <c r="O13" s="23">
        <f t="shared" si="2"/>
        <v>4129.5</v>
      </c>
      <c r="P13" s="23">
        <f t="shared" si="3"/>
        <v>2368</v>
      </c>
      <c r="Q13" s="23">
        <f t="shared" si="9"/>
        <v>136</v>
      </c>
      <c r="R13" s="23">
        <f t="shared" si="4"/>
        <v>11246</v>
      </c>
      <c r="S13" s="23">
        <f t="shared" si="5"/>
        <v>19251</v>
      </c>
      <c r="T13" s="23">
        <f t="shared" si="6"/>
        <v>53</v>
      </c>
      <c r="U13" s="23">
        <f t="shared" si="10"/>
        <v>31887.5</v>
      </c>
      <c r="V13" s="23">
        <f t="shared" si="7"/>
        <v>61383</v>
      </c>
      <c r="W13" s="23">
        <f t="shared" si="8"/>
        <v>43369</v>
      </c>
      <c r="X13" s="3"/>
    </row>
    <row r="14" spans="1:24" ht="18.399999999999999" customHeight="1" x14ac:dyDescent="0.25">
      <c r="A14" s="12" t="s">
        <v>24</v>
      </c>
      <c r="B14" s="15">
        <v>72512</v>
      </c>
      <c r="C14" s="17">
        <v>2406951.6</v>
      </c>
      <c r="D14" s="17">
        <v>398392.3</v>
      </c>
      <c r="E14" s="17">
        <v>0</v>
      </c>
      <c r="F14" s="17">
        <v>0</v>
      </c>
      <c r="G14" s="17">
        <v>219327.1</v>
      </c>
      <c r="H14" s="17">
        <v>1533282.4</v>
      </c>
      <c r="I14" s="17">
        <v>47262.8</v>
      </c>
      <c r="J14" s="18">
        <f t="shared" si="0"/>
        <v>1486019.5999999999</v>
      </c>
      <c r="K14" s="17">
        <v>128780.1</v>
      </c>
      <c r="L14" s="17">
        <v>-3786.3</v>
      </c>
      <c r="M14" s="17">
        <v>4696706.0999999996</v>
      </c>
      <c r="N14" s="23">
        <f t="shared" si="1"/>
        <v>33194</v>
      </c>
      <c r="O14" s="23">
        <f t="shared" si="2"/>
        <v>5494.2</v>
      </c>
      <c r="P14" s="23">
        <f t="shared" si="3"/>
        <v>652</v>
      </c>
      <c r="Q14" s="23">
        <f t="shared" si="9"/>
        <v>0</v>
      </c>
      <c r="R14" s="23">
        <f t="shared" si="4"/>
        <v>3025</v>
      </c>
      <c r="S14" s="23">
        <f t="shared" si="5"/>
        <v>21145</v>
      </c>
      <c r="T14" s="23">
        <f t="shared" si="6"/>
        <v>1776</v>
      </c>
      <c r="U14" s="23">
        <f t="shared" si="10"/>
        <v>39340.199999999997</v>
      </c>
      <c r="V14" s="23">
        <f t="shared" si="7"/>
        <v>64824</v>
      </c>
      <c r="W14" s="23">
        <f t="shared" si="8"/>
        <v>44330</v>
      </c>
      <c r="X14" s="3"/>
    </row>
    <row r="15" spans="1:24" ht="18.399999999999999" customHeight="1" x14ac:dyDescent="0.25">
      <c r="A15" s="12" t="s">
        <v>25</v>
      </c>
      <c r="B15" s="15">
        <v>60003</v>
      </c>
      <c r="C15" s="17">
        <v>1134734.6000000001</v>
      </c>
      <c r="D15" s="17">
        <v>307578.3</v>
      </c>
      <c r="E15" s="17">
        <v>277824</v>
      </c>
      <c r="F15" s="17">
        <v>39149.699999999997</v>
      </c>
      <c r="G15" s="17">
        <v>298479.8</v>
      </c>
      <c r="H15" s="17">
        <v>1320813.3</v>
      </c>
      <c r="I15" s="17">
        <v>37690.400000000001</v>
      </c>
      <c r="J15" s="18">
        <f t="shared" si="0"/>
        <v>1283122.9000000001</v>
      </c>
      <c r="K15" s="17">
        <v>4526</v>
      </c>
      <c r="L15" s="17">
        <v>-4577.8999999999996</v>
      </c>
      <c r="M15" s="17">
        <v>3380989.7</v>
      </c>
      <c r="N15" s="23">
        <f t="shared" si="1"/>
        <v>18911</v>
      </c>
      <c r="O15" s="23">
        <f t="shared" si="2"/>
        <v>5126</v>
      </c>
      <c r="P15" s="23">
        <f t="shared" si="3"/>
        <v>5258</v>
      </c>
      <c r="Q15" s="23">
        <f t="shared" si="9"/>
        <v>652</v>
      </c>
      <c r="R15" s="23">
        <f t="shared" si="4"/>
        <v>4974</v>
      </c>
      <c r="S15" s="23">
        <f t="shared" si="5"/>
        <v>22012</v>
      </c>
      <c r="T15" s="23">
        <f t="shared" si="6"/>
        <v>75</v>
      </c>
      <c r="U15" s="23">
        <f t="shared" si="10"/>
        <v>29295</v>
      </c>
      <c r="V15" s="23">
        <f t="shared" si="7"/>
        <v>56423</v>
      </c>
      <c r="W15" s="23">
        <f t="shared" si="8"/>
        <v>35039</v>
      </c>
      <c r="X15" s="3"/>
    </row>
    <row r="16" spans="1:24" ht="18.399999999999999" customHeight="1" x14ac:dyDescent="0.25">
      <c r="A16" s="12" t="s">
        <v>26</v>
      </c>
      <c r="B16" s="15">
        <v>104710</v>
      </c>
      <c r="C16" s="17">
        <v>1702086</v>
      </c>
      <c r="D16" s="17">
        <v>559399.4</v>
      </c>
      <c r="E16" s="17">
        <v>542845.4</v>
      </c>
      <c r="F16" s="17">
        <v>17236</v>
      </c>
      <c r="G16" s="17">
        <v>1096749.3999999999</v>
      </c>
      <c r="H16" s="17">
        <v>2276820.7999999998</v>
      </c>
      <c r="I16" s="17">
        <v>143758.29999999999</v>
      </c>
      <c r="J16" s="18">
        <f t="shared" si="0"/>
        <v>2133062.5</v>
      </c>
      <c r="K16" s="17">
        <v>90854.2</v>
      </c>
      <c r="L16" s="17">
        <v>-15784.3</v>
      </c>
      <c r="M16" s="17">
        <v>6276856</v>
      </c>
      <c r="N16" s="23">
        <f t="shared" si="1"/>
        <v>16255</v>
      </c>
      <c r="O16" s="23">
        <f t="shared" si="2"/>
        <v>5342.4</v>
      </c>
      <c r="P16" s="23">
        <f t="shared" si="3"/>
        <v>6557</v>
      </c>
      <c r="Q16" s="23">
        <f t="shared" si="9"/>
        <v>165</v>
      </c>
      <c r="R16" s="23">
        <f t="shared" si="4"/>
        <v>10474</v>
      </c>
      <c r="S16" s="23">
        <f t="shared" si="5"/>
        <v>21744</v>
      </c>
      <c r="T16" s="23">
        <f t="shared" si="6"/>
        <v>868</v>
      </c>
      <c r="U16" s="23">
        <f t="shared" si="10"/>
        <v>28154.400000000001</v>
      </c>
      <c r="V16" s="23">
        <f t="shared" si="7"/>
        <v>60096</v>
      </c>
      <c r="W16" s="23">
        <f t="shared" si="8"/>
        <v>39725</v>
      </c>
      <c r="X16" s="3"/>
    </row>
    <row r="17" spans="1:24" ht="18.399999999999999" customHeight="1" x14ac:dyDescent="0.25">
      <c r="A17" s="12" t="s">
        <v>27</v>
      </c>
      <c r="B17" s="15">
        <v>27365</v>
      </c>
      <c r="C17" s="17">
        <v>599657.80000000005</v>
      </c>
      <c r="D17" s="17">
        <v>144003.5</v>
      </c>
      <c r="E17" s="17">
        <v>119275.7</v>
      </c>
      <c r="F17" s="17">
        <v>53186.9</v>
      </c>
      <c r="G17" s="17">
        <v>690942.8</v>
      </c>
      <c r="H17" s="17">
        <v>668210.9</v>
      </c>
      <c r="I17" s="17">
        <v>86034.5</v>
      </c>
      <c r="J17" s="18">
        <f t="shared" si="0"/>
        <v>582176.4</v>
      </c>
      <c r="K17" s="17">
        <v>4876</v>
      </c>
      <c r="L17" s="17">
        <v>-18213.3</v>
      </c>
      <c r="M17" s="17">
        <v>2265674.5</v>
      </c>
      <c r="N17" s="23">
        <f t="shared" si="1"/>
        <v>21913</v>
      </c>
      <c r="O17" s="23">
        <f t="shared" si="2"/>
        <v>5262.3</v>
      </c>
      <c r="P17" s="23">
        <f t="shared" si="3"/>
        <v>7503</v>
      </c>
      <c r="Q17" s="23">
        <f t="shared" si="9"/>
        <v>1944</v>
      </c>
      <c r="R17" s="23">
        <f t="shared" si="4"/>
        <v>25249</v>
      </c>
      <c r="S17" s="23">
        <f t="shared" si="5"/>
        <v>24418</v>
      </c>
      <c r="T17" s="23">
        <f t="shared" si="6"/>
        <v>178</v>
      </c>
      <c r="U17" s="23">
        <f t="shared" si="10"/>
        <v>34678.300000000003</v>
      </c>
      <c r="V17" s="23">
        <f t="shared" si="7"/>
        <v>83460</v>
      </c>
      <c r="W17" s="23">
        <f t="shared" si="8"/>
        <v>62186</v>
      </c>
      <c r="X17" s="3"/>
    </row>
    <row r="18" spans="1:24" ht="18.399999999999999" customHeight="1" x14ac:dyDescent="0.25">
      <c r="A18" s="12" t="s">
        <v>28</v>
      </c>
      <c r="B18" s="15">
        <v>81817</v>
      </c>
      <c r="C18" s="17">
        <v>3076080</v>
      </c>
      <c r="D18" s="17">
        <v>808388.2</v>
      </c>
      <c r="E18" s="17">
        <v>37303.699999999997</v>
      </c>
      <c r="F18" s="17">
        <v>0</v>
      </c>
      <c r="G18" s="17">
        <v>1006798.3</v>
      </c>
      <c r="H18" s="17">
        <v>1888115.3</v>
      </c>
      <c r="I18" s="17">
        <v>69601.8</v>
      </c>
      <c r="J18" s="18">
        <f t="shared" si="0"/>
        <v>1818513.5</v>
      </c>
      <c r="K18" s="17">
        <v>47926.1</v>
      </c>
      <c r="L18" s="17">
        <v>-164509.5</v>
      </c>
      <c r="M18" s="17">
        <v>6708961.5</v>
      </c>
      <c r="N18" s="23">
        <f t="shared" si="1"/>
        <v>37597</v>
      </c>
      <c r="O18" s="23">
        <f t="shared" si="2"/>
        <v>9880.4</v>
      </c>
      <c r="P18" s="23">
        <f t="shared" si="3"/>
        <v>1307</v>
      </c>
      <c r="Q18" s="23">
        <f t="shared" si="9"/>
        <v>0</v>
      </c>
      <c r="R18" s="23">
        <f t="shared" si="4"/>
        <v>12305</v>
      </c>
      <c r="S18" s="23">
        <f t="shared" si="5"/>
        <v>23077</v>
      </c>
      <c r="T18" s="23">
        <f t="shared" si="6"/>
        <v>586</v>
      </c>
      <c r="U18" s="23">
        <f t="shared" si="10"/>
        <v>48784.4</v>
      </c>
      <c r="V18" s="23">
        <f t="shared" si="7"/>
        <v>84010</v>
      </c>
      <c r="W18" s="23">
        <f t="shared" si="8"/>
        <v>61784</v>
      </c>
      <c r="X18" s="3"/>
    </row>
    <row r="19" spans="1:24" ht="18.399999999999999" customHeight="1" x14ac:dyDescent="0.25">
      <c r="A19" s="12" t="s">
        <v>29</v>
      </c>
      <c r="B19" s="15">
        <v>67523</v>
      </c>
      <c r="C19" s="17">
        <v>1673900.3</v>
      </c>
      <c r="D19" s="17">
        <v>172819.4</v>
      </c>
      <c r="E19" s="17">
        <v>204279</v>
      </c>
      <c r="F19" s="17">
        <v>0</v>
      </c>
      <c r="G19" s="17">
        <v>1124994.8999999999</v>
      </c>
      <c r="H19" s="17">
        <v>1450817.2</v>
      </c>
      <c r="I19" s="17">
        <v>169076.3</v>
      </c>
      <c r="J19" s="18">
        <f t="shared" si="0"/>
        <v>1281740.8999999999</v>
      </c>
      <c r="K19" s="17">
        <v>7766.4</v>
      </c>
      <c r="L19" s="17">
        <v>-5884.5</v>
      </c>
      <c r="M19" s="17">
        <v>4629172.3</v>
      </c>
      <c r="N19" s="23">
        <f t="shared" si="1"/>
        <v>24790</v>
      </c>
      <c r="O19" s="23">
        <f t="shared" si="2"/>
        <v>2559.4</v>
      </c>
      <c r="P19" s="23">
        <f t="shared" si="3"/>
        <v>5529</v>
      </c>
      <c r="Q19" s="23">
        <f t="shared" si="9"/>
        <v>0</v>
      </c>
      <c r="R19" s="23">
        <f t="shared" si="4"/>
        <v>16661</v>
      </c>
      <c r="S19" s="23">
        <f t="shared" si="5"/>
        <v>21486</v>
      </c>
      <c r="T19" s="23">
        <f t="shared" si="6"/>
        <v>115</v>
      </c>
      <c r="U19" s="23">
        <f t="shared" si="10"/>
        <v>32878.400000000001</v>
      </c>
      <c r="V19" s="23">
        <f t="shared" si="7"/>
        <v>68644</v>
      </c>
      <c r="W19" s="23">
        <f t="shared" si="8"/>
        <v>49662</v>
      </c>
      <c r="X19" s="3"/>
    </row>
    <row r="20" spans="1:24" ht="18.399999999999999" customHeight="1" x14ac:dyDescent="0.25">
      <c r="A20" s="12" t="s">
        <v>30</v>
      </c>
      <c r="B20" s="15">
        <v>26547</v>
      </c>
      <c r="C20" s="17">
        <v>597970.6</v>
      </c>
      <c r="D20" s="17">
        <v>112873.4</v>
      </c>
      <c r="E20" s="17">
        <v>149179.1</v>
      </c>
      <c r="F20" s="17">
        <v>25494.7</v>
      </c>
      <c r="G20" s="17">
        <v>805681.2</v>
      </c>
      <c r="H20" s="17">
        <v>585552.30000000005</v>
      </c>
      <c r="I20" s="17">
        <v>84371</v>
      </c>
      <c r="J20" s="18">
        <f t="shared" si="0"/>
        <v>501181.30000000005</v>
      </c>
      <c r="K20" s="17">
        <v>94903.6</v>
      </c>
      <c r="L20" s="17">
        <v>-2336.5</v>
      </c>
      <c r="M20" s="17">
        <v>2369360.6</v>
      </c>
      <c r="N20" s="23">
        <f t="shared" si="1"/>
        <v>22525</v>
      </c>
      <c r="O20" s="23">
        <f t="shared" si="2"/>
        <v>4251.8</v>
      </c>
      <c r="P20" s="23">
        <f t="shared" si="3"/>
        <v>8798</v>
      </c>
      <c r="Q20" s="23">
        <f t="shared" si="9"/>
        <v>960</v>
      </c>
      <c r="R20" s="23">
        <f t="shared" si="4"/>
        <v>30349</v>
      </c>
      <c r="S20" s="23">
        <f t="shared" si="5"/>
        <v>22057</v>
      </c>
      <c r="T20" s="23">
        <f t="shared" si="6"/>
        <v>3575</v>
      </c>
      <c r="U20" s="23">
        <f t="shared" si="10"/>
        <v>35574.800000000003</v>
      </c>
      <c r="V20" s="23">
        <f t="shared" si="7"/>
        <v>89340</v>
      </c>
      <c r="W20" s="23">
        <f t="shared" si="8"/>
        <v>70461</v>
      </c>
      <c r="X20" s="3"/>
    </row>
    <row r="21" spans="1:24" ht="18.399999999999999" customHeight="1" x14ac:dyDescent="0.25">
      <c r="A21" s="12" t="s">
        <v>31</v>
      </c>
      <c r="B21" s="15">
        <v>59496</v>
      </c>
      <c r="C21" s="17">
        <v>1512116.5</v>
      </c>
      <c r="D21" s="17">
        <v>393861.7</v>
      </c>
      <c r="E21" s="17">
        <v>157185.29999999999</v>
      </c>
      <c r="F21" s="17">
        <v>10000</v>
      </c>
      <c r="G21" s="17">
        <v>597955.5</v>
      </c>
      <c r="H21" s="17">
        <v>1275335.8999999999</v>
      </c>
      <c r="I21" s="17">
        <v>71911.8</v>
      </c>
      <c r="J21" s="18">
        <f t="shared" si="0"/>
        <v>1203424.0999999999</v>
      </c>
      <c r="K21" s="17">
        <v>29826</v>
      </c>
      <c r="L21" s="17">
        <v>-1073</v>
      </c>
      <c r="M21" s="17">
        <v>3990157.9</v>
      </c>
      <c r="N21" s="23">
        <f t="shared" si="1"/>
        <v>25415</v>
      </c>
      <c r="O21" s="23">
        <f t="shared" si="2"/>
        <v>6620</v>
      </c>
      <c r="P21" s="23">
        <f t="shared" si="3"/>
        <v>3851</v>
      </c>
      <c r="Q21" s="23">
        <f t="shared" si="9"/>
        <v>168</v>
      </c>
      <c r="R21" s="23">
        <f t="shared" si="4"/>
        <v>10050</v>
      </c>
      <c r="S21" s="23">
        <f t="shared" si="5"/>
        <v>21436</v>
      </c>
      <c r="T21" s="23">
        <f t="shared" si="6"/>
        <v>501</v>
      </c>
      <c r="U21" s="23">
        <f t="shared" si="10"/>
        <v>35886</v>
      </c>
      <c r="V21" s="23">
        <f t="shared" si="7"/>
        <v>67084</v>
      </c>
      <c r="W21" s="23">
        <f t="shared" si="8"/>
        <v>46857</v>
      </c>
      <c r="X21" s="3"/>
    </row>
    <row r="22" spans="1:24" ht="18.399999999999999" customHeight="1" x14ac:dyDescent="0.25">
      <c r="A22" s="12" t="s">
        <v>32</v>
      </c>
      <c r="B22" s="15">
        <v>41931</v>
      </c>
      <c r="C22" s="17">
        <v>705224.6</v>
      </c>
      <c r="D22" s="17">
        <v>168321.9</v>
      </c>
      <c r="E22" s="17">
        <v>115158.1</v>
      </c>
      <c r="F22" s="17">
        <v>28063.9</v>
      </c>
      <c r="G22" s="17">
        <v>188935.1</v>
      </c>
      <c r="H22" s="17">
        <v>868300.9</v>
      </c>
      <c r="I22" s="17">
        <v>153966.6</v>
      </c>
      <c r="J22" s="18">
        <f t="shared" si="0"/>
        <v>714334.3</v>
      </c>
      <c r="K22" s="17">
        <v>6052.7</v>
      </c>
      <c r="L22" s="17">
        <v>-7462.3</v>
      </c>
      <c r="M22" s="17">
        <v>2085657.9</v>
      </c>
      <c r="N22" s="23">
        <f t="shared" si="1"/>
        <v>16819</v>
      </c>
      <c r="O22" s="23">
        <f t="shared" si="2"/>
        <v>4014.3</v>
      </c>
      <c r="P22" s="23">
        <f t="shared" si="3"/>
        <v>6418</v>
      </c>
      <c r="Q22" s="23">
        <f t="shared" si="9"/>
        <v>669</v>
      </c>
      <c r="R22" s="23">
        <f t="shared" si="4"/>
        <v>4506</v>
      </c>
      <c r="S22" s="23">
        <f t="shared" si="5"/>
        <v>20708</v>
      </c>
      <c r="T22" s="23">
        <f t="shared" si="6"/>
        <v>144</v>
      </c>
      <c r="U22" s="23">
        <f t="shared" si="10"/>
        <v>27251.3</v>
      </c>
      <c r="V22" s="23">
        <f t="shared" si="7"/>
        <v>49918</v>
      </c>
      <c r="W22" s="23">
        <f t="shared" si="8"/>
        <v>32882</v>
      </c>
      <c r="X22" s="3"/>
    </row>
    <row r="23" spans="1:24" ht="18.399999999999999" customHeight="1" x14ac:dyDescent="0.25">
      <c r="A23" s="12" t="s">
        <v>33</v>
      </c>
      <c r="B23" s="15">
        <v>67768</v>
      </c>
      <c r="C23" s="17">
        <v>1257813.8</v>
      </c>
      <c r="D23" s="17">
        <v>124825.4</v>
      </c>
      <c r="E23" s="17">
        <v>146278.6</v>
      </c>
      <c r="F23" s="17">
        <v>44349.7</v>
      </c>
      <c r="G23" s="17">
        <v>280814.7</v>
      </c>
      <c r="H23" s="17">
        <v>1528801.5</v>
      </c>
      <c r="I23" s="17">
        <v>121806</v>
      </c>
      <c r="J23" s="18">
        <f t="shared" si="0"/>
        <v>1406995.5</v>
      </c>
      <c r="K23" s="17">
        <v>5152</v>
      </c>
      <c r="L23" s="17">
        <v>-3708.6</v>
      </c>
      <c r="M23" s="17">
        <v>3438864.3</v>
      </c>
      <c r="N23" s="23">
        <f t="shared" si="1"/>
        <v>18561</v>
      </c>
      <c r="O23" s="23">
        <f t="shared" si="2"/>
        <v>1842</v>
      </c>
      <c r="P23" s="23">
        <f t="shared" si="3"/>
        <v>3956</v>
      </c>
      <c r="Q23" s="23">
        <f t="shared" si="9"/>
        <v>654</v>
      </c>
      <c r="R23" s="23">
        <f t="shared" si="4"/>
        <v>4144</v>
      </c>
      <c r="S23" s="23">
        <f t="shared" si="5"/>
        <v>22559</v>
      </c>
      <c r="T23" s="23">
        <f t="shared" si="6"/>
        <v>76</v>
      </c>
      <c r="U23" s="23">
        <f t="shared" si="10"/>
        <v>24359</v>
      </c>
      <c r="V23" s="23">
        <f t="shared" si="7"/>
        <v>50799</v>
      </c>
      <c r="W23" s="23">
        <f t="shared" si="8"/>
        <v>30037</v>
      </c>
      <c r="X23" s="3"/>
    </row>
    <row r="24" spans="1:24" ht="18.399999999999999" customHeight="1" x14ac:dyDescent="0.25">
      <c r="A24" s="12" t="s">
        <v>34</v>
      </c>
      <c r="B24" s="15">
        <v>120734</v>
      </c>
      <c r="C24" s="17">
        <v>2465422.2000000002</v>
      </c>
      <c r="D24" s="17">
        <v>574979.1</v>
      </c>
      <c r="E24" s="17">
        <v>183088.3</v>
      </c>
      <c r="F24" s="17">
        <v>20557</v>
      </c>
      <c r="G24" s="17">
        <v>900703.3</v>
      </c>
      <c r="H24" s="17">
        <v>2395781.1</v>
      </c>
      <c r="I24" s="17">
        <v>143133.4</v>
      </c>
      <c r="J24" s="18">
        <f t="shared" si="0"/>
        <v>2252647.7000000002</v>
      </c>
      <c r="K24" s="17">
        <v>198442.7</v>
      </c>
      <c r="L24" s="17">
        <v>-3874.6</v>
      </c>
      <c r="M24" s="17">
        <v>6805494.0999999996</v>
      </c>
      <c r="N24" s="23">
        <f t="shared" si="1"/>
        <v>20420</v>
      </c>
      <c r="O24" s="23">
        <f t="shared" si="2"/>
        <v>4762.3999999999996</v>
      </c>
      <c r="P24" s="23">
        <f t="shared" si="3"/>
        <v>2702</v>
      </c>
      <c r="Q24" s="23">
        <f t="shared" si="9"/>
        <v>170</v>
      </c>
      <c r="R24" s="23">
        <f t="shared" si="4"/>
        <v>7460</v>
      </c>
      <c r="S24" s="23">
        <f t="shared" si="5"/>
        <v>19843</v>
      </c>
      <c r="T24" s="23">
        <f t="shared" si="6"/>
        <v>1644</v>
      </c>
      <c r="U24" s="23">
        <f t="shared" si="10"/>
        <v>27884.400000000001</v>
      </c>
      <c r="V24" s="23">
        <f t="shared" si="7"/>
        <v>56400</v>
      </c>
      <c r="W24" s="23">
        <f t="shared" si="8"/>
        <v>37742</v>
      </c>
      <c r="X24" s="3"/>
    </row>
    <row r="25" spans="1:24" ht="18.399999999999999" customHeight="1" x14ac:dyDescent="0.25">
      <c r="A25" s="12" t="s">
        <v>35</v>
      </c>
      <c r="B25" s="15">
        <v>65941</v>
      </c>
      <c r="C25" s="17">
        <v>1671440.6</v>
      </c>
      <c r="D25" s="17">
        <v>398355.7</v>
      </c>
      <c r="E25" s="17" t="s">
        <v>23</v>
      </c>
      <c r="F25" s="17">
        <v>40000</v>
      </c>
      <c r="G25" s="17">
        <v>126677.9</v>
      </c>
      <c r="H25" s="17">
        <v>1252462.7</v>
      </c>
      <c r="I25" s="22">
        <v>0</v>
      </c>
      <c r="J25" s="18">
        <f t="shared" si="0"/>
        <v>1252462.7</v>
      </c>
      <c r="K25" s="17">
        <v>121524.4</v>
      </c>
      <c r="L25" s="17">
        <v>-2487</v>
      </c>
      <c r="M25" s="17">
        <v>3621811</v>
      </c>
      <c r="N25" s="23">
        <f t="shared" si="1"/>
        <v>25348</v>
      </c>
      <c r="O25" s="23">
        <f t="shared" si="2"/>
        <v>6041.1</v>
      </c>
      <c r="P25" s="23" t="s">
        <v>37</v>
      </c>
      <c r="Q25" s="23">
        <f t="shared" si="9"/>
        <v>607</v>
      </c>
      <c r="R25" s="23">
        <f t="shared" si="4"/>
        <v>1921</v>
      </c>
      <c r="S25" s="23">
        <f t="shared" si="5"/>
        <v>18994</v>
      </c>
      <c r="T25" s="23">
        <f t="shared" si="6"/>
        <v>1843</v>
      </c>
      <c r="U25" s="23">
        <f>N25+O25</f>
        <v>31389.1</v>
      </c>
      <c r="V25" s="23">
        <f t="shared" si="7"/>
        <v>54963</v>
      </c>
      <c r="W25" s="23">
        <f t="shared" si="8"/>
        <v>35969</v>
      </c>
      <c r="X25" s="3"/>
    </row>
    <row r="26" spans="1:24" ht="18.399999999999999" customHeight="1" x14ac:dyDescent="0.25">
      <c r="A26" s="1" t="s">
        <v>36</v>
      </c>
      <c r="B26" s="16">
        <f>SUM(B8:B25)</f>
        <v>1911586</v>
      </c>
      <c r="C26" s="19">
        <f>SUM(C8:C25)</f>
        <v>44677291.800000004</v>
      </c>
      <c r="D26" s="19">
        <f>SUM(D8:D25)</f>
        <v>9012340</v>
      </c>
      <c r="E26" s="19">
        <f t="shared" ref="E26:H26" si="11">SUM(E8:E25)</f>
        <v>3568815.5000000005</v>
      </c>
      <c r="F26" s="19">
        <f>SUM(F8:F25)</f>
        <v>725035.39999999991</v>
      </c>
      <c r="G26" s="19">
        <f t="shared" si="11"/>
        <v>16590105.600000001</v>
      </c>
      <c r="H26" s="19">
        <f t="shared" si="11"/>
        <v>39887128.100000009</v>
      </c>
      <c r="I26" s="19">
        <f>SUM(I8:I25)</f>
        <v>2686794.4</v>
      </c>
      <c r="J26" s="20">
        <f t="shared" si="0"/>
        <v>37200333.70000001</v>
      </c>
      <c r="K26" s="19">
        <f>SUM(K8:K25)</f>
        <v>913196.1</v>
      </c>
      <c r="L26" s="19">
        <f>SUM(L8:L25)</f>
        <v>-307865.19999999995</v>
      </c>
      <c r="M26" s="19">
        <f>SUM(M8:M25)</f>
        <v>115357518.39999999</v>
      </c>
      <c r="N26" s="24">
        <f t="shared" si="1"/>
        <v>23372</v>
      </c>
      <c r="O26" s="24">
        <f t="shared" si="2"/>
        <v>4714.6000000000004</v>
      </c>
      <c r="P26" s="24">
        <f>ROUND((E26+I26)/B26*1000,0)</f>
        <v>3272</v>
      </c>
      <c r="Q26" s="23">
        <f t="shared" si="9"/>
        <v>379</v>
      </c>
      <c r="R26" s="24">
        <f t="shared" si="4"/>
        <v>8679</v>
      </c>
      <c r="S26" s="24">
        <f t="shared" si="5"/>
        <v>20866</v>
      </c>
      <c r="T26" s="24">
        <f t="shared" si="6"/>
        <v>478</v>
      </c>
      <c r="U26" s="24">
        <f t="shared" si="10"/>
        <v>31358.6</v>
      </c>
      <c r="V26" s="24">
        <f t="shared" si="7"/>
        <v>60508</v>
      </c>
      <c r="W26" s="24">
        <f t="shared" si="8"/>
        <v>41047</v>
      </c>
      <c r="X26" s="3"/>
    </row>
    <row r="27" spans="1:24" x14ac:dyDescent="0.25">
      <c r="N27" s="3"/>
      <c r="O27" s="13"/>
      <c r="P27" s="13"/>
      <c r="Q27" s="3"/>
      <c r="R27" s="3"/>
      <c r="S27" s="13"/>
      <c r="V27" s="3"/>
      <c r="W27" s="13"/>
      <c r="X27" s="13"/>
    </row>
    <row r="28" spans="1:24" x14ac:dyDescent="0.25">
      <c r="N28" s="3"/>
      <c r="O28" s="13"/>
      <c r="P28" s="13"/>
      <c r="Q28" s="3"/>
      <c r="R28" s="3"/>
      <c r="S28" s="13"/>
      <c r="V28" s="3"/>
      <c r="W28" s="13"/>
      <c r="X28" s="13"/>
    </row>
    <row r="29" spans="1:24" x14ac:dyDescent="0.25">
      <c r="N29" s="3"/>
      <c r="O29" s="13"/>
      <c r="P29" s="13"/>
      <c r="Q29" s="3"/>
      <c r="R29" s="3"/>
      <c r="S29" s="13"/>
      <c r="V29" s="3"/>
      <c r="W29" s="13"/>
      <c r="X29" s="13"/>
    </row>
    <row r="30" spans="1:24" x14ac:dyDescent="0.25">
      <c r="N30" s="3"/>
      <c r="O30" s="13"/>
      <c r="P30" s="13"/>
      <c r="Q30" s="3"/>
      <c r="R30" s="3"/>
      <c r="S30" s="13"/>
      <c r="V30" s="3"/>
      <c r="W30" s="13"/>
      <c r="X30" s="13"/>
    </row>
    <row r="31" spans="1:24" x14ac:dyDescent="0.25">
      <c r="I31" s="21"/>
      <c r="N31" s="3"/>
      <c r="O31" s="13"/>
      <c r="P31" s="13"/>
      <c r="Q31" s="3"/>
      <c r="R31" s="3"/>
      <c r="S31" s="13"/>
      <c r="V31" s="3"/>
      <c r="W31" s="13"/>
      <c r="X31" s="13"/>
    </row>
    <row r="32" spans="1:24" x14ac:dyDescent="0.25">
      <c r="N32" s="3"/>
      <c r="O32" s="13"/>
      <c r="P32" s="13"/>
      <c r="Q32" s="3"/>
      <c r="R32" s="3"/>
      <c r="S32" s="13"/>
      <c r="V32" s="3"/>
      <c r="W32" s="13"/>
      <c r="X32" s="13"/>
    </row>
    <row r="33" spans="14:24" x14ac:dyDescent="0.25">
      <c r="N33" s="3"/>
      <c r="O33" s="13"/>
      <c r="P33" s="13"/>
      <c r="Q33" s="3"/>
      <c r="R33" s="3"/>
      <c r="S33" s="13"/>
      <c r="V33" s="3"/>
      <c r="W33" s="13"/>
      <c r="X33" s="13"/>
    </row>
    <row r="34" spans="14:24" x14ac:dyDescent="0.25">
      <c r="N34" s="3"/>
      <c r="O34" s="13"/>
      <c r="P34" s="13"/>
      <c r="Q34" s="3"/>
      <c r="R34" s="3"/>
      <c r="S34" s="13"/>
      <c r="V34" s="3"/>
      <c r="W34" s="13"/>
      <c r="X34" s="13"/>
    </row>
    <row r="35" spans="14:24" x14ac:dyDescent="0.25">
      <c r="N35" s="3"/>
      <c r="O35" s="13"/>
      <c r="P35" s="13"/>
      <c r="Q35" s="3"/>
      <c r="R35" s="3"/>
      <c r="S35" s="13"/>
      <c r="V35" s="3"/>
      <c r="W35" s="13"/>
      <c r="X35" s="13"/>
    </row>
    <row r="36" spans="14:24" x14ac:dyDescent="0.25">
      <c r="N36" s="3"/>
      <c r="O36" s="13"/>
      <c r="P36" s="13"/>
      <c r="Q36" s="3"/>
      <c r="R36" s="3"/>
      <c r="S36" s="13"/>
      <c r="V36" s="3"/>
      <c r="W36" s="13"/>
      <c r="X36" s="13"/>
    </row>
    <row r="37" spans="14:24" x14ac:dyDescent="0.25">
      <c r="N37" s="3"/>
      <c r="O37" s="13"/>
      <c r="P37" s="13"/>
      <c r="Q37" s="3"/>
      <c r="R37" s="3"/>
      <c r="S37" s="13"/>
      <c r="V37" s="3"/>
      <c r="W37" s="13"/>
      <c r="X37" s="13"/>
    </row>
    <row r="38" spans="14:24" x14ac:dyDescent="0.25">
      <c r="N38" s="3"/>
      <c r="O38" s="13"/>
      <c r="P38" s="13"/>
      <c r="Q38" s="3"/>
      <c r="R38" s="3"/>
      <c r="S38" s="13"/>
      <c r="V38" s="3"/>
      <c r="W38" s="13"/>
      <c r="X38" s="13"/>
    </row>
    <row r="39" spans="14:24" x14ac:dyDescent="0.25">
      <c r="N39" s="3"/>
      <c r="O39" s="13"/>
      <c r="P39" s="13"/>
      <c r="Q39" s="3"/>
      <c r="R39" s="3"/>
      <c r="S39" s="13"/>
      <c r="V39" s="3"/>
      <c r="W39" s="13"/>
      <c r="X39" s="13"/>
    </row>
    <row r="40" spans="14:24" x14ac:dyDescent="0.25">
      <c r="N40" s="3"/>
      <c r="O40" s="13"/>
      <c r="P40" s="13"/>
      <c r="Q40" s="3"/>
      <c r="R40" s="3"/>
      <c r="S40" s="13"/>
      <c r="V40" s="3"/>
      <c r="W40" s="13"/>
      <c r="X40" s="13"/>
    </row>
    <row r="41" spans="14:24" x14ac:dyDescent="0.25">
      <c r="N41" s="3"/>
      <c r="O41" s="13"/>
      <c r="P41" s="13"/>
      <c r="Q41" s="3"/>
      <c r="R41" s="3"/>
      <c r="S41" s="13"/>
      <c r="V41" s="3"/>
      <c r="W41" s="13"/>
      <c r="X41" s="13"/>
    </row>
    <row r="42" spans="14:24" x14ac:dyDescent="0.25">
      <c r="N42" s="14"/>
      <c r="O42" s="13"/>
      <c r="P42" s="13"/>
      <c r="Q42" s="3"/>
      <c r="R42" s="3"/>
      <c r="V42" s="3"/>
      <c r="W42" s="13"/>
    </row>
    <row r="43" spans="14:24" x14ac:dyDescent="0.25">
      <c r="N43" s="14"/>
      <c r="O43" s="13"/>
      <c r="P43" s="13"/>
      <c r="Q43" s="3"/>
      <c r="R43" s="3"/>
      <c r="V43" s="3"/>
      <c r="W43" s="13"/>
    </row>
    <row r="44" spans="14:24" x14ac:dyDescent="0.25">
      <c r="N44" s="14"/>
      <c r="O44" s="13"/>
      <c r="P44" s="13"/>
      <c r="Q44" s="3"/>
      <c r="R44" s="3"/>
      <c r="V44" s="3"/>
      <c r="W44" s="13"/>
    </row>
    <row r="45" spans="14:24" x14ac:dyDescent="0.25">
      <c r="N45" s="14"/>
      <c r="O45" s="13"/>
      <c r="P45" s="13"/>
      <c r="Q45" s="3"/>
      <c r="R45" s="3"/>
      <c r="V45" s="3"/>
      <c r="W45" s="13"/>
    </row>
    <row r="46" spans="14:24" x14ac:dyDescent="0.25">
      <c r="N46" s="14"/>
      <c r="O46" s="13"/>
      <c r="P46" s="13"/>
      <c r="Q46" s="3"/>
      <c r="R46" s="3"/>
      <c r="V46" s="3"/>
      <c r="W46" s="13"/>
    </row>
    <row r="47" spans="14:24" x14ac:dyDescent="0.25">
      <c r="N47" s="14"/>
      <c r="O47" s="13"/>
      <c r="P47" s="13"/>
      <c r="Q47" s="3"/>
      <c r="R47" s="3"/>
      <c r="V47" s="3"/>
      <c r="W47" s="13"/>
    </row>
    <row r="48" spans="14:24" x14ac:dyDescent="0.25">
      <c r="N48" s="14"/>
      <c r="O48" s="13"/>
      <c r="P48" s="13"/>
      <c r="Q48" s="3"/>
      <c r="R48" s="3"/>
      <c r="V48" s="3"/>
      <c r="W48" s="13"/>
    </row>
    <row r="49" spans="14:23" x14ac:dyDescent="0.25">
      <c r="N49" s="14"/>
      <c r="O49" s="13"/>
      <c r="P49" s="13"/>
      <c r="Q49" s="3"/>
      <c r="R49" s="3"/>
      <c r="V49" s="3"/>
      <c r="W49" s="13"/>
    </row>
    <row r="50" spans="14:23" x14ac:dyDescent="0.25">
      <c r="N50" s="14"/>
      <c r="O50" s="13"/>
      <c r="P50" s="13"/>
      <c r="Q50" s="3"/>
      <c r="R50" s="3"/>
      <c r="V50" s="3"/>
      <c r="W50" s="13"/>
    </row>
    <row r="51" spans="14:23" x14ac:dyDescent="0.25">
      <c r="N51" s="14"/>
      <c r="O51" s="13"/>
      <c r="P51" s="13"/>
      <c r="Q51" s="3"/>
      <c r="R51" s="3"/>
      <c r="V51" s="3"/>
      <c r="W51" s="13"/>
    </row>
    <row r="52" spans="14:23" x14ac:dyDescent="0.25">
      <c r="N52" s="14"/>
      <c r="O52" s="13"/>
      <c r="P52" s="13"/>
      <c r="Q52" s="3"/>
      <c r="R52" s="3"/>
      <c r="V52" s="3"/>
      <c r="W52" s="13"/>
    </row>
    <row r="53" spans="14:23" x14ac:dyDescent="0.25">
      <c r="N53" s="14"/>
      <c r="O53" s="13"/>
      <c r="P53" s="13"/>
      <c r="Q53" s="3"/>
      <c r="R53" s="3"/>
      <c r="V53" s="3"/>
      <c r="W53" s="13"/>
    </row>
    <row r="54" spans="14:23" x14ac:dyDescent="0.25">
      <c r="N54" s="14"/>
      <c r="O54" s="13"/>
      <c r="P54" s="13"/>
      <c r="Q54" s="3"/>
      <c r="R54" s="3"/>
      <c r="V54" s="3"/>
      <c r="W54" s="13"/>
    </row>
    <row r="55" spans="14:23" x14ac:dyDescent="0.25">
      <c r="N55" s="14"/>
      <c r="O55" s="13"/>
      <c r="P55" s="13"/>
      <c r="Q55" s="3"/>
      <c r="R55" s="3"/>
      <c r="V55" s="3"/>
      <c r="W55" s="13"/>
    </row>
    <row r="56" spans="14:23" x14ac:dyDescent="0.25">
      <c r="N56" s="14"/>
      <c r="O56" s="13"/>
      <c r="P56" s="13"/>
      <c r="R56" s="3"/>
      <c r="V56" s="3"/>
      <c r="W56" s="13"/>
    </row>
    <row r="57" spans="14:23" x14ac:dyDescent="0.25">
      <c r="N57" s="14"/>
      <c r="O57" s="13"/>
      <c r="P57" s="13"/>
      <c r="R57" s="3"/>
      <c r="V57" s="3"/>
      <c r="W57" s="13"/>
    </row>
    <row r="58" spans="14:23" x14ac:dyDescent="0.25">
      <c r="N58" s="14"/>
      <c r="O58" s="13"/>
      <c r="P58" s="13"/>
      <c r="R58" s="3"/>
      <c r="V58" s="3"/>
      <c r="W58" s="13"/>
    </row>
    <row r="59" spans="14:23" x14ac:dyDescent="0.25">
      <c r="N59" s="14"/>
      <c r="O59" s="13"/>
      <c r="P59" s="13"/>
      <c r="R59" s="3"/>
      <c r="V59" s="3"/>
      <c r="W59" s="13"/>
    </row>
    <row r="60" spans="14:23" x14ac:dyDescent="0.25">
      <c r="N60" s="14"/>
      <c r="O60" s="13"/>
      <c r="P60" s="13"/>
      <c r="R60" s="3"/>
      <c r="V60" s="3"/>
      <c r="W60" s="13"/>
    </row>
    <row r="61" spans="14:23" x14ac:dyDescent="0.25">
      <c r="N61" s="14"/>
      <c r="O61" s="13"/>
      <c r="P61" s="13"/>
      <c r="R61" s="3"/>
      <c r="V61" s="3"/>
      <c r="W61" s="13"/>
    </row>
    <row r="62" spans="14:23" x14ac:dyDescent="0.25">
      <c r="N62" s="14"/>
      <c r="O62" s="13"/>
      <c r="P62" s="13"/>
      <c r="R62" s="3"/>
      <c r="V62" s="3"/>
      <c r="W62" s="13"/>
    </row>
    <row r="63" spans="14:23" x14ac:dyDescent="0.25">
      <c r="N63" s="14"/>
      <c r="O63" s="13"/>
      <c r="P63" s="13"/>
      <c r="R63" s="3"/>
      <c r="V63" s="3"/>
      <c r="W63" s="13"/>
    </row>
    <row r="64" spans="14:23" x14ac:dyDescent="0.25">
      <c r="N64" s="14"/>
      <c r="O64" s="13"/>
      <c r="P64" s="13"/>
      <c r="V64" s="3"/>
      <c r="W64" s="13"/>
    </row>
    <row r="65" spans="14:23" x14ac:dyDescent="0.25">
      <c r="N65" s="14"/>
      <c r="O65" s="13"/>
      <c r="P65" s="13"/>
      <c r="V65" s="3"/>
      <c r="W65" s="13"/>
    </row>
    <row r="66" spans="14:23" x14ac:dyDescent="0.25">
      <c r="N66" s="14"/>
      <c r="O66" s="13"/>
      <c r="P66" s="13"/>
      <c r="V66" s="3"/>
      <c r="W66" s="13"/>
    </row>
    <row r="67" spans="14:23" x14ac:dyDescent="0.25">
      <c r="N67" s="14"/>
      <c r="O67" s="13"/>
      <c r="P67" s="13"/>
      <c r="V67" s="3"/>
      <c r="W67" s="13"/>
    </row>
    <row r="68" spans="14:23" x14ac:dyDescent="0.25">
      <c r="N68" s="14"/>
      <c r="O68" s="13"/>
      <c r="P68" s="13"/>
      <c r="V68" s="3"/>
      <c r="W68" s="13"/>
    </row>
    <row r="69" spans="14:23" x14ac:dyDescent="0.25">
      <c r="N69" s="14"/>
      <c r="O69" s="13"/>
      <c r="P69" s="13"/>
      <c r="V69" s="3"/>
      <c r="W69" s="13"/>
    </row>
    <row r="70" spans="14:23" x14ac:dyDescent="0.25">
      <c r="N70" s="14"/>
      <c r="O70" s="13"/>
      <c r="P70" s="13"/>
      <c r="V70" s="3"/>
      <c r="W70" s="13"/>
    </row>
    <row r="71" spans="14:23" x14ac:dyDescent="0.25">
      <c r="N71" s="14"/>
      <c r="P71" s="13"/>
      <c r="V71" s="3"/>
    </row>
    <row r="72" spans="14:23" x14ac:dyDescent="0.25">
      <c r="N72" s="14"/>
      <c r="P72" s="13"/>
      <c r="V72" s="3"/>
    </row>
    <row r="73" spans="14:23" x14ac:dyDescent="0.25">
      <c r="N73" s="14"/>
    </row>
    <row r="74" spans="14:23" x14ac:dyDescent="0.25">
      <c r="N74" s="14"/>
    </row>
    <row r="75" spans="14:23" x14ac:dyDescent="0.25">
      <c r="N75" s="14"/>
    </row>
    <row r="76" spans="14:23" x14ac:dyDescent="0.25">
      <c r="N76" s="14"/>
    </row>
  </sheetData>
  <mergeCells count="5">
    <mergeCell ref="C5:M5"/>
    <mergeCell ref="N5:W5"/>
    <mergeCell ref="A5:A6"/>
    <mergeCell ref="B5:B6"/>
    <mergeCell ref="B2:M2"/>
  </mergeCells>
  <pageMargins left="0" right="0" top="0.15748031496062992" bottom="0.78740157480314965" header="0.31496062992125984" footer="0.39370078740157483"/>
  <pageSetup paperSize="9" scale="60" pageOrder="overThenDown" orientation="landscape" r:id="rId1"/>
  <headerFooter>
    <oddFooter>&amp;C&amp;P</oddFooter>
  </headerFooter>
  <colBreaks count="1" manualBreakCount="1">
    <brk id="1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B07DC3F-8610-4065-B587-9827BD4A546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Информация по МР и ГО</vt:lpstr>
      <vt:lpstr>'Информация по МР и ГО'!Заголовки_для_печати</vt:lpstr>
      <vt:lpstr>'Информация по МР и ГО'!Область_печати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Рассыпнова Евгения Владимировна</dc:creator>
  <cp:lastModifiedBy>Васютина Ольга Валерьевна</cp:lastModifiedBy>
  <cp:lastPrinted>2023-03-02T14:35:37Z</cp:lastPrinted>
  <dcterms:created xsi:type="dcterms:W3CDTF">2021-03-09T07:57:32Z</dcterms:created>
  <dcterms:modified xsi:type="dcterms:W3CDTF">2024-03-12T11:45:15Z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(ОМО)_Информация_о_доходах_жителей.xlsx</vt:lpwstr>
  </property>
  <property fmtid="{D5CDD505-2E9C-101B-9397-08002B2CF9AE}" pid="3" name="Название отчета">
    <vt:lpwstr>(ОМО)_Информация_о_доходах_жителей.xlsx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рассыпноваев</vt:lpwstr>
  </property>
  <property fmtid="{D5CDD505-2E9C-101B-9397-08002B2CF9AE}" pid="10" name="Шаблон">
    <vt:lpwstr>(ОМО)_Информация_о_доходах_жителей.xlt</vt:lpwstr>
  </property>
  <property fmtid="{D5CDD505-2E9C-101B-9397-08002B2CF9AE}" pid="11" name="Локальная база">
    <vt:lpwstr>не используется</vt:lpwstr>
  </property>
</Properties>
</file>