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60" yWindow="255" windowWidth="22380" windowHeight="9315"/>
  </bookViews>
  <sheets>
    <sheet name="2023 год" sheetId="17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G41" i="17" l="1"/>
  <c r="E42" i="17"/>
  <c r="D42" i="17"/>
  <c r="C13" i="17" l="1"/>
  <c r="F13" i="17"/>
  <c r="C39" i="17" l="1"/>
  <c r="C33" i="17"/>
  <c r="G42" i="17" l="1"/>
  <c r="G38" i="17"/>
  <c r="G37" i="17"/>
  <c r="G36" i="17"/>
  <c r="G35" i="17"/>
  <c r="G34" i="17"/>
  <c r="G33" i="17" s="1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E13" i="17"/>
  <c r="E39" i="17" s="1"/>
  <c r="D13" i="17"/>
  <c r="G12" i="17"/>
  <c r="G11" i="17"/>
  <c r="F10" i="17"/>
  <c r="E10" i="17"/>
  <c r="D10" i="17"/>
  <c r="G9" i="17"/>
  <c r="G8" i="17" s="1"/>
  <c r="F8" i="17"/>
  <c r="F39" i="17" s="1"/>
  <c r="E8" i="17"/>
  <c r="D8" i="17"/>
  <c r="G13" i="17" l="1"/>
  <c r="G10" i="17"/>
  <c r="G39" i="17" s="1"/>
</calcChain>
</file>

<file path=xl/comments1.xml><?xml version="1.0" encoding="utf-8"?>
<comments xmlns="http://schemas.openxmlformats.org/spreadsheetml/2006/main">
  <authors>
    <author>.</author>
  </authors>
  <commentLis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Ответ МИФНС 2011 г. что сведений о регистрации в реестре нет.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По мнению ВИП их письма достаточно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Отписались, что была процедура банкротства и все!</t>
        </r>
      </text>
    </comment>
    <comment ref="B32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Из ответа МИФНС 2011 г. сведений нет.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Есть ответ ФНС, что в1998 г. ликвидировано, ВИП считает, что списать можно
</t>
        </r>
      </text>
    </comment>
  </commentList>
</comments>
</file>

<file path=xl/sharedStrings.xml><?xml version="1.0" encoding="utf-8"?>
<sst xmlns="http://schemas.openxmlformats.org/spreadsheetml/2006/main" count="53" uniqueCount="48">
  <si>
    <t>Погашено</t>
  </si>
  <si>
    <t>ОТЧЕТ</t>
  </si>
  <si>
    <t xml:space="preserve">о предоставленнии и погашении бюджетных кредитов  </t>
  </si>
  <si>
    <t>(рубли)</t>
  </si>
  <si>
    <t>Целевое назначение</t>
  </si>
  <si>
    <t>Остаток</t>
  </si>
  <si>
    <t>Кредит ( ссуда )</t>
  </si>
  <si>
    <t>кредита (ссуды)</t>
  </si>
  <si>
    <t xml:space="preserve">на </t>
  </si>
  <si>
    <t xml:space="preserve"> Выдано</t>
  </si>
  <si>
    <t>Снято с учета</t>
  </si>
  <si>
    <t xml:space="preserve">Кредиты (ссуды) из средств Регионального продовольственного фонда </t>
  </si>
  <si>
    <t>ОАО "Волховский комбикормовый завод"</t>
  </si>
  <si>
    <t>Кредиты из средств Лизингового фонда</t>
  </si>
  <si>
    <t xml:space="preserve">НП "Союз фермеров Ленинградской области и Санкт-Петербурга" </t>
  </si>
  <si>
    <t xml:space="preserve">ОАО "Леноблагроснаб" </t>
  </si>
  <si>
    <t xml:space="preserve">Централизованные кредиты </t>
  </si>
  <si>
    <t xml:space="preserve">ЗАО "Авангард" </t>
  </si>
  <si>
    <t xml:space="preserve">ЗАО "Авлога"  </t>
  </si>
  <si>
    <t xml:space="preserve">АОЗТ "П/ф Балтийская" </t>
  </si>
  <si>
    <t xml:space="preserve">ЗАО "Бугры"  </t>
  </si>
  <si>
    <t xml:space="preserve">СПК "Джатиево"  </t>
  </si>
  <si>
    <t xml:space="preserve">ГУП ОПХ "Красная Славянка" </t>
  </si>
  <si>
    <t xml:space="preserve">ЗАО "П/ф Ломоносовская" </t>
  </si>
  <si>
    <t>ЗАО "Петродворцовое"</t>
  </si>
  <si>
    <t xml:space="preserve">СПК "Шестаковский" </t>
  </si>
  <si>
    <t xml:space="preserve">Ф/Х "Юлия" </t>
  </si>
  <si>
    <t>Товарные кредиты 1997 года</t>
  </si>
  <si>
    <t>АОЗТ "Красные Зори"</t>
  </si>
  <si>
    <t xml:space="preserve">Товарный кредит 1996 года (ГСМ) </t>
  </si>
  <si>
    <t xml:space="preserve">          Итого</t>
  </si>
  <si>
    <t>Бюджетные кредиты МО для частичного покрытия дефицитов бюджетов местных бюджетов</t>
  </si>
  <si>
    <t xml:space="preserve"> 01.01.2023</t>
  </si>
  <si>
    <t>Итого бюджетные кредиты МО</t>
  </si>
  <si>
    <t xml:space="preserve"> в 2023 году</t>
  </si>
  <si>
    <t>в 2023 году</t>
  </si>
  <si>
    <t xml:space="preserve"> 01.01.2024</t>
  </si>
  <si>
    <t xml:space="preserve">ООО "Горизонт" </t>
  </si>
  <si>
    <t xml:space="preserve">ЗАО "Выборгское" </t>
  </si>
  <si>
    <t xml:space="preserve">АО "Комсомольское" </t>
  </si>
  <si>
    <t xml:space="preserve">ЗАО "Коробицино" </t>
  </si>
  <si>
    <t xml:space="preserve">ООО "Исаковское" (СА "Луч") </t>
  </si>
  <si>
    <t xml:space="preserve">ФГБОУ ВО "СПБ ГАУ) Учхоз "Пушкинский" </t>
  </si>
  <si>
    <t xml:space="preserve">ЗАО "Триумф" </t>
  </si>
  <si>
    <t xml:space="preserve">АО "Ушаки"          </t>
  </si>
  <si>
    <t xml:space="preserve">АО "Щеглово"  </t>
  </si>
  <si>
    <t xml:space="preserve">АО "Кошкино" (АОЗТ "Санда") </t>
  </si>
  <si>
    <t>Бюджетные кредиты МО  на покрытие временных кассовых разрывов, возникающих при исполнении местных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</si>
</sst>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sz val="12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15" fillId="0" borderId="0"/>
  </cellStyleXfs>
  <cellXfs count="59">
    <xf numFmtId="0" fontId="0" fillId="0" borderId="0" xfId="0"/>
    <xf numFmtId="0" fontId="0" fillId="0" borderId="0" xfId="0" applyBorder="1"/>
    <xf numFmtId="0" fontId="6" fillId="2" borderId="0" xfId="0" applyFont="1" applyFill="1" applyAlignment="1"/>
    <xf numFmtId="0" fontId="4" fillId="0" borderId="0" xfId="0" applyFont="1" applyFill="1" applyAlignment="1">
      <alignment vertical="top" wrapText="1"/>
    </xf>
    <xf numFmtId="0" fontId="7" fillId="0" borderId="0" xfId="0" applyFont="1" applyFill="1" applyBorder="1" applyAlignment="1"/>
    <xf numFmtId="0" fontId="0" fillId="0" borderId="0" xfId="0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2" borderId="0" xfId="0" applyFill="1"/>
    <xf numFmtId="0" fontId="9" fillId="0" borderId="0" xfId="0" applyFont="1"/>
    <xf numFmtId="4" fontId="0" fillId="0" borderId="0" xfId="0" applyNumberFormat="1"/>
    <xf numFmtId="4" fontId="2" fillId="2" borderId="1" xfId="2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distributed"/>
    </xf>
    <xf numFmtId="0" fontId="2" fillId="0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Continuous" vertical="justify" wrapText="1"/>
    </xf>
    <xf numFmtId="0" fontId="2" fillId="2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4" fontId="12" fillId="2" borderId="1" xfId="2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/>
    <xf numFmtId="4" fontId="3" fillId="2" borderId="1" xfId="2" applyNumberFormat="1" applyFont="1" applyFill="1" applyBorder="1" applyAlignment="1">
      <alignment horizontal="right" vertical="top"/>
    </xf>
    <xf numFmtId="4" fontId="12" fillId="2" borderId="1" xfId="0" applyNumberFormat="1" applyFont="1" applyFill="1" applyBorder="1" applyAlignment="1">
      <alignment vertical="top"/>
    </xf>
    <xf numFmtId="4" fontId="3" fillId="2" borderId="1" xfId="2" applyNumberFormat="1" applyFont="1" applyFill="1" applyBorder="1" applyAlignment="1">
      <alignment horizontal="right"/>
    </xf>
    <xf numFmtId="4" fontId="13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/>
    <xf numFmtId="0" fontId="12" fillId="2" borderId="1" xfId="0" applyFont="1" applyFill="1" applyBorder="1" applyAlignment="1"/>
    <xf numFmtId="0" fontId="12" fillId="0" borderId="13" xfId="0" applyFont="1" applyFill="1" applyBorder="1" applyAlignment="1">
      <alignment wrapText="1"/>
    </xf>
    <xf numFmtId="4" fontId="12" fillId="0" borderId="16" xfId="0" applyNumberFormat="1" applyFont="1" applyFill="1" applyBorder="1"/>
    <xf numFmtId="0" fontId="14" fillId="0" borderId="14" xfId="0" applyFont="1" applyFill="1" applyBorder="1" applyAlignment="1">
      <alignment wrapText="1"/>
    </xf>
    <xf numFmtId="4" fontId="14" fillId="0" borderId="15" xfId="0" applyNumberFormat="1" applyFont="1" applyFill="1" applyBorder="1"/>
    <xf numFmtId="4" fontId="14" fillId="0" borderId="18" xfId="0" applyNumberFormat="1" applyFont="1" applyFill="1" applyBorder="1"/>
    <xf numFmtId="4" fontId="14" fillId="0" borderId="17" xfId="0" applyNumberFormat="1" applyFont="1" applyFill="1" applyBorder="1"/>
    <xf numFmtId="4" fontId="12" fillId="0" borderId="0" xfId="0" applyNumberFormat="1" applyFont="1" applyFill="1" applyBorder="1"/>
    <xf numFmtId="4" fontId="3" fillId="0" borderId="1" xfId="2" applyNumberFormat="1" applyFont="1" applyFill="1" applyBorder="1" applyAlignment="1">
      <alignment horizontal="right"/>
    </xf>
    <xf numFmtId="4" fontId="12" fillId="0" borderId="1" xfId="2" applyNumberFormat="1" applyFont="1" applyFill="1" applyBorder="1" applyAlignment="1">
      <alignment horizontal="right"/>
    </xf>
    <xf numFmtId="0" fontId="2" fillId="2" borderId="12" xfId="0" applyFont="1" applyFill="1" applyBorder="1" applyAlignment="1"/>
    <xf numFmtId="4" fontId="2" fillId="2" borderId="4" xfId="2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2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/>
    <xf numFmtId="4" fontId="2" fillId="0" borderId="1" xfId="0" applyNumberFormat="1" applyFont="1" applyFill="1" applyBorder="1" applyAlignment="1">
      <alignment vertical="top" wrapText="1"/>
    </xf>
    <xf numFmtId="4" fontId="2" fillId="0" borderId="1" xfId="2" applyNumberFormat="1" applyFont="1" applyFill="1" applyBorder="1" applyAlignment="1">
      <alignment horizontal="right" vertical="top"/>
    </xf>
    <xf numFmtId="0" fontId="3" fillId="0" borderId="1" xfId="0" applyFont="1" applyFill="1" applyBorder="1" applyAlignment="1"/>
    <xf numFmtId="0" fontId="18" fillId="0" borderId="1" xfId="0" applyFont="1" applyFill="1" applyBorder="1" applyAlignment="1">
      <alignment horizontal="center" vertical="top" wrapText="1"/>
    </xf>
    <xf numFmtId="0" fontId="19" fillId="0" borderId="0" xfId="0" applyFont="1"/>
    <xf numFmtId="0" fontId="16" fillId="2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top" wrapText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46"/>
  <sheetViews>
    <sheetView tabSelected="1" zoomScale="70" zoomScaleNormal="70" workbookViewId="0">
      <selection activeCell="K1" sqref="K1:K1048576"/>
    </sheetView>
  </sheetViews>
  <sheetFormatPr defaultRowHeight="15" x14ac:dyDescent="0.25"/>
  <cols>
    <col min="2" max="2" width="75.42578125" customWidth="1"/>
    <col min="3" max="3" width="37.7109375" customWidth="1"/>
    <col min="4" max="4" width="33.140625" customWidth="1"/>
    <col min="5" max="5" width="30.28515625" customWidth="1"/>
    <col min="6" max="6" width="29.42578125" customWidth="1"/>
    <col min="7" max="7" width="30.28515625" customWidth="1"/>
    <col min="8" max="8" width="17.85546875" customWidth="1"/>
    <col min="9" max="9" width="15" customWidth="1"/>
    <col min="10" max="10" width="15.7109375" customWidth="1"/>
  </cols>
  <sheetData>
    <row r="1" spans="2:10" ht="18.75" customHeight="1" x14ac:dyDescent="0.3">
      <c r="B1" s="54" t="s">
        <v>1</v>
      </c>
      <c r="C1" s="54"/>
      <c r="D1" s="54"/>
      <c r="E1" s="54"/>
      <c r="F1" s="54"/>
      <c r="G1" s="54"/>
      <c r="H1" s="2"/>
      <c r="I1" s="2"/>
      <c r="J1" s="2"/>
    </row>
    <row r="2" spans="2:10" ht="24.75" customHeight="1" x14ac:dyDescent="0.25">
      <c r="B2" s="55" t="s">
        <v>2</v>
      </c>
      <c r="C2" s="55"/>
      <c r="D2" s="55"/>
      <c r="E2" s="55"/>
      <c r="F2" s="55"/>
      <c r="G2" s="55"/>
      <c r="H2" s="3"/>
      <c r="I2" s="3"/>
      <c r="J2" s="3"/>
    </row>
    <row r="3" spans="2:10" x14ac:dyDescent="0.25">
      <c r="B3" s="4"/>
      <c r="C3" s="5"/>
      <c r="D3" s="6"/>
      <c r="E3" s="7"/>
      <c r="G3" s="8" t="s">
        <v>3</v>
      </c>
    </row>
    <row r="4" spans="2:10" ht="18.75" x14ac:dyDescent="0.3">
      <c r="B4" s="13" t="s">
        <v>4</v>
      </c>
      <c r="C4" s="14" t="s">
        <v>5</v>
      </c>
      <c r="D4" s="56" t="s">
        <v>6</v>
      </c>
      <c r="E4" s="57"/>
      <c r="F4" s="58"/>
      <c r="G4" s="15" t="s">
        <v>5</v>
      </c>
    </row>
    <row r="5" spans="2:10" ht="18.75" x14ac:dyDescent="0.25">
      <c r="B5" s="16" t="s">
        <v>7</v>
      </c>
      <c r="C5" s="17" t="s">
        <v>8</v>
      </c>
      <c r="D5" s="18" t="s">
        <v>9</v>
      </c>
      <c r="E5" s="19" t="s">
        <v>0</v>
      </c>
      <c r="F5" s="18" t="s">
        <v>10</v>
      </c>
      <c r="G5" s="20" t="s">
        <v>8</v>
      </c>
    </row>
    <row r="6" spans="2:10" ht="22.5" customHeight="1" x14ac:dyDescent="0.25">
      <c r="B6" s="21"/>
      <c r="C6" s="22" t="s">
        <v>32</v>
      </c>
      <c r="D6" s="22" t="s">
        <v>34</v>
      </c>
      <c r="E6" s="22" t="s">
        <v>34</v>
      </c>
      <c r="F6" s="22" t="s">
        <v>35</v>
      </c>
      <c r="G6" s="23" t="s">
        <v>36</v>
      </c>
    </row>
    <row r="7" spans="2:10" s="53" customFormat="1" ht="15.75" x14ac:dyDescent="0.25">
      <c r="B7" s="52">
        <v>1</v>
      </c>
      <c r="C7" s="52">
        <v>2</v>
      </c>
      <c r="D7" s="52">
        <v>3</v>
      </c>
      <c r="E7" s="52">
        <v>4</v>
      </c>
      <c r="F7" s="52">
        <v>5</v>
      </c>
      <c r="G7" s="52">
        <v>6</v>
      </c>
    </row>
    <row r="8" spans="2:10" ht="49.5" customHeight="1" x14ac:dyDescent="0.25">
      <c r="B8" s="45" t="s">
        <v>11</v>
      </c>
      <c r="C8" s="12">
        <v>12762400</v>
      </c>
      <c r="D8" s="12">
        <f>SUM(D9:D9)</f>
        <v>0</v>
      </c>
      <c r="E8" s="12">
        <f>SUM(E9:E9)</f>
        <v>0</v>
      </c>
      <c r="F8" s="12">
        <f>SUM(F9:F9)</f>
        <v>12762400</v>
      </c>
      <c r="G8" s="12">
        <f>SUM(G9:G9)</f>
        <v>0</v>
      </c>
    </row>
    <row r="9" spans="2:10" ht="20.25" customHeight="1" x14ac:dyDescent="0.3">
      <c r="B9" s="33" t="s">
        <v>12</v>
      </c>
      <c r="C9" s="24">
        <v>12762400</v>
      </c>
      <c r="D9" s="25"/>
      <c r="E9" s="25"/>
      <c r="F9" s="24">
        <v>12762400</v>
      </c>
      <c r="G9" s="26">
        <f>C9+D9-E9-F9</f>
        <v>0</v>
      </c>
    </row>
    <row r="10" spans="2:10" ht="30.75" customHeight="1" x14ac:dyDescent="0.25">
      <c r="B10" s="45" t="s">
        <v>13</v>
      </c>
      <c r="C10" s="46">
        <v>23073433.609999999</v>
      </c>
      <c r="D10" s="45">
        <f t="shared" ref="D10:G10" si="0">SUM(D11:D12)</f>
        <v>0</v>
      </c>
      <c r="E10" s="45">
        <f t="shared" si="0"/>
        <v>0</v>
      </c>
      <c r="F10" s="45">
        <f t="shared" si="0"/>
        <v>20247978.41</v>
      </c>
      <c r="G10" s="45">
        <f t="shared" si="0"/>
        <v>2825455.2</v>
      </c>
      <c r="I10" s="11"/>
    </row>
    <row r="11" spans="2:10" ht="42" customHeight="1" x14ac:dyDescent="0.3">
      <c r="B11" s="47" t="s">
        <v>14</v>
      </c>
      <c r="C11" s="27">
        <v>2825455.2</v>
      </c>
      <c r="D11" s="27"/>
      <c r="E11" s="27"/>
      <c r="F11" s="27"/>
      <c r="G11" s="26">
        <f t="shared" ref="G11:G12" si="1">C11+D11-E11-F11</f>
        <v>2825455.2</v>
      </c>
    </row>
    <row r="12" spans="2:10" ht="23.25" customHeight="1" x14ac:dyDescent="0.3">
      <c r="B12" s="33" t="s">
        <v>15</v>
      </c>
      <c r="C12" s="28">
        <v>20247978.41</v>
      </c>
      <c r="D12" s="29"/>
      <c r="E12" s="29">
        <v>0</v>
      </c>
      <c r="F12" s="28">
        <v>20247978.41</v>
      </c>
      <c r="G12" s="26">
        <f t="shared" si="1"/>
        <v>0</v>
      </c>
    </row>
    <row r="13" spans="2:10" ht="27.75" customHeight="1" x14ac:dyDescent="0.25">
      <c r="B13" s="45" t="s">
        <v>16</v>
      </c>
      <c r="C13" s="12">
        <f>SUM(C14:C32)</f>
        <v>7750384.25</v>
      </c>
      <c r="D13" s="12">
        <f>SUM(D18:D32)</f>
        <v>0</v>
      </c>
      <c r="E13" s="12">
        <f>SUM(E14:E32)</f>
        <v>0</v>
      </c>
      <c r="F13" s="12">
        <f>SUM(F14:F32)</f>
        <v>742791</v>
      </c>
      <c r="G13" s="12">
        <f>SUM(G14:G32)</f>
        <v>7007593.25</v>
      </c>
      <c r="I13" s="11"/>
    </row>
    <row r="14" spans="2:10" s="9" customFormat="1" ht="23.25" customHeight="1" x14ac:dyDescent="0.3">
      <c r="B14" s="33" t="s">
        <v>17</v>
      </c>
      <c r="C14" s="41">
        <v>2223760</v>
      </c>
      <c r="D14" s="25"/>
      <c r="E14" s="25"/>
      <c r="F14" s="25"/>
      <c r="G14" s="26">
        <f>C14+D14-E14-F14</f>
        <v>2223760</v>
      </c>
    </row>
    <row r="15" spans="2:10" s="9" customFormat="1" ht="23.25" customHeight="1" x14ac:dyDescent="0.3">
      <c r="B15" s="33" t="s">
        <v>18</v>
      </c>
      <c r="C15" s="42">
        <v>206310</v>
      </c>
      <c r="D15" s="25"/>
      <c r="E15" s="25"/>
      <c r="F15" s="24">
        <v>206310</v>
      </c>
      <c r="G15" s="26">
        <f t="shared" ref="G15:G32" si="2">C15+D15-E15-F15</f>
        <v>0</v>
      </c>
    </row>
    <row r="16" spans="2:10" s="9" customFormat="1" ht="23.25" customHeight="1" x14ac:dyDescent="0.3">
      <c r="B16" s="48" t="s">
        <v>19</v>
      </c>
      <c r="C16" s="42">
        <v>325000</v>
      </c>
      <c r="D16" s="25"/>
      <c r="E16" s="25"/>
      <c r="F16" s="25"/>
      <c r="G16" s="26">
        <f t="shared" si="2"/>
        <v>325000</v>
      </c>
    </row>
    <row r="17" spans="2:7" s="9" customFormat="1" ht="23.25" customHeight="1" x14ac:dyDescent="0.3">
      <c r="B17" s="33" t="s">
        <v>20</v>
      </c>
      <c r="C17" s="42">
        <v>370000</v>
      </c>
      <c r="D17" s="25"/>
      <c r="E17" s="25"/>
      <c r="F17" s="25"/>
      <c r="G17" s="26">
        <f t="shared" si="2"/>
        <v>370000</v>
      </c>
    </row>
    <row r="18" spans="2:7" s="9" customFormat="1" ht="23.25" customHeight="1" x14ac:dyDescent="0.3">
      <c r="B18" s="33" t="s">
        <v>38</v>
      </c>
      <c r="C18" s="42">
        <v>216720</v>
      </c>
      <c r="D18" s="25"/>
      <c r="E18" s="25"/>
      <c r="F18" s="25"/>
      <c r="G18" s="26">
        <f t="shared" si="2"/>
        <v>216720</v>
      </c>
    </row>
    <row r="19" spans="2:7" s="9" customFormat="1" ht="23.25" customHeight="1" x14ac:dyDescent="0.3">
      <c r="B19" s="33" t="s">
        <v>37</v>
      </c>
      <c r="C19" s="42">
        <v>2300</v>
      </c>
      <c r="D19" s="25"/>
      <c r="E19" s="25"/>
      <c r="F19" s="25"/>
      <c r="G19" s="26">
        <f t="shared" si="2"/>
        <v>2300</v>
      </c>
    </row>
    <row r="20" spans="2:7" s="9" customFormat="1" ht="23.25" customHeight="1" x14ac:dyDescent="0.3">
      <c r="B20" s="33" t="s">
        <v>21</v>
      </c>
      <c r="C20" s="42">
        <v>148019</v>
      </c>
      <c r="D20" s="25"/>
      <c r="E20" s="25"/>
      <c r="F20" s="25"/>
      <c r="G20" s="26">
        <f t="shared" si="2"/>
        <v>148019</v>
      </c>
    </row>
    <row r="21" spans="2:7" s="9" customFormat="1" ht="23.25" customHeight="1" x14ac:dyDescent="0.3">
      <c r="B21" s="33" t="s">
        <v>39</v>
      </c>
      <c r="C21" s="42">
        <v>2230180</v>
      </c>
      <c r="D21" s="25"/>
      <c r="E21" s="25"/>
      <c r="F21" s="25"/>
      <c r="G21" s="26">
        <f t="shared" si="2"/>
        <v>2230180</v>
      </c>
    </row>
    <row r="22" spans="2:7" s="9" customFormat="1" ht="23.25" customHeight="1" x14ac:dyDescent="0.3">
      <c r="B22" s="33" t="s">
        <v>40</v>
      </c>
      <c r="C22" s="42">
        <v>486840</v>
      </c>
      <c r="D22" s="25"/>
      <c r="E22" s="25"/>
      <c r="F22" s="25"/>
      <c r="G22" s="26">
        <f t="shared" si="2"/>
        <v>486840</v>
      </c>
    </row>
    <row r="23" spans="2:7" s="9" customFormat="1" ht="23.25" customHeight="1" x14ac:dyDescent="0.3">
      <c r="B23" s="33" t="s">
        <v>22</v>
      </c>
      <c r="C23" s="42">
        <v>192383</v>
      </c>
      <c r="D23" s="25"/>
      <c r="E23" s="25"/>
      <c r="F23" s="25"/>
      <c r="G23" s="26">
        <f t="shared" si="2"/>
        <v>192383</v>
      </c>
    </row>
    <row r="24" spans="2:7" s="9" customFormat="1" ht="23.25" customHeight="1" x14ac:dyDescent="0.3">
      <c r="B24" s="33" t="s">
        <v>23</v>
      </c>
      <c r="C24" s="42">
        <v>309313</v>
      </c>
      <c r="D24" s="25"/>
      <c r="E24" s="25"/>
      <c r="F24" s="25"/>
      <c r="G24" s="26">
        <f t="shared" si="2"/>
        <v>309313</v>
      </c>
    </row>
    <row r="25" spans="2:7" s="9" customFormat="1" ht="23.25" customHeight="1" x14ac:dyDescent="0.3">
      <c r="B25" s="33" t="s">
        <v>41</v>
      </c>
      <c r="C25" s="42">
        <v>7800</v>
      </c>
      <c r="D25" s="25"/>
      <c r="E25" s="25"/>
      <c r="F25" s="25"/>
      <c r="G25" s="26">
        <f>C25+D25-E25-F25</f>
        <v>7800</v>
      </c>
    </row>
    <row r="26" spans="2:7" s="9" customFormat="1" ht="23.25" customHeight="1" x14ac:dyDescent="0.3">
      <c r="B26" s="33" t="s">
        <v>24</v>
      </c>
      <c r="C26" s="42">
        <v>81170</v>
      </c>
      <c r="D26" s="25"/>
      <c r="E26" s="25"/>
      <c r="F26" s="25"/>
      <c r="G26" s="26">
        <f t="shared" si="2"/>
        <v>81170</v>
      </c>
    </row>
    <row r="27" spans="2:7" s="9" customFormat="1" ht="23.25" customHeight="1" x14ac:dyDescent="0.3">
      <c r="B27" s="33" t="s">
        <v>42</v>
      </c>
      <c r="C27" s="42">
        <v>70648</v>
      </c>
      <c r="D27" s="25"/>
      <c r="E27" s="25"/>
      <c r="F27" s="25"/>
      <c r="G27" s="26">
        <f t="shared" si="2"/>
        <v>70648</v>
      </c>
    </row>
    <row r="28" spans="2:7" s="9" customFormat="1" ht="23.25" customHeight="1" x14ac:dyDescent="0.3">
      <c r="B28" s="33" t="s">
        <v>43</v>
      </c>
      <c r="C28" s="42">
        <v>185000</v>
      </c>
      <c r="D28" s="25"/>
      <c r="E28" s="25"/>
      <c r="F28" s="25"/>
      <c r="G28" s="26">
        <f t="shared" si="2"/>
        <v>185000</v>
      </c>
    </row>
    <row r="29" spans="2:7" s="9" customFormat="1" ht="23.25" customHeight="1" x14ac:dyDescent="0.3">
      <c r="B29" s="33" t="s">
        <v>44</v>
      </c>
      <c r="C29" s="42">
        <v>536481</v>
      </c>
      <c r="D29" s="25"/>
      <c r="E29" s="24"/>
      <c r="F29" s="24">
        <v>536481</v>
      </c>
      <c r="G29" s="26">
        <f t="shared" si="2"/>
        <v>0</v>
      </c>
    </row>
    <row r="30" spans="2:7" s="9" customFormat="1" ht="23.25" customHeight="1" x14ac:dyDescent="0.3">
      <c r="B30" s="33" t="s">
        <v>45</v>
      </c>
      <c r="C30" s="42">
        <v>66326</v>
      </c>
      <c r="D30" s="25"/>
      <c r="E30" s="25"/>
      <c r="F30" s="25"/>
      <c r="G30" s="26">
        <f t="shared" si="2"/>
        <v>66326</v>
      </c>
    </row>
    <row r="31" spans="2:7" s="9" customFormat="1" ht="23.25" customHeight="1" x14ac:dyDescent="0.3">
      <c r="B31" s="33" t="s">
        <v>25</v>
      </c>
      <c r="C31" s="42">
        <v>91125.25</v>
      </c>
      <c r="D31" s="25"/>
      <c r="E31" s="25"/>
      <c r="F31" s="30"/>
      <c r="G31" s="26">
        <f t="shared" si="2"/>
        <v>91125.25</v>
      </c>
    </row>
    <row r="32" spans="2:7" s="9" customFormat="1" ht="23.25" customHeight="1" x14ac:dyDescent="0.3">
      <c r="B32" s="33" t="s">
        <v>26</v>
      </c>
      <c r="C32" s="42">
        <v>1009</v>
      </c>
      <c r="D32" s="25"/>
      <c r="E32" s="25"/>
      <c r="F32" s="25"/>
      <c r="G32" s="26">
        <f t="shared" si="2"/>
        <v>1009</v>
      </c>
    </row>
    <row r="33" spans="2:9" ht="30" customHeight="1" x14ac:dyDescent="0.25">
      <c r="B33" s="49" t="s">
        <v>27</v>
      </c>
      <c r="C33" s="50">
        <f>SUM(C34:C37)</f>
        <v>949507</v>
      </c>
      <c r="D33" s="50"/>
      <c r="E33" s="50"/>
      <c r="F33" s="50"/>
      <c r="G33" s="50">
        <f>SUM(G34:G37)</f>
        <v>949507</v>
      </c>
    </row>
    <row r="34" spans="2:9" ht="26.25" customHeight="1" x14ac:dyDescent="0.3">
      <c r="B34" s="51" t="s">
        <v>19</v>
      </c>
      <c r="C34" s="41">
        <v>11816.98</v>
      </c>
      <c r="D34" s="50"/>
      <c r="E34" s="50"/>
      <c r="F34" s="31"/>
      <c r="G34" s="32">
        <f>C34+D34-E34-F34</f>
        <v>11816.98</v>
      </c>
    </row>
    <row r="35" spans="2:9" s="9" customFormat="1" ht="26.25" customHeight="1" x14ac:dyDescent="0.3">
      <c r="B35" s="33" t="s">
        <v>28</v>
      </c>
      <c r="C35" s="41">
        <v>924076.92</v>
      </c>
      <c r="D35" s="25"/>
      <c r="E35" s="25"/>
      <c r="F35" s="25"/>
      <c r="G35" s="32">
        <f t="shared" ref="G35:G37" si="3">C35+D35-E35-F35</f>
        <v>924076.92</v>
      </c>
    </row>
    <row r="36" spans="2:9" s="9" customFormat="1" ht="26.25" customHeight="1" x14ac:dyDescent="0.3">
      <c r="B36" s="33" t="s">
        <v>23</v>
      </c>
      <c r="C36" s="41">
        <v>2047.62</v>
      </c>
      <c r="D36" s="25"/>
      <c r="E36" s="25"/>
      <c r="F36" s="25"/>
      <c r="G36" s="32">
        <f t="shared" si="3"/>
        <v>2047.62</v>
      </c>
    </row>
    <row r="37" spans="2:9" s="9" customFormat="1" ht="26.25" customHeight="1" x14ac:dyDescent="0.3">
      <c r="B37" s="33" t="s">
        <v>46</v>
      </c>
      <c r="C37" s="41">
        <v>11565.48</v>
      </c>
      <c r="D37" s="25"/>
      <c r="E37" s="25"/>
      <c r="F37" s="25"/>
      <c r="G37" s="32">
        <f t="shared" si="3"/>
        <v>11565.48</v>
      </c>
    </row>
    <row r="38" spans="2:9" ht="33" customHeight="1" x14ac:dyDescent="0.3">
      <c r="B38" s="49" t="s">
        <v>29</v>
      </c>
      <c r="C38" s="50">
        <v>1786136.99</v>
      </c>
      <c r="D38" s="50"/>
      <c r="E38" s="31"/>
      <c r="F38" s="50">
        <v>231838.68</v>
      </c>
      <c r="G38" s="50">
        <f>C38+D38-E38-F38</f>
        <v>1554298.31</v>
      </c>
      <c r="I38" s="11"/>
    </row>
    <row r="39" spans="2:9" ht="21" customHeight="1" thickBot="1" x14ac:dyDescent="0.35">
      <c r="B39" s="43" t="s">
        <v>30</v>
      </c>
      <c r="C39" s="44">
        <f>C8+C10+C13+C33+C38</f>
        <v>46321861.850000001</v>
      </c>
      <c r="D39" s="44"/>
      <c r="E39" s="44">
        <f>E33+E38+E13+E10+E8</f>
        <v>0</v>
      </c>
      <c r="F39" s="44">
        <f>SUM(F8,F10,F13,F38)</f>
        <v>33985008.089999996</v>
      </c>
      <c r="G39" s="44">
        <f>G8+G10+G13+G33+G38</f>
        <v>12336853.76</v>
      </c>
      <c r="I39" s="11"/>
    </row>
    <row r="40" spans="2:9" ht="43.5" customHeight="1" thickBot="1" x14ac:dyDescent="0.35">
      <c r="B40" s="34" t="s">
        <v>47</v>
      </c>
      <c r="C40" s="35">
        <v>0</v>
      </c>
      <c r="D40" s="35">
        <v>30000000</v>
      </c>
      <c r="E40" s="35">
        <v>30000000</v>
      </c>
      <c r="F40" s="35"/>
      <c r="G40" s="35"/>
      <c r="I40" s="11"/>
    </row>
    <row r="41" spans="2:9" s="10" customFormat="1" ht="46.5" customHeight="1" thickBot="1" x14ac:dyDescent="0.35">
      <c r="B41" s="34" t="s">
        <v>31</v>
      </c>
      <c r="C41" s="35">
        <v>180874344</v>
      </c>
      <c r="D41" s="35">
        <v>0</v>
      </c>
      <c r="E41" s="35">
        <v>160291448</v>
      </c>
      <c r="F41" s="35"/>
      <c r="G41" s="35">
        <f>C41-E41+D41</f>
        <v>20582896</v>
      </c>
    </row>
    <row r="42" spans="2:9" s="10" customFormat="1" ht="30" customHeight="1" thickBot="1" x14ac:dyDescent="0.35">
      <c r="B42" s="36" t="s">
        <v>33</v>
      </c>
      <c r="C42" s="38">
        <v>180874344</v>
      </c>
      <c r="D42" s="39">
        <f>D40+D41</f>
        <v>30000000</v>
      </c>
      <c r="E42" s="39">
        <f>E40+E41</f>
        <v>190291448</v>
      </c>
      <c r="F42" s="37"/>
      <c r="G42" s="37">
        <f>G41</f>
        <v>20582896</v>
      </c>
    </row>
    <row r="43" spans="2:9" x14ac:dyDescent="0.25">
      <c r="B43" s="1"/>
    </row>
    <row r="44" spans="2:9" ht="18.75" x14ac:dyDescent="0.3">
      <c r="C44" s="40"/>
    </row>
    <row r="45" spans="2:9" ht="18.75" x14ac:dyDescent="0.3">
      <c r="C45" s="40"/>
    </row>
    <row r="46" spans="2:9" ht="18.75" x14ac:dyDescent="0.3">
      <c r="C46" s="40"/>
    </row>
    <row r="47" spans="2:9" ht="18.75" x14ac:dyDescent="0.3">
      <c r="C47" s="40"/>
    </row>
    <row r="48" spans="2:9" ht="18.75" x14ac:dyDescent="0.3">
      <c r="C48" s="40"/>
    </row>
    <row r="49" spans="3:3" ht="18.75" x14ac:dyDescent="0.3">
      <c r="C49" s="40"/>
    </row>
    <row r="146" spans="3:7" x14ac:dyDescent="0.25">
      <c r="C146" s="11"/>
      <c r="G146" s="11"/>
    </row>
  </sheetData>
  <mergeCells count="3">
    <mergeCell ref="B1:G1"/>
    <mergeCell ref="B2:G2"/>
    <mergeCell ref="D4:F4"/>
  </mergeCells>
  <pageMargins left="0.78740157480314965" right="0.39370078740157483" top="0.78740157480314965" bottom="0.39370078740157483" header="0.31496062992125984" footer="0.31496062992125984"/>
  <pageSetup paperSize="9" scale="4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4" sqref="K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 год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Васютина Ольга Валерьевна</cp:lastModifiedBy>
  <cp:lastPrinted>2024-02-26T08:27:22Z</cp:lastPrinted>
  <dcterms:created xsi:type="dcterms:W3CDTF">2017-01-31T14:02:54Z</dcterms:created>
  <dcterms:modified xsi:type="dcterms:W3CDTF">2024-02-26T08:27:41Z</dcterms:modified>
</cp:coreProperties>
</file>