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на 01.05.2024" sheetId="1" r:id="rId1"/>
  </sheets>
  <calcPr calcId="145621"/>
</workbook>
</file>

<file path=xl/calcChain.xml><?xml version="1.0" encoding="utf-8"?>
<calcChain xmlns="http://schemas.openxmlformats.org/spreadsheetml/2006/main">
  <c r="G67" i="1" l="1"/>
  <c r="D67" i="1"/>
  <c r="I66" i="1"/>
  <c r="G65" i="1"/>
  <c r="D65" i="1"/>
  <c r="I64" i="1"/>
  <c r="I62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D51" i="1"/>
  <c r="C51" i="1"/>
  <c r="I49" i="1"/>
  <c r="F48" i="1"/>
  <c r="C48" i="1"/>
  <c r="J47" i="1"/>
  <c r="I47" i="1"/>
  <c r="H47" i="1"/>
  <c r="E47" i="1"/>
  <c r="J46" i="1"/>
  <c r="I46" i="1"/>
  <c r="H46" i="1"/>
  <c r="E46" i="1"/>
  <c r="J45" i="1"/>
  <c r="I45" i="1"/>
  <c r="G45" i="1"/>
  <c r="H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G22" i="1"/>
  <c r="H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J9" i="1" s="1"/>
  <c r="F9" i="1"/>
  <c r="E9" i="1"/>
  <c r="D9" i="1"/>
  <c r="D49" i="1" s="1"/>
  <c r="J49" i="1" s="1"/>
  <c r="C9" i="1"/>
  <c r="H9" i="1" l="1"/>
  <c r="I9" i="1"/>
  <c r="G48" i="1"/>
  <c r="J48" i="1" l="1"/>
  <c r="I48" i="1"/>
</calcChain>
</file>

<file path=xl/sharedStrings.xml><?xml version="1.0" encoding="utf-8"?>
<sst xmlns="http://schemas.openxmlformats.org/spreadsheetml/2006/main" count="101" uniqueCount="97">
  <si>
    <t>от 20.05.2024 №02-08/466</t>
  </si>
  <si>
    <t>Информация об исполнении консолидированного бюджета Ленинградской области на 01.05.2024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</si>
  <si>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</si>
  <si>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</si>
  <si>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</si>
  <si>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</si>
  <si>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01.05.2023</t>
  </si>
  <si>
    <t>на 01.05.2024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</si>
  <si>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</si>
  <si>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</si>
  <si>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</si>
  <si>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</si>
  <si>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</si>
  <si>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</si>
  <si>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</si>
  <si>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</si>
  <si>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</si>
  <si>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</si>
  <si>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</si>
  <si>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</si>
  <si>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</si>
  <si>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</si>
  <si>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</si>
  <si>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</si>
  <si>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</si>
  <si>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</si>
  <si>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</si>
  <si>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</si>
  <si>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</si>
  <si>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</si>
  <si>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</si>
  <si>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</si>
  <si>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</si>
  <si>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</si>
  <si>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</si>
  <si>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</si>
  <si>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</si>
  <si>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</si>
  <si>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</si>
  <si>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</si>
  <si>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</si>
  <si>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</si>
  <si>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</si>
  <si>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</si>
  <si>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</si>
  <si>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</si>
  <si>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</si>
  <si>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</si>
  <si>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</si>
  <si>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</si>
  <si>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</si>
  <si>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</si>
  <si>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</si>
  <si>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</si>
  <si>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</si>
  <si>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</si>
  <si>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</si>
  <si>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</si>
  <si>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</si>
  <si>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</si>
  <si>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</si>
  <si>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</si>
  <si>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</si>
  <si>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</si>
  <si>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</si>
  <si>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</si>
  <si>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</si>
  <si>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</si>
  <si>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</si>
  <si>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</si>
  <si>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</si>
  <si>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</si>
  <si>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</si>
  <si>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</si>
  <si>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</si>
  <si>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</si>
  <si>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</si>
  <si>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</si>
  <si>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</si>
  <si>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 xml:space="preserve">ДЕФИЦИТ(-), </t>
  </si>
  <si>
    <t>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</si>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</sst>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83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2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9"/>
  <sheetViews>
    <sheetView tabSelected="1" zoomScale="80" zoomScaleNormal="80" workbookViewId="0">
      <selection activeCell="B46" sqref="B46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1" width="19.42578125" style="1" customWidth="1"/>
    <col min="12" max="12" width="25.42578125" style="1" customWidth="1"/>
    <col min="13" max="16384" width="9.140625" style="1"/>
  </cols>
  <sheetData>
    <row r="1" spans="1:11" x14ac:dyDescent="0.2">
      <c r="C1" s="2"/>
      <c r="F1" s="2"/>
      <c r="G1" s="70" t="s">
        <v>0</v>
      </c>
      <c r="H1" s="70"/>
      <c r="I1" s="70"/>
      <c r="J1" s="70"/>
    </row>
    <row r="2" spans="1:11" ht="15.75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x14ac:dyDescent="0.2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x14ac:dyDescent="0.2">
      <c r="A4" s="3"/>
      <c r="B4" s="4"/>
      <c r="C4" s="5"/>
      <c r="D4" s="4"/>
      <c r="E4" s="4"/>
      <c r="F4" s="5"/>
      <c r="G4" s="4"/>
      <c r="H4" s="5"/>
      <c r="I4" s="6"/>
      <c r="J4" s="7" t="s">
        <v>3</v>
      </c>
    </row>
    <row r="5" spans="1:11" x14ac:dyDescent="0.2">
      <c r="A5" s="68" t="s">
        <v>4</v>
      </c>
      <c r="B5" s="68" t="s">
        <v>5</v>
      </c>
      <c r="C5" s="74" t="s">
        <v>6</v>
      </c>
      <c r="D5" s="75"/>
      <c r="E5" s="76"/>
      <c r="F5" s="77" t="s">
        <v>7</v>
      </c>
      <c r="G5" s="78"/>
      <c r="H5" s="79"/>
      <c r="I5" s="68" t="s">
        <v>8</v>
      </c>
      <c r="J5" s="80" t="s">
        <v>9</v>
      </c>
    </row>
    <row r="6" spans="1:11" x14ac:dyDescent="0.2">
      <c r="A6" s="73"/>
      <c r="B6" s="73"/>
      <c r="C6" s="66" t="s">
        <v>10</v>
      </c>
      <c r="D6" s="66" t="s">
        <v>11</v>
      </c>
      <c r="E6" s="66" t="s">
        <v>12</v>
      </c>
      <c r="F6" s="68" t="s">
        <v>10</v>
      </c>
      <c r="G6" s="68" t="s">
        <v>11</v>
      </c>
      <c r="H6" s="66" t="s">
        <v>12</v>
      </c>
      <c r="I6" s="73"/>
      <c r="J6" s="81"/>
    </row>
    <row r="7" spans="1:11" ht="15.75" customHeight="1" x14ac:dyDescent="0.2">
      <c r="A7" s="69"/>
      <c r="B7" s="69"/>
      <c r="C7" s="67"/>
      <c r="D7" s="67"/>
      <c r="E7" s="67"/>
      <c r="F7" s="69"/>
      <c r="G7" s="69"/>
      <c r="H7" s="67"/>
      <c r="I7" s="69"/>
      <c r="J7" s="82"/>
    </row>
    <row r="8" spans="1:11" ht="12.75" customHeight="1" x14ac:dyDescent="0.2">
      <c r="A8" s="8">
        <v>1</v>
      </c>
      <c r="B8" s="8">
        <v>2</v>
      </c>
      <c r="C8" s="8">
        <v>3</v>
      </c>
      <c r="D8" s="8">
        <v>4</v>
      </c>
      <c r="E8" s="8" t="s">
        <v>13</v>
      </c>
      <c r="F8" s="8">
        <v>6</v>
      </c>
      <c r="G8" s="8">
        <v>7</v>
      </c>
      <c r="H8" s="8" t="s">
        <v>14</v>
      </c>
      <c r="I8" s="8" t="s">
        <v>15</v>
      </c>
      <c r="J8" s="9" t="s">
        <v>16</v>
      </c>
    </row>
    <row r="9" spans="1:11" x14ac:dyDescent="0.2">
      <c r="A9" s="10"/>
      <c r="B9" s="11" t="s">
        <v>17</v>
      </c>
      <c r="C9" s="12">
        <f>C10+C19</f>
        <v>216983182</v>
      </c>
      <c r="D9" s="12">
        <f>D10+D19</f>
        <v>110834074.59999999</v>
      </c>
      <c r="E9" s="13">
        <f>D9/C9*100</f>
        <v>51.079569199054333</v>
      </c>
      <c r="F9" s="12">
        <f>F10+F19</f>
        <v>267680358.90000001</v>
      </c>
      <c r="G9" s="12">
        <f>G10+G19</f>
        <v>79466728.100000009</v>
      </c>
      <c r="H9" s="14">
        <f t="shared" ref="H9:H20" si="0">G9/F9*100</f>
        <v>29.687171829326175</v>
      </c>
      <c r="I9" s="14">
        <f>G9-D9</f>
        <v>-31367346.499999985</v>
      </c>
      <c r="J9" s="14">
        <f>G9/D9*100</f>
        <v>71.698824018511729</v>
      </c>
      <c r="K9" s="2"/>
    </row>
    <row r="10" spans="1:11" x14ac:dyDescent="0.2">
      <c r="A10" s="10"/>
      <c r="B10" s="15" t="s">
        <v>18</v>
      </c>
      <c r="C10" s="16">
        <v>198496531.5</v>
      </c>
      <c r="D10" s="16">
        <v>101726369</v>
      </c>
      <c r="E10" s="17">
        <f t="shared" ref="E10:E20" si="1">D10/C10*100</f>
        <v>51.248436550136901</v>
      </c>
      <c r="F10" s="16">
        <v>251491413.59999999</v>
      </c>
      <c r="G10" s="16">
        <v>71438149.400000006</v>
      </c>
      <c r="H10" s="18">
        <f t="shared" si="0"/>
        <v>28.405800570839055</v>
      </c>
      <c r="I10" s="17">
        <f t="shared" ref="I10:I20" si="2">G10-D10</f>
        <v>-30288219.599999994</v>
      </c>
      <c r="J10" s="17">
        <f t="shared" ref="J10:J20" si="3">G10/D10*100</f>
        <v>70.225793078292213</v>
      </c>
    </row>
    <row r="11" spans="1:11" x14ac:dyDescent="0.2">
      <c r="A11" s="10"/>
      <c r="B11" s="15" t="s">
        <v>19</v>
      </c>
      <c r="C11" s="16">
        <v>190438691.30000001</v>
      </c>
      <c r="D11" s="16">
        <v>99051259.900000006</v>
      </c>
      <c r="E11" s="17">
        <f t="shared" si="1"/>
        <v>52.012151114798179</v>
      </c>
      <c r="F11" s="16">
        <v>242700870</v>
      </c>
      <c r="G11" s="16">
        <v>64406467.5</v>
      </c>
      <c r="H11" s="18">
        <f t="shared" si="0"/>
        <v>26.53738633075357</v>
      </c>
      <c r="I11" s="17">
        <f t="shared" si="2"/>
        <v>-34644792.400000006</v>
      </c>
      <c r="J11" s="17">
        <f t="shared" si="3"/>
        <v>65.023370288296562</v>
      </c>
    </row>
    <row r="12" spans="1:11" x14ac:dyDescent="0.2">
      <c r="A12" s="10"/>
      <c r="B12" s="15" t="s">
        <v>20</v>
      </c>
      <c r="C12" s="19">
        <v>69068456.799999997</v>
      </c>
      <c r="D12" s="17">
        <v>53280471.399999999</v>
      </c>
      <c r="E12" s="17">
        <f t="shared" si="1"/>
        <v>77.141540246487736</v>
      </c>
      <c r="F12" s="16">
        <v>98508895.200000003</v>
      </c>
      <c r="G12" s="16">
        <v>23604872.699999999</v>
      </c>
      <c r="H12" s="18">
        <f t="shared" si="0"/>
        <v>23.962173824075126</v>
      </c>
      <c r="I12" s="17">
        <f t="shared" si="2"/>
        <v>-29675598.699999999</v>
      </c>
      <c r="J12" s="17">
        <f t="shared" si="3"/>
        <v>44.303047776713179</v>
      </c>
    </row>
    <row r="13" spans="1:11" x14ac:dyDescent="0.2">
      <c r="A13" s="10"/>
      <c r="B13" s="20" t="s">
        <v>21</v>
      </c>
      <c r="C13" s="21">
        <v>61320792.100000001</v>
      </c>
      <c r="D13" s="19">
        <v>17560276</v>
      </c>
      <c r="E13" s="17">
        <f t="shared" si="1"/>
        <v>28.63674032677735</v>
      </c>
      <c r="F13" s="16">
        <v>74234131</v>
      </c>
      <c r="G13" s="16">
        <v>23879013</v>
      </c>
      <c r="H13" s="18">
        <f t="shared" si="0"/>
        <v>32.167161760134299</v>
      </c>
      <c r="I13" s="17">
        <f t="shared" si="2"/>
        <v>6318737</v>
      </c>
      <c r="J13" s="17">
        <f t="shared" si="3"/>
        <v>135.9831303334868</v>
      </c>
    </row>
    <row r="14" spans="1:11" x14ac:dyDescent="0.2">
      <c r="A14" s="10"/>
      <c r="B14" s="20" t="s">
        <v>22</v>
      </c>
      <c r="C14" s="21">
        <v>10725859.6</v>
      </c>
      <c r="D14" s="19">
        <v>5142966.9000000004</v>
      </c>
      <c r="E14" s="17">
        <f t="shared" si="1"/>
        <v>47.949228237147544</v>
      </c>
      <c r="F14" s="16">
        <v>12092976</v>
      </c>
      <c r="G14" s="16">
        <v>2965280.2</v>
      </c>
      <c r="H14" s="18">
        <f t="shared" si="0"/>
        <v>24.520682088511549</v>
      </c>
      <c r="I14" s="17">
        <f t="shared" si="2"/>
        <v>-2177686.7000000002</v>
      </c>
      <c r="J14" s="17">
        <f t="shared" si="3"/>
        <v>57.656995614729702</v>
      </c>
    </row>
    <row r="15" spans="1:11" ht="15" customHeight="1" x14ac:dyDescent="0.2">
      <c r="A15" s="10"/>
      <c r="B15" s="22" t="s">
        <v>23</v>
      </c>
      <c r="C15" s="21">
        <v>34641744.700000003</v>
      </c>
      <c r="D15" s="19">
        <v>17847266.800000001</v>
      </c>
      <c r="E15" s="17">
        <f t="shared" si="1"/>
        <v>51.519537929046621</v>
      </c>
      <c r="F15" s="16">
        <v>41829748.100000001</v>
      </c>
      <c r="G15" s="16">
        <v>9635208.5</v>
      </c>
      <c r="H15" s="18">
        <f>G15/F15*100</f>
        <v>23.034345023942421</v>
      </c>
      <c r="I15" s="17">
        <f t="shared" si="2"/>
        <v>-8212058.3000000007</v>
      </c>
      <c r="J15" s="17">
        <f t="shared" si="3"/>
        <v>53.987025621200438</v>
      </c>
    </row>
    <row r="16" spans="1:11" ht="15" customHeight="1" x14ac:dyDescent="0.2">
      <c r="A16" s="10"/>
      <c r="B16" s="22" t="s">
        <v>24</v>
      </c>
      <c r="C16" s="21">
        <v>4892867.5</v>
      </c>
      <c r="D16" s="19">
        <v>1359251.5</v>
      </c>
      <c r="E16" s="17">
        <f t="shared" si="1"/>
        <v>27.780263822799206</v>
      </c>
      <c r="F16" s="16">
        <v>4890477.3</v>
      </c>
      <c r="G16" s="16">
        <v>954189</v>
      </c>
      <c r="H16" s="18">
        <f>G16/F16*100</f>
        <v>19.511163051508287</v>
      </c>
      <c r="I16" s="17">
        <f t="shared" si="2"/>
        <v>-405062.5</v>
      </c>
      <c r="J16" s="17">
        <f t="shared" si="3"/>
        <v>70.199591466332762</v>
      </c>
    </row>
    <row r="17" spans="1:10" x14ac:dyDescent="0.2">
      <c r="A17" s="10"/>
      <c r="B17" s="22" t="s">
        <v>25</v>
      </c>
      <c r="C17" s="21">
        <v>13452984.300000001</v>
      </c>
      <c r="D17" s="19">
        <v>4699318.5999999996</v>
      </c>
      <c r="E17" s="17">
        <f t="shared" si="1"/>
        <v>34.93142112713236</v>
      </c>
      <c r="F17" s="21">
        <v>1479874.2</v>
      </c>
      <c r="G17" s="21">
        <v>3890866.3</v>
      </c>
      <c r="H17" s="18">
        <f>G17/F17*100</f>
        <v>262.91871971279721</v>
      </c>
      <c r="I17" s="17">
        <f t="shared" si="2"/>
        <v>-808452.29999999981</v>
      </c>
      <c r="J17" s="17">
        <f t="shared" si="3"/>
        <v>82.796393077072921</v>
      </c>
    </row>
    <row r="18" spans="1:10" ht="15" customHeight="1" x14ac:dyDescent="0.2">
      <c r="A18" s="10"/>
      <c r="B18" s="22" t="s">
        <v>26</v>
      </c>
      <c r="C18" s="21">
        <v>8057840.2000000002</v>
      </c>
      <c r="D18" s="19">
        <v>2675109.1</v>
      </c>
      <c r="E18" s="17">
        <f t="shared" si="1"/>
        <v>33.198835340517178</v>
      </c>
      <c r="F18" s="21">
        <v>8790543.6999999993</v>
      </c>
      <c r="G18" s="21">
        <v>7031681.9000000004</v>
      </c>
      <c r="H18" s="18">
        <f>G18/F18*100</f>
        <v>79.991433294393403</v>
      </c>
      <c r="I18" s="17">
        <f t="shared" si="2"/>
        <v>4356572.8000000007</v>
      </c>
      <c r="J18" s="17">
        <f t="shared" si="3"/>
        <v>262.85589249425379</v>
      </c>
    </row>
    <row r="19" spans="1:10" x14ac:dyDescent="0.2">
      <c r="A19" s="10"/>
      <c r="B19" s="23" t="s">
        <v>27</v>
      </c>
      <c r="C19" s="21">
        <v>18486650.5</v>
      </c>
      <c r="D19" s="19">
        <v>9107705.5999999996</v>
      </c>
      <c r="E19" s="17">
        <f t="shared" si="1"/>
        <v>49.266391442841417</v>
      </c>
      <c r="F19" s="21">
        <v>16188945.300000001</v>
      </c>
      <c r="G19" s="21">
        <v>8028578.7000000002</v>
      </c>
      <c r="H19" s="18">
        <f t="shared" si="0"/>
        <v>49.592969469110507</v>
      </c>
      <c r="I19" s="17">
        <f t="shared" si="2"/>
        <v>-1079126.8999999994</v>
      </c>
      <c r="J19" s="17">
        <f t="shared" si="3"/>
        <v>88.151495586330782</v>
      </c>
    </row>
    <row r="20" spans="1:10" x14ac:dyDescent="0.2">
      <c r="A20" s="10"/>
      <c r="B20" s="23" t="s">
        <v>28</v>
      </c>
      <c r="C20" s="21">
        <v>17334476.199999999</v>
      </c>
      <c r="D20" s="19">
        <v>6793113</v>
      </c>
      <c r="E20" s="17">
        <f t="shared" si="1"/>
        <v>39.188452662907693</v>
      </c>
      <c r="F20" s="21">
        <v>15428599.300000001</v>
      </c>
      <c r="G20" s="21">
        <v>6560156.7000000002</v>
      </c>
      <c r="H20" s="18">
        <f t="shared" si="0"/>
        <v>42.519457356054353</v>
      </c>
      <c r="I20" s="17">
        <f t="shared" si="2"/>
        <v>-232956.29999999981</v>
      </c>
      <c r="J20" s="17">
        <f t="shared" si="3"/>
        <v>96.570698882824416</v>
      </c>
    </row>
    <row r="21" spans="1:10" x14ac:dyDescent="0.2">
      <c r="A21" s="10"/>
      <c r="B21" s="24"/>
      <c r="C21" s="16"/>
      <c r="D21" s="16"/>
      <c r="E21" s="17"/>
      <c r="F21" s="25"/>
      <c r="G21" s="25"/>
      <c r="H21" s="18"/>
      <c r="I21" s="17"/>
      <c r="J21" s="17"/>
    </row>
    <row r="22" spans="1:10" x14ac:dyDescent="0.2">
      <c r="A22" s="10"/>
      <c r="B22" s="26" t="s">
        <v>29</v>
      </c>
      <c r="C22" s="27">
        <f>C23+C28+C29+C32+C37+C38+C39+C40+C41+C42+C43+C44+C46+C47</f>
        <v>257936452</v>
      </c>
      <c r="D22" s="27">
        <f>D23+D28+D29+D32+D37+D38+D39+D40+D41+D42+D43+D44+D46+D47</f>
        <v>77140428.999999985</v>
      </c>
      <c r="E22" s="13">
        <f t="shared" ref="E22:E47" si="4">D22/C22*100</f>
        <v>29.906757421010035</v>
      </c>
      <c r="F22" s="27">
        <f>F23+F28+F29+F32+F37+F38+F39+F40+F41+F42+F43+F44+F46+F47</f>
        <v>327705655.16882002</v>
      </c>
      <c r="G22" s="27">
        <f>G23+G28+G29+G32+G37+G38+G39+G40+G41+G42+G43+G44+G46+G47</f>
        <v>87802920.756439984</v>
      </c>
      <c r="H22" s="14">
        <f>G22/F22*100</f>
        <v>26.793227206044907</v>
      </c>
      <c r="I22" s="14">
        <f t="shared" ref="I22:I47" si="5">G22-D22</f>
        <v>10662491.756439999</v>
      </c>
      <c r="J22" s="14">
        <f t="shared" ref="J22:J49" si="6">G22/D22*100</f>
        <v>113.82218363919132</v>
      </c>
    </row>
    <row r="23" spans="1:10" x14ac:dyDescent="0.2">
      <c r="A23" s="28" t="s">
        <v>30</v>
      </c>
      <c r="B23" s="11" t="s">
        <v>31</v>
      </c>
      <c r="C23" s="29">
        <v>25520320.699999999</v>
      </c>
      <c r="D23" s="29">
        <v>5439784.4000000004</v>
      </c>
      <c r="E23" s="13">
        <f t="shared" si="4"/>
        <v>21.315501728785094</v>
      </c>
      <c r="F23" s="30">
        <v>36464811.342309996</v>
      </c>
      <c r="G23" s="30">
        <v>6589548.7341299998</v>
      </c>
      <c r="H23" s="14">
        <f t="shared" ref="H23:H47" si="7">G23/F23*100</f>
        <v>18.070979916147735</v>
      </c>
      <c r="I23" s="14">
        <f t="shared" si="5"/>
        <v>1149764.3341299994</v>
      </c>
      <c r="J23" s="14">
        <f t="shared" si="6"/>
        <v>121.13621146694709</v>
      </c>
    </row>
    <row r="24" spans="1:10" x14ac:dyDescent="0.2">
      <c r="A24" s="31" t="s">
        <v>32</v>
      </c>
      <c r="B24" s="15" t="s">
        <v>33</v>
      </c>
      <c r="C24" s="32">
        <v>11460371.5</v>
      </c>
      <c r="D24" s="32">
        <v>2974298</v>
      </c>
      <c r="E24" s="17">
        <f t="shared" si="4"/>
        <v>25.95289341187587</v>
      </c>
      <c r="F24" s="32">
        <v>13094509.1</v>
      </c>
      <c r="G24" s="32">
        <v>3531.5</v>
      </c>
      <c r="H24" s="18">
        <f t="shared" si="7"/>
        <v>2.6969319529511801E-2</v>
      </c>
      <c r="I24" s="18">
        <f t="shared" si="5"/>
        <v>-2970766.5</v>
      </c>
      <c r="J24" s="18">
        <f t="shared" si="6"/>
        <v>0.11873389956218239</v>
      </c>
    </row>
    <row r="25" spans="1:10" x14ac:dyDescent="0.2">
      <c r="A25" s="31" t="s">
        <v>34</v>
      </c>
      <c r="B25" s="15" t="s">
        <v>35</v>
      </c>
      <c r="C25" s="32">
        <v>525346</v>
      </c>
      <c r="D25" s="32">
        <v>194098.4</v>
      </c>
      <c r="E25" s="17">
        <f t="shared" si="4"/>
        <v>36.94677412600457</v>
      </c>
      <c r="F25" s="32">
        <v>618668.30000000005</v>
      </c>
      <c r="G25" s="32">
        <v>188491.7</v>
      </c>
      <c r="H25" s="18">
        <f t="shared" si="7"/>
        <v>30.467327968800085</v>
      </c>
      <c r="I25" s="18">
        <f t="shared" si="5"/>
        <v>-5606.6999999999825</v>
      </c>
      <c r="J25" s="18">
        <f t="shared" si="6"/>
        <v>97.111413592281039</v>
      </c>
    </row>
    <row r="26" spans="1:10" ht="18" customHeight="1" x14ac:dyDescent="0.2">
      <c r="A26" s="31" t="s">
        <v>36</v>
      </c>
      <c r="B26" s="15" t="s">
        <v>37</v>
      </c>
      <c r="C26" s="32">
        <v>764634</v>
      </c>
      <c r="D26" s="32">
        <v>194338.3</v>
      </c>
      <c r="E26" s="17">
        <f t="shared" si="4"/>
        <v>25.415859090754527</v>
      </c>
      <c r="F26" s="32">
        <v>883221.9</v>
      </c>
      <c r="G26" s="32">
        <v>238365.1</v>
      </c>
      <c r="H26" s="18">
        <f t="shared" si="7"/>
        <v>26.988132880310147</v>
      </c>
      <c r="I26" s="18">
        <f t="shared" si="5"/>
        <v>44026.800000000017</v>
      </c>
      <c r="J26" s="18">
        <f t="shared" si="6"/>
        <v>122.65472117436451</v>
      </c>
    </row>
    <row r="27" spans="1:10" ht="15.75" customHeight="1" x14ac:dyDescent="0.2">
      <c r="A27" s="31" t="s">
        <v>38</v>
      </c>
      <c r="B27" s="15" t="s">
        <v>39</v>
      </c>
      <c r="C27" s="32">
        <v>127660.4</v>
      </c>
      <c r="D27" s="32">
        <v>32483.1</v>
      </c>
      <c r="E27" s="17">
        <f t="shared" si="4"/>
        <v>25.444930456116381</v>
      </c>
      <c r="F27" s="32">
        <v>627514.9</v>
      </c>
      <c r="G27" s="32">
        <v>253359.2</v>
      </c>
      <c r="H27" s="18">
        <f t="shared" si="7"/>
        <v>40.375009422087025</v>
      </c>
      <c r="I27" s="18">
        <f t="shared" si="5"/>
        <v>220876.1</v>
      </c>
      <c r="J27" s="18">
        <f t="shared" si="6"/>
        <v>779.97235485529404</v>
      </c>
    </row>
    <row r="28" spans="1:10" ht="18" customHeight="1" x14ac:dyDescent="0.2">
      <c r="A28" s="28" t="s">
        <v>40</v>
      </c>
      <c r="B28" s="11" t="s">
        <v>41</v>
      </c>
      <c r="C28" s="29">
        <v>91455.1</v>
      </c>
      <c r="D28" s="29">
        <v>24796.6</v>
      </c>
      <c r="E28" s="13">
        <f t="shared" si="4"/>
        <v>27.113414123433245</v>
      </c>
      <c r="F28" s="30">
        <v>1334379.1762899999</v>
      </c>
      <c r="G28" s="30">
        <v>633089.64076999994</v>
      </c>
      <c r="H28" s="14">
        <f t="shared" si="7"/>
        <v>47.444508429020246</v>
      </c>
      <c r="I28" s="13">
        <f t="shared" si="5"/>
        <v>608293.04076999996</v>
      </c>
      <c r="J28" s="13">
        <f t="shared" si="6"/>
        <v>2553.1308355581009</v>
      </c>
    </row>
    <row r="29" spans="1:10" ht="15.75" customHeight="1" x14ac:dyDescent="0.2">
      <c r="A29" s="28" t="s">
        <v>42</v>
      </c>
      <c r="B29" s="11" t="s">
        <v>43</v>
      </c>
      <c r="C29" s="29">
        <v>4170013.5</v>
      </c>
      <c r="D29" s="29">
        <v>986326.1</v>
      </c>
      <c r="E29" s="13">
        <f t="shared" si="4"/>
        <v>23.652827502836622</v>
      </c>
      <c r="F29" s="30">
        <v>5661656.8219099995</v>
      </c>
      <c r="G29" s="30">
        <v>1289990.3132799999</v>
      </c>
      <c r="H29" s="14">
        <f t="shared" si="7"/>
        <v>22.784678652508163</v>
      </c>
      <c r="I29" s="13">
        <f t="shared" si="5"/>
        <v>303664.21327999991</v>
      </c>
      <c r="J29" s="13">
        <f t="shared" si="6"/>
        <v>130.78740522835196</v>
      </c>
    </row>
    <row r="30" spans="1:10" ht="16.5" customHeight="1" x14ac:dyDescent="0.2">
      <c r="A30" s="31" t="s">
        <v>44</v>
      </c>
      <c r="B30" s="15" t="s">
        <v>45</v>
      </c>
      <c r="C30" s="33">
        <v>954605.8</v>
      </c>
      <c r="D30" s="33">
        <v>163367.4</v>
      </c>
      <c r="E30" s="17">
        <f t="shared" si="4"/>
        <v>17.113598094627122</v>
      </c>
      <c r="F30" s="33">
        <v>1778572.8</v>
      </c>
      <c r="G30" s="33">
        <v>231383.4</v>
      </c>
      <c r="H30" s="18">
        <f t="shared" si="7"/>
        <v>13.009498402314485</v>
      </c>
      <c r="I30" s="18">
        <f t="shared" si="5"/>
        <v>68016</v>
      </c>
      <c r="J30" s="18">
        <f t="shared" si="6"/>
        <v>141.6337653656727</v>
      </c>
    </row>
    <row r="31" spans="1:10" ht="17.25" customHeight="1" x14ac:dyDescent="0.2">
      <c r="A31" s="31" t="s">
        <v>46</v>
      </c>
      <c r="B31" s="15" t="s">
        <v>47</v>
      </c>
      <c r="C31" s="33">
        <v>2451076.5</v>
      </c>
      <c r="D31" s="33">
        <v>553339.5</v>
      </c>
      <c r="E31" s="17">
        <f t="shared" si="4"/>
        <v>22.575366374733711</v>
      </c>
      <c r="F31" s="33">
        <v>2967108</v>
      </c>
      <c r="G31" s="33">
        <v>781993.1</v>
      </c>
      <c r="H31" s="18">
        <f t="shared" si="7"/>
        <v>26.355397242028261</v>
      </c>
      <c r="I31" s="18">
        <f t="shared" si="5"/>
        <v>228653.59999999998</v>
      </c>
      <c r="J31" s="18">
        <f t="shared" si="6"/>
        <v>141.32247923743017</v>
      </c>
    </row>
    <row r="32" spans="1:10" x14ac:dyDescent="0.2">
      <c r="A32" s="28" t="s">
        <v>48</v>
      </c>
      <c r="B32" s="11" t="s">
        <v>49</v>
      </c>
      <c r="C32" s="29">
        <v>50595654.5</v>
      </c>
      <c r="D32" s="29">
        <v>12585905.6</v>
      </c>
      <c r="E32" s="13">
        <f t="shared" si="4"/>
        <v>24.875467516681692</v>
      </c>
      <c r="F32" s="30">
        <v>61100685.895629995</v>
      </c>
      <c r="G32" s="30">
        <v>14369252.302450001</v>
      </c>
      <c r="H32" s="14">
        <f t="shared" si="7"/>
        <v>23.517333875752303</v>
      </c>
      <c r="I32" s="13">
        <f t="shared" si="5"/>
        <v>1783346.7024500016</v>
      </c>
      <c r="J32" s="13">
        <f t="shared" si="6"/>
        <v>114.16939518797918</v>
      </c>
    </row>
    <row r="33" spans="1:10" x14ac:dyDescent="0.2">
      <c r="A33" s="31" t="s">
        <v>50</v>
      </c>
      <c r="B33" s="15" t="s">
        <v>51</v>
      </c>
      <c r="C33" s="32">
        <v>5940812.4000000004</v>
      </c>
      <c r="D33" s="32">
        <v>3050094.2</v>
      </c>
      <c r="E33" s="17">
        <f t="shared" si="4"/>
        <v>51.341365366124002</v>
      </c>
      <c r="F33" s="32">
        <v>6830045.7999999998</v>
      </c>
      <c r="G33" s="32">
        <v>3168509.1</v>
      </c>
      <c r="H33" s="18">
        <f t="shared" si="7"/>
        <v>46.390744554011633</v>
      </c>
      <c r="I33" s="17">
        <f t="shared" si="5"/>
        <v>118414.89999999991</v>
      </c>
      <c r="J33" s="17">
        <f t="shared" si="6"/>
        <v>103.8823358308081</v>
      </c>
    </row>
    <row r="34" spans="1:10" x14ac:dyDescent="0.2">
      <c r="A34" s="31" t="s">
        <v>52</v>
      </c>
      <c r="B34" s="15" t="s">
        <v>53</v>
      </c>
      <c r="C34" s="32">
        <v>1736011.5</v>
      </c>
      <c r="D34" s="32">
        <v>367348</v>
      </c>
      <c r="E34" s="17">
        <f t="shared" si="4"/>
        <v>21.160458902489989</v>
      </c>
      <c r="F34" s="32">
        <v>1920769.2</v>
      </c>
      <c r="G34" s="32">
        <v>485768.9</v>
      </c>
      <c r="H34" s="18">
        <f t="shared" si="7"/>
        <v>25.29033160256839</v>
      </c>
      <c r="I34" s="17">
        <f t="shared" si="5"/>
        <v>118420.90000000002</v>
      </c>
      <c r="J34" s="17">
        <f t="shared" si="6"/>
        <v>132.23670742728964</v>
      </c>
    </row>
    <row r="35" spans="1:10" x14ac:dyDescent="0.2">
      <c r="A35" s="31" t="s">
        <v>54</v>
      </c>
      <c r="B35" s="15" t="s">
        <v>55</v>
      </c>
      <c r="C35" s="32">
        <v>30886597.600000001</v>
      </c>
      <c r="D35" s="32">
        <v>5526004</v>
      </c>
      <c r="E35" s="17">
        <f t="shared" si="4"/>
        <v>17.891268153148729</v>
      </c>
      <c r="F35" s="32">
        <v>33120151.4133</v>
      </c>
      <c r="G35" s="32">
        <v>4034462.8138800003</v>
      </c>
      <c r="H35" s="18">
        <f t="shared" si="7"/>
        <v>12.181293387022043</v>
      </c>
      <c r="I35" s="17">
        <f t="shared" si="5"/>
        <v>-1491541.1861199997</v>
      </c>
      <c r="J35" s="17">
        <f t="shared" si="6"/>
        <v>73.008684283978084</v>
      </c>
    </row>
    <row r="36" spans="1:10" x14ac:dyDescent="0.2">
      <c r="A36" s="31" t="s">
        <v>56</v>
      </c>
      <c r="B36" s="15" t="s">
        <v>57</v>
      </c>
      <c r="C36" s="32">
        <v>2118008.1</v>
      </c>
      <c r="D36" s="32">
        <v>310139.2</v>
      </c>
      <c r="E36" s="17">
        <f t="shared" si="4"/>
        <v>14.642965718591917</v>
      </c>
      <c r="F36" s="32">
        <v>3242408.4238</v>
      </c>
      <c r="G36" s="32">
        <v>938901.04964999994</v>
      </c>
      <c r="H36" s="18">
        <f t="shared" si="7"/>
        <v>28.956902614681638</v>
      </c>
      <c r="I36" s="17">
        <f t="shared" si="5"/>
        <v>628761.84964999999</v>
      </c>
      <c r="J36" s="18">
        <f t="shared" si="6"/>
        <v>302.73536839264432</v>
      </c>
    </row>
    <row r="37" spans="1:10" x14ac:dyDescent="0.2">
      <c r="A37" s="28" t="s">
        <v>58</v>
      </c>
      <c r="B37" s="11" t="s">
        <v>59</v>
      </c>
      <c r="C37" s="29">
        <v>30515644</v>
      </c>
      <c r="D37" s="29">
        <v>7286863.5999999996</v>
      </c>
      <c r="E37" s="13">
        <f t="shared" si="4"/>
        <v>23.879108040452955</v>
      </c>
      <c r="F37" s="30">
        <v>37912374.197660007</v>
      </c>
      <c r="G37" s="30">
        <v>6384543.8391000004</v>
      </c>
      <c r="H37" s="14">
        <f t="shared" si="7"/>
        <v>16.84026382999264</v>
      </c>
      <c r="I37" s="14">
        <f t="shared" si="5"/>
        <v>-902319.76089999918</v>
      </c>
      <c r="J37" s="14">
        <f t="shared" si="6"/>
        <v>87.617172346961468</v>
      </c>
    </row>
    <row r="38" spans="1:10" x14ac:dyDescent="0.2">
      <c r="A38" s="28" t="s">
        <v>60</v>
      </c>
      <c r="B38" s="11" t="s">
        <v>61</v>
      </c>
      <c r="C38" s="29">
        <v>728906</v>
      </c>
      <c r="D38" s="29">
        <v>138151.29999999999</v>
      </c>
      <c r="E38" s="13">
        <f t="shared" si="4"/>
        <v>18.953239512365105</v>
      </c>
      <c r="F38" s="30">
        <v>795562.23897000006</v>
      </c>
      <c r="G38" s="30">
        <v>246536.82080000002</v>
      </c>
      <c r="H38" s="14">
        <f t="shared" si="7"/>
        <v>30.989004847588888</v>
      </c>
      <c r="I38" s="14">
        <f t="shared" si="5"/>
        <v>108385.52080000003</v>
      </c>
      <c r="J38" s="14">
        <f t="shared" si="6"/>
        <v>178.45421707939053</v>
      </c>
    </row>
    <row r="39" spans="1:10" x14ac:dyDescent="0.2">
      <c r="A39" s="28" t="s">
        <v>62</v>
      </c>
      <c r="B39" s="11" t="s">
        <v>63</v>
      </c>
      <c r="C39" s="29">
        <v>63816893.399999999</v>
      </c>
      <c r="D39" s="29">
        <v>20615401.800000001</v>
      </c>
      <c r="E39" s="13">
        <f t="shared" si="4"/>
        <v>32.303988335477328</v>
      </c>
      <c r="F39" s="30">
        <v>85741145.44822</v>
      </c>
      <c r="G39" s="30">
        <v>24515962.318939999</v>
      </c>
      <c r="H39" s="14">
        <f>G39/F39*100</f>
        <v>28.592996035661145</v>
      </c>
      <c r="I39" s="14">
        <f t="shared" si="5"/>
        <v>3900560.518939998</v>
      </c>
      <c r="J39" s="14">
        <f t="shared" si="6"/>
        <v>118.92061361103327</v>
      </c>
    </row>
    <row r="40" spans="1:10" x14ac:dyDescent="0.2">
      <c r="A40" s="28" t="s">
        <v>64</v>
      </c>
      <c r="B40" s="11" t="s">
        <v>65</v>
      </c>
      <c r="C40" s="34">
        <v>9569269.3000000007</v>
      </c>
      <c r="D40" s="35">
        <v>2824011.3</v>
      </c>
      <c r="E40" s="13">
        <f t="shared" si="4"/>
        <v>29.511253278241416</v>
      </c>
      <c r="F40" s="36">
        <v>11200655.800110001</v>
      </c>
      <c r="G40" s="27">
        <v>3290887.9055699999</v>
      </c>
      <c r="H40" s="14">
        <f>G40/F40*100</f>
        <v>29.381207353391581</v>
      </c>
      <c r="I40" s="13">
        <f t="shared" si="5"/>
        <v>466876.60557000013</v>
      </c>
      <c r="J40" s="13">
        <f t="shared" si="6"/>
        <v>116.53239155133693</v>
      </c>
    </row>
    <row r="41" spans="1:10" x14ac:dyDescent="0.2">
      <c r="A41" s="28" t="s">
        <v>66</v>
      </c>
      <c r="B41" s="11" t="s">
        <v>67</v>
      </c>
      <c r="C41" s="29">
        <v>20983547.300000001</v>
      </c>
      <c r="D41" s="29">
        <v>9012140.6999999993</v>
      </c>
      <c r="E41" s="13">
        <f t="shared" si="4"/>
        <v>42.948604309624997</v>
      </c>
      <c r="F41" s="30">
        <v>24873282.139430001</v>
      </c>
      <c r="G41" s="30">
        <v>9314233.9487999994</v>
      </c>
      <c r="H41" s="14">
        <f>G41/F41*100</f>
        <v>37.446742639704745</v>
      </c>
      <c r="I41" s="13">
        <f t="shared" si="5"/>
        <v>302093.24880000018</v>
      </c>
      <c r="J41" s="13">
        <f t="shared" si="6"/>
        <v>103.35206982287792</v>
      </c>
    </row>
    <row r="42" spans="1:10" x14ac:dyDescent="0.2">
      <c r="A42" s="28" t="s">
        <v>68</v>
      </c>
      <c r="B42" s="11" t="s">
        <v>69</v>
      </c>
      <c r="C42" s="29">
        <v>43523942.5</v>
      </c>
      <c r="D42" s="29">
        <v>16658919.300000001</v>
      </c>
      <c r="E42" s="13">
        <f t="shared" si="4"/>
        <v>38.275299394120836</v>
      </c>
      <c r="F42" s="30">
        <v>52411868.93163</v>
      </c>
      <c r="G42" s="30">
        <v>19120949.479249999</v>
      </c>
      <c r="H42" s="14">
        <f>G42/F42*100</f>
        <v>36.482098175496866</v>
      </c>
      <c r="I42" s="13">
        <f t="shared" si="5"/>
        <v>2462030.1792499982</v>
      </c>
      <c r="J42" s="13">
        <f t="shared" si="6"/>
        <v>114.77905099912454</v>
      </c>
    </row>
    <row r="43" spans="1:10" x14ac:dyDescent="0.2">
      <c r="A43" s="28" t="s">
        <v>70</v>
      </c>
      <c r="B43" s="11" t="s">
        <v>71</v>
      </c>
      <c r="C43" s="29">
        <v>6151464.2999999998</v>
      </c>
      <c r="D43" s="29">
        <v>1276212.7</v>
      </c>
      <c r="E43" s="13">
        <f t="shared" si="4"/>
        <v>20.746486328466538</v>
      </c>
      <c r="F43" s="30">
        <v>7958991.9454199998</v>
      </c>
      <c r="G43" s="30">
        <v>1677230.5986199998</v>
      </c>
      <c r="H43" s="14">
        <f t="shared" si="7"/>
        <v>21.073404900040913</v>
      </c>
      <c r="I43" s="13">
        <f t="shared" si="5"/>
        <v>401017.89861999988</v>
      </c>
      <c r="J43" s="13">
        <f t="shared" si="6"/>
        <v>131.42249709785835</v>
      </c>
    </row>
    <row r="44" spans="1:10" ht="15" customHeight="1" x14ac:dyDescent="0.2">
      <c r="A44" s="28" t="s">
        <v>72</v>
      </c>
      <c r="B44" s="11" t="s">
        <v>73</v>
      </c>
      <c r="C44" s="29">
        <v>674659.6</v>
      </c>
      <c r="D44" s="29">
        <v>291723</v>
      </c>
      <c r="E44" s="13">
        <f t="shared" si="4"/>
        <v>43.240028008198507</v>
      </c>
      <c r="F44" s="30">
        <v>739939.35646000004</v>
      </c>
      <c r="G44" s="30">
        <v>370284.59918000002</v>
      </c>
      <c r="H44" s="14">
        <f t="shared" si="7"/>
        <v>50.042560372988753</v>
      </c>
      <c r="I44" s="13">
        <f t="shared" si="5"/>
        <v>78561.599180000019</v>
      </c>
      <c r="J44" s="13">
        <f t="shared" si="6"/>
        <v>126.93020405658793</v>
      </c>
    </row>
    <row r="45" spans="1:10" x14ac:dyDescent="0.2">
      <c r="A45" s="28"/>
      <c r="B45" s="11" t="s">
        <v>74</v>
      </c>
      <c r="C45" s="13">
        <f>C39+C40+C41+C42+C43+C44</f>
        <v>144719776.40000001</v>
      </c>
      <c r="D45" s="13">
        <f>D39+D40+D41+D42+D43+D44</f>
        <v>50678408.800000004</v>
      </c>
      <c r="E45" s="13">
        <f t="shared" si="4"/>
        <v>35.018302308543369</v>
      </c>
      <c r="F45" s="14">
        <f>F39+F40+F41+F42+F43+F44</f>
        <v>182925883.62127</v>
      </c>
      <c r="G45" s="14">
        <f>G39+G40+G41+G42+G43+G44</f>
        <v>58289548.850359991</v>
      </c>
      <c r="H45" s="14">
        <f t="shared" si="7"/>
        <v>31.865118099438977</v>
      </c>
      <c r="I45" s="13">
        <f t="shared" si="5"/>
        <v>7611140.0503599867</v>
      </c>
      <c r="J45" s="13">
        <f t="shared" si="6"/>
        <v>115.01850636312794</v>
      </c>
    </row>
    <row r="46" spans="1:10" x14ac:dyDescent="0.2">
      <c r="A46" s="37" t="s">
        <v>75</v>
      </c>
      <c r="B46" s="38" t="s">
        <v>76</v>
      </c>
      <c r="C46" s="29">
        <v>787155.6</v>
      </c>
      <c r="D46" s="29">
        <v>192.6</v>
      </c>
      <c r="E46" s="14">
        <f t="shared" si="4"/>
        <v>2.4467843460682998E-2</v>
      </c>
      <c r="F46" s="30">
        <v>359788.70064999996</v>
      </c>
      <c r="G46" s="30">
        <v>410.25554999999997</v>
      </c>
      <c r="H46" s="14">
        <f t="shared" si="7"/>
        <v>0.11402680219218275</v>
      </c>
      <c r="I46" s="14">
        <f t="shared" si="5"/>
        <v>217.65554999999998</v>
      </c>
      <c r="J46" s="14">
        <f t="shared" si="6"/>
        <v>213.00911214953268</v>
      </c>
    </row>
    <row r="47" spans="1:10" x14ac:dyDescent="0.2">
      <c r="A47" s="28" t="s">
        <v>77</v>
      </c>
      <c r="B47" s="11" t="s">
        <v>78</v>
      </c>
      <c r="C47" s="29">
        <v>807526.2</v>
      </c>
      <c r="D47" s="29">
        <v>0</v>
      </c>
      <c r="E47" s="13">
        <f t="shared" si="4"/>
        <v>0</v>
      </c>
      <c r="F47" s="30">
        <v>1150513.1741300002</v>
      </c>
      <c r="G47" s="30">
        <v>0</v>
      </c>
      <c r="H47" s="14">
        <f t="shared" si="7"/>
        <v>0</v>
      </c>
      <c r="I47" s="13">
        <f t="shared" si="5"/>
        <v>0</v>
      </c>
      <c r="J47" s="14" t="e">
        <f t="shared" si="6"/>
        <v>#DIV/0!</v>
      </c>
    </row>
    <row r="48" spans="1:10" s="4" customFormat="1" x14ac:dyDescent="0.2">
      <c r="A48" s="28"/>
      <c r="B48" s="11" t="s">
        <v>79</v>
      </c>
      <c r="C48" s="39">
        <f>-C51</f>
        <v>-36332970.799999997</v>
      </c>
      <c r="E48" s="13"/>
      <c r="F48" s="39">
        <f>-F51</f>
        <v>-51630537.600000001</v>
      </c>
      <c r="G48" s="30">
        <f>G9-G22</f>
        <v>-8336192.6564399749</v>
      </c>
      <c r="H48" s="14"/>
      <c r="I48" s="13">
        <f>G48-D49</f>
        <v>-42029838.256439984</v>
      </c>
      <c r="J48" s="13" t="e">
        <f t="shared" si="6"/>
        <v>#DIV/0!</v>
      </c>
    </row>
    <row r="49" spans="1:10" s="4" customFormat="1" x14ac:dyDescent="0.2">
      <c r="A49" s="28"/>
      <c r="B49" s="11" t="s">
        <v>80</v>
      </c>
      <c r="C49" s="39"/>
      <c r="D49" s="39">
        <f>D9-D22</f>
        <v>33693645.600000009</v>
      </c>
      <c r="E49" s="13"/>
      <c r="F49" s="39"/>
      <c r="G49" s="30"/>
      <c r="H49" s="14"/>
      <c r="I49" s="13">
        <f>G49-D50</f>
        <v>0</v>
      </c>
      <c r="J49" s="13">
        <f t="shared" si="6"/>
        <v>0</v>
      </c>
    </row>
    <row r="50" spans="1:10" x14ac:dyDescent="0.2">
      <c r="A50" s="28"/>
      <c r="B50" s="11"/>
      <c r="C50" s="13"/>
      <c r="D50" s="13"/>
      <c r="E50" s="13"/>
      <c r="F50" s="40"/>
      <c r="G50" s="40"/>
      <c r="H50" s="40"/>
      <c r="I50" s="13"/>
      <c r="J50" s="14"/>
    </row>
    <row r="51" spans="1:10" x14ac:dyDescent="0.2">
      <c r="A51" s="31"/>
      <c r="B51" s="11" t="s">
        <v>81</v>
      </c>
      <c r="C51" s="13">
        <f>SUM(C52:C62)</f>
        <v>36332970.799999997</v>
      </c>
      <c r="D51" s="13">
        <f>SUM(D52:D62)</f>
        <v>-33693645.599999994</v>
      </c>
      <c r="E51" s="13"/>
      <c r="F51" s="13">
        <f>SUM(F52:F62)</f>
        <v>51630537.600000001</v>
      </c>
      <c r="G51" s="13">
        <f>SUM(G52:G62)</f>
        <v>8336192.7000000002</v>
      </c>
      <c r="H51" s="40"/>
      <c r="I51" s="13">
        <f t="shared" ref="I51:I66" si="8">G51-D51</f>
        <v>42029838.299999997</v>
      </c>
      <c r="J51" s="14"/>
    </row>
    <row r="52" spans="1:10" hidden="1" x14ac:dyDescent="0.2">
      <c r="A52" s="31"/>
      <c r="B52" s="41" t="s">
        <v>82</v>
      </c>
      <c r="C52" s="17">
        <v>0</v>
      </c>
      <c r="D52" s="17">
        <v>0</v>
      </c>
      <c r="E52" s="17"/>
      <c r="F52" s="42">
        <v>0</v>
      </c>
      <c r="G52" s="42">
        <v>0</v>
      </c>
      <c r="H52" s="43"/>
      <c r="I52" s="42">
        <f t="shared" si="8"/>
        <v>0</v>
      </c>
      <c r="J52" s="14"/>
    </row>
    <row r="53" spans="1:10" x14ac:dyDescent="0.2">
      <c r="A53" s="31"/>
      <c r="B53" s="41" t="s">
        <v>83</v>
      </c>
      <c r="C53" s="17">
        <v>10435201.9</v>
      </c>
      <c r="D53" s="17">
        <v>0</v>
      </c>
      <c r="E53" s="17"/>
      <c r="F53" s="42">
        <v>626704.1</v>
      </c>
      <c r="G53" s="42">
        <v>0</v>
      </c>
      <c r="H53" s="43"/>
      <c r="I53" s="42">
        <f t="shared" si="8"/>
        <v>0</v>
      </c>
      <c r="J53" s="14"/>
    </row>
    <row r="54" spans="1:10" ht="17.25" customHeight="1" x14ac:dyDescent="0.2">
      <c r="A54" s="31"/>
      <c r="B54" s="41" t="s">
        <v>84</v>
      </c>
      <c r="C54" s="17">
        <v>4557027.3</v>
      </c>
      <c r="D54" s="17">
        <v>6184000</v>
      </c>
      <c r="E54" s="17"/>
      <c r="F54" s="42">
        <v>4319872.7</v>
      </c>
      <c r="G54" s="42">
        <v>-346058.9</v>
      </c>
      <c r="H54" s="43"/>
      <c r="I54" s="42">
        <f t="shared" si="8"/>
        <v>-6530058.9000000004</v>
      </c>
      <c r="J54" s="14"/>
    </row>
    <row r="55" spans="1:10" ht="15.75" customHeight="1" x14ac:dyDescent="0.2">
      <c r="A55" s="31"/>
      <c r="B55" s="41" t="s">
        <v>85</v>
      </c>
      <c r="C55" s="17">
        <v>13009922.699999999</v>
      </c>
      <c r="D55" s="17">
        <v>-30939521.399999999</v>
      </c>
      <c r="E55" s="17"/>
      <c r="F55" s="42">
        <v>19716560.800000001</v>
      </c>
      <c r="G55" s="42">
        <v>5661344.2000000002</v>
      </c>
      <c r="H55" s="43"/>
      <c r="I55" s="42">
        <f t="shared" si="8"/>
        <v>36600865.600000001</v>
      </c>
      <c r="J55" s="14"/>
    </row>
    <row r="56" spans="1:10" ht="16.5" customHeight="1" x14ac:dyDescent="0.2">
      <c r="A56" s="31"/>
      <c r="B56" s="41" t="s">
        <v>86</v>
      </c>
      <c r="C56" s="17">
        <v>7800000</v>
      </c>
      <c r="D56" s="17">
        <v>-16800000</v>
      </c>
      <c r="E56" s="17"/>
      <c r="F56" s="42">
        <v>27000000</v>
      </c>
      <c r="G56" s="42">
        <v>-10800000</v>
      </c>
      <c r="H56" s="43"/>
      <c r="I56" s="42">
        <f t="shared" si="8"/>
        <v>6000000</v>
      </c>
      <c r="J56" s="14"/>
    </row>
    <row r="57" spans="1:10" ht="17.25" customHeight="1" x14ac:dyDescent="0.2">
      <c r="A57" s="31"/>
      <c r="B57" s="41" t="s">
        <v>87</v>
      </c>
      <c r="C57" s="17">
        <v>0</v>
      </c>
      <c r="D57" s="17">
        <v>85522.7</v>
      </c>
      <c r="E57" s="17"/>
      <c r="F57" s="42">
        <v>0</v>
      </c>
      <c r="G57" s="42">
        <v>0</v>
      </c>
      <c r="H57" s="43"/>
      <c r="I57" s="42">
        <f t="shared" si="8"/>
        <v>-85522.7</v>
      </c>
      <c r="J57" s="14"/>
    </row>
    <row r="58" spans="1:10" ht="15.75" customHeight="1" x14ac:dyDescent="0.2">
      <c r="A58" s="31"/>
      <c r="B58" s="41" t="s">
        <v>88</v>
      </c>
      <c r="C58" s="44">
        <v>-2000</v>
      </c>
      <c r="D58" s="44">
        <v>0</v>
      </c>
      <c r="E58" s="17"/>
      <c r="F58" s="17">
        <v>-2000</v>
      </c>
      <c r="G58" s="17">
        <v>0</v>
      </c>
      <c r="H58" s="43"/>
      <c r="I58" s="42">
        <f t="shared" si="8"/>
        <v>0</v>
      </c>
      <c r="J58" s="14"/>
    </row>
    <row r="59" spans="1:10" ht="15.75" customHeight="1" x14ac:dyDescent="0.2">
      <c r="A59" s="31"/>
      <c r="B59" s="41" t="s">
        <v>89</v>
      </c>
      <c r="C59" s="17">
        <v>29826</v>
      </c>
      <c r="D59" s="17">
        <v>0</v>
      </c>
      <c r="E59" s="17"/>
      <c r="F59" s="42">
        <v>-40250</v>
      </c>
      <c r="G59" s="42">
        <v>0</v>
      </c>
      <c r="H59" s="43"/>
      <c r="I59" s="42">
        <f t="shared" si="8"/>
        <v>0</v>
      </c>
      <c r="J59" s="14"/>
    </row>
    <row r="60" spans="1:10" ht="15.75" customHeight="1" x14ac:dyDescent="0.2">
      <c r="A60" s="10"/>
      <c r="B60" s="45" t="s">
        <v>90</v>
      </c>
      <c r="C60" s="17">
        <v>9650</v>
      </c>
      <c r="D60" s="17">
        <v>100</v>
      </c>
      <c r="E60" s="17"/>
      <c r="F60" s="42">
        <v>9650</v>
      </c>
      <c r="G60" s="42">
        <v>0</v>
      </c>
      <c r="H60" s="43"/>
      <c r="I60" s="42">
        <f t="shared" si="8"/>
        <v>-100</v>
      </c>
      <c r="J60" s="14"/>
    </row>
    <row r="61" spans="1:10" ht="20.25" customHeight="1" x14ac:dyDescent="0.2">
      <c r="A61" s="10"/>
      <c r="B61" s="46" t="s">
        <v>91</v>
      </c>
      <c r="C61" s="17">
        <v>0</v>
      </c>
      <c r="D61" s="17">
        <v>7076253.0999999996</v>
      </c>
      <c r="E61" s="17"/>
      <c r="F61" s="42">
        <v>0</v>
      </c>
      <c r="G61" s="42">
        <v>7420907.4000000004</v>
      </c>
      <c r="H61" s="43"/>
      <c r="I61" s="42">
        <f t="shared" si="8"/>
        <v>344654.30000000075</v>
      </c>
      <c r="J61" s="14"/>
    </row>
    <row r="62" spans="1:10" ht="15.75" customHeight="1" x14ac:dyDescent="0.2">
      <c r="A62" s="10"/>
      <c r="B62" s="46" t="s">
        <v>92</v>
      </c>
      <c r="C62" s="42">
        <v>493342.9</v>
      </c>
      <c r="D62" s="42">
        <v>700000</v>
      </c>
      <c r="E62" s="42"/>
      <c r="F62" s="42">
        <v>0</v>
      </c>
      <c r="G62" s="42">
        <v>6400000</v>
      </c>
      <c r="H62" s="43"/>
      <c r="I62" s="42">
        <f t="shared" si="8"/>
        <v>5700000</v>
      </c>
      <c r="J62" s="14"/>
    </row>
    <row r="63" spans="1:10" ht="15.75" customHeight="1" x14ac:dyDescent="0.2">
      <c r="A63" s="47"/>
      <c r="B63" s="48"/>
      <c r="C63" s="49"/>
      <c r="D63" s="49"/>
      <c r="E63" s="49"/>
      <c r="F63" s="50"/>
      <c r="G63" s="50"/>
      <c r="H63" s="50"/>
      <c r="I63" s="49"/>
      <c r="J63" s="51"/>
    </row>
    <row r="64" spans="1:10" ht="15.75" customHeight="1" x14ac:dyDescent="0.2">
      <c r="A64" s="52"/>
      <c r="B64" s="53" t="s">
        <v>93</v>
      </c>
      <c r="C64" s="54"/>
      <c r="D64" s="42">
        <v>13049720.300000001</v>
      </c>
      <c r="E64" s="14"/>
      <c r="F64" s="55"/>
      <c r="G64" s="56">
        <v>9270865.6999999993</v>
      </c>
      <c r="H64" s="55"/>
      <c r="I64" s="42">
        <f t="shared" si="8"/>
        <v>-3778854.6000000015</v>
      </c>
      <c r="J64" s="18"/>
    </row>
    <row r="65" spans="1:10" ht="15.75" customHeight="1" x14ac:dyDescent="0.2">
      <c r="A65" s="52"/>
      <c r="B65" s="57" t="s">
        <v>94</v>
      </c>
      <c r="C65" s="54"/>
      <c r="D65" s="18">
        <f>D64/C10*100</f>
        <v>6.5742812740282073</v>
      </c>
      <c r="E65" s="14"/>
      <c r="F65" s="55"/>
      <c r="G65" s="56">
        <f>G64/F10*100</f>
        <v>3.6863547614971135</v>
      </c>
      <c r="H65" s="58"/>
      <c r="I65" s="42"/>
      <c r="J65" s="14"/>
    </row>
    <row r="66" spans="1:10" ht="15.75" customHeight="1" x14ac:dyDescent="0.2">
      <c r="A66" s="52"/>
      <c r="B66" s="57" t="s">
        <v>95</v>
      </c>
      <c r="C66" s="54"/>
      <c r="D66" s="49">
        <v>5000</v>
      </c>
      <c r="E66" s="18"/>
      <c r="F66" s="59"/>
      <c r="G66" s="56">
        <v>3000</v>
      </c>
      <c r="H66" s="58"/>
      <c r="I66" s="42">
        <f t="shared" si="8"/>
        <v>-2000</v>
      </c>
      <c r="J66" s="18"/>
    </row>
    <row r="67" spans="1:10" ht="15.75" customHeight="1" x14ac:dyDescent="0.2">
      <c r="A67" s="52"/>
      <c r="B67" s="57" t="s">
        <v>94</v>
      </c>
      <c r="C67" s="54"/>
      <c r="D67" s="60">
        <f>D66/C10*100</f>
        <v>2.5189357024104977E-3</v>
      </c>
      <c r="E67" s="18"/>
      <c r="F67" s="59"/>
      <c r="G67" s="61">
        <f>G66/F10*100</f>
        <v>1.1928836682955446E-3</v>
      </c>
      <c r="H67" s="58"/>
      <c r="I67" s="42"/>
      <c r="J67" s="54"/>
    </row>
    <row r="68" spans="1:10" ht="9.75" customHeight="1" x14ac:dyDescent="0.2">
      <c r="A68" s="47"/>
      <c r="B68" s="62"/>
      <c r="C68" s="49"/>
      <c r="D68" s="49"/>
      <c r="E68" s="49"/>
      <c r="F68" s="49"/>
      <c r="G68" s="49"/>
      <c r="H68" s="49"/>
      <c r="I68" s="49"/>
      <c r="J68" s="62"/>
    </row>
    <row r="69" spans="1:10" x14ac:dyDescent="0.2">
      <c r="A69" s="63" t="s">
        <v>96</v>
      </c>
      <c r="B69" s="4"/>
      <c r="C69" s="64"/>
      <c r="D69" s="64"/>
      <c r="E69" s="64"/>
      <c r="F69" s="65"/>
      <c r="G69" s="64"/>
      <c r="H69" s="64"/>
      <c r="I69" s="64"/>
      <c r="J69" s="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2024-05-20T08:07:37Z</dcterms:created>
  <dcterms:modified xsi:type="dcterms:W3CDTF">2024-05-20T12:28:04Z</dcterms:modified>
</cp:coreProperties>
</file>