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7880"/>
  </bookViews>
  <sheets>
    <sheet name="2023-2026 +УУР" sheetId="3" r:id="rId1"/>
  </sheets>
  <definedNames>
    <definedName name="_xlnm.Print_Titles" localSheetId="0">'2023-2026 +УУР'!$5:$8</definedName>
    <definedName name="_xlnm.Print_Area" localSheetId="0">'2023-2026 +УУР'!$A$1:$W$54</definedName>
  </definedNames>
  <calcPr calcId="145621"/>
</workbook>
</file>

<file path=xl/calcChain.xml><?xml version="1.0" encoding="utf-8"?>
<calcChain xmlns="http://schemas.openxmlformats.org/spreadsheetml/2006/main">
  <c r="U39" i="3" l="1"/>
  <c r="Q39" i="3"/>
  <c r="Q37" i="3"/>
  <c r="U43" i="3"/>
  <c r="Q43" i="3"/>
  <c r="U11" i="3" l="1"/>
  <c r="U9" i="3" s="1"/>
  <c r="Q11" i="3"/>
  <c r="Q9" i="3" s="1"/>
  <c r="S25" i="3" l="1"/>
  <c r="K25" i="3"/>
  <c r="O25" i="3"/>
  <c r="G25" i="3" l="1"/>
  <c r="C25" i="3"/>
  <c r="O43" i="3" l="1"/>
  <c r="S54" i="3"/>
  <c r="O54" i="3"/>
  <c r="K54" i="3"/>
  <c r="G54" i="3"/>
  <c r="C54" i="3"/>
  <c r="S53" i="3"/>
  <c r="O53" i="3"/>
  <c r="K53" i="3"/>
  <c r="G53" i="3"/>
  <c r="C53" i="3"/>
  <c r="S52" i="3"/>
  <c r="O52" i="3"/>
  <c r="K52" i="3"/>
  <c r="G52" i="3"/>
  <c r="C52" i="3"/>
  <c r="S51" i="3"/>
  <c r="O51" i="3"/>
  <c r="K51" i="3"/>
  <c r="G51" i="3"/>
  <c r="C51" i="3"/>
  <c r="S50" i="3"/>
  <c r="O50" i="3"/>
  <c r="K50" i="3"/>
  <c r="G50" i="3"/>
  <c r="C50" i="3"/>
  <c r="S49" i="3"/>
  <c r="O49" i="3"/>
  <c r="K49" i="3"/>
  <c r="G49" i="3"/>
  <c r="C49" i="3"/>
  <c r="S48" i="3"/>
  <c r="O48" i="3"/>
  <c r="K48" i="3"/>
  <c r="G48" i="3"/>
  <c r="C48" i="3"/>
  <c r="S47" i="3"/>
  <c r="O47" i="3"/>
  <c r="K47" i="3"/>
  <c r="G47" i="3"/>
  <c r="C47" i="3"/>
  <c r="S46" i="3"/>
  <c r="O46" i="3"/>
  <c r="K46" i="3"/>
  <c r="G46" i="3"/>
  <c r="C46" i="3"/>
  <c r="S45" i="3"/>
  <c r="O45" i="3"/>
  <c r="K45" i="3"/>
  <c r="G45" i="3"/>
  <c r="C45" i="3"/>
  <c r="S44" i="3"/>
  <c r="O44" i="3"/>
  <c r="K44" i="3"/>
  <c r="G44" i="3"/>
  <c r="C44" i="3"/>
  <c r="S43" i="3"/>
  <c r="K43" i="3"/>
  <c r="G43" i="3"/>
  <c r="C43" i="3"/>
  <c r="S42" i="3"/>
  <c r="O42" i="3"/>
  <c r="K42" i="3"/>
  <c r="G42" i="3"/>
  <c r="C42" i="3"/>
  <c r="S41" i="3"/>
  <c r="O41" i="3"/>
  <c r="K41" i="3"/>
  <c r="G41" i="3"/>
  <c r="C41" i="3"/>
  <c r="S40" i="3"/>
  <c r="O40" i="3"/>
  <c r="K40" i="3"/>
  <c r="G40" i="3"/>
  <c r="C40" i="3"/>
  <c r="S39" i="3"/>
  <c r="O39" i="3"/>
  <c r="K39" i="3"/>
  <c r="G39" i="3"/>
  <c r="C39" i="3"/>
  <c r="S38" i="3"/>
  <c r="O38" i="3"/>
  <c r="K38" i="3"/>
  <c r="G38" i="3"/>
  <c r="C38" i="3"/>
  <c r="S37" i="3"/>
  <c r="O37" i="3"/>
  <c r="K37" i="3"/>
  <c r="G37" i="3"/>
  <c r="C37" i="3"/>
  <c r="S36" i="3"/>
  <c r="O36" i="3"/>
  <c r="K36" i="3"/>
  <c r="G36" i="3"/>
  <c r="C36" i="3"/>
  <c r="S35" i="3"/>
  <c r="O35" i="3"/>
  <c r="K35" i="3"/>
  <c r="G35" i="3"/>
  <c r="C35" i="3"/>
  <c r="S34" i="3"/>
  <c r="O34" i="3"/>
  <c r="K34" i="3"/>
  <c r="G34" i="3"/>
  <c r="C34" i="3"/>
  <c r="S33" i="3"/>
  <c r="O33" i="3"/>
  <c r="K33" i="3"/>
  <c r="G33" i="3"/>
  <c r="C33" i="3"/>
  <c r="S32" i="3"/>
  <c r="O32" i="3"/>
  <c r="K32" i="3"/>
  <c r="G32" i="3"/>
  <c r="C32" i="3"/>
  <c r="S31" i="3"/>
  <c r="O31" i="3"/>
  <c r="K31" i="3"/>
  <c r="G31" i="3"/>
  <c r="C31" i="3"/>
  <c r="S30" i="3"/>
  <c r="O30" i="3"/>
  <c r="K30" i="3"/>
  <c r="G30" i="3"/>
  <c r="C30" i="3"/>
  <c r="S29" i="3"/>
  <c r="O29" i="3"/>
  <c r="K29" i="3"/>
  <c r="G29" i="3"/>
  <c r="C29" i="3"/>
  <c r="S28" i="3"/>
  <c r="O28" i="3"/>
  <c r="K28" i="3"/>
  <c r="G28" i="3"/>
  <c r="C28" i="3"/>
  <c r="S27" i="3"/>
  <c r="O27" i="3"/>
  <c r="K27" i="3"/>
  <c r="G27" i="3"/>
  <c r="C27" i="3"/>
  <c r="S26" i="3"/>
  <c r="O26" i="3"/>
  <c r="K26" i="3"/>
  <c r="G26" i="3"/>
  <c r="C26" i="3"/>
  <c r="S24" i="3"/>
  <c r="O24" i="3"/>
  <c r="K24" i="3"/>
  <c r="G24" i="3"/>
  <c r="C24" i="3"/>
  <c r="S23" i="3"/>
  <c r="O23" i="3"/>
  <c r="K23" i="3"/>
  <c r="G23" i="3"/>
  <c r="C23" i="3"/>
  <c r="S22" i="3"/>
  <c r="O22" i="3"/>
  <c r="K22" i="3"/>
  <c r="G22" i="3"/>
  <c r="C22" i="3"/>
  <c r="S21" i="3"/>
  <c r="O21" i="3"/>
  <c r="K21" i="3"/>
  <c r="G21" i="3"/>
  <c r="C21" i="3"/>
  <c r="S20" i="3"/>
  <c r="O20" i="3"/>
  <c r="K20" i="3"/>
  <c r="G20" i="3"/>
  <c r="C20" i="3"/>
  <c r="S19" i="3"/>
  <c r="O19" i="3"/>
  <c r="K19" i="3"/>
  <c r="G19" i="3"/>
  <c r="C19" i="3"/>
  <c r="S18" i="3"/>
  <c r="O18" i="3"/>
  <c r="K18" i="3"/>
  <c r="G18" i="3"/>
  <c r="C18" i="3"/>
  <c r="S17" i="3"/>
  <c r="O17" i="3"/>
  <c r="K17" i="3"/>
  <c r="G17" i="3"/>
  <c r="C17" i="3"/>
  <c r="S16" i="3"/>
  <c r="O16" i="3"/>
  <c r="K16" i="3"/>
  <c r="G16" i="3"/>
  <c r="C16" i="3"/>
  <c r="S15" i="3"/>
  <c r="O15" i="3"/>
  <c r="K15" i="3"/>
  <c r="G15" i="3"/>
  <c r="C15" i="3"/>
  <c r="S14" i="3"/>
  <c r="O14" i="3"/>
  <c r="K14" i="3"/>
  <c r="G14" i="3"/>
  <c r="C14" i="3"/>
  <c r="S13" i="3"/>
  <c r="O13" i="3"/>
  <c r="K13" i="3"/>
  <c r="G13" i="3"/>
  <c r="C13" i="3"/>
  <c r="S12" i="3"/>
  <c r="O12" i="3"/>
  <c r="K12" i="3"/>
  <c r="G12" i="3"/>
  <c r="C12" i="3"/>
  <c r="V11" i="3"/>
  <c r="V9" i="3" s="1"/>
  <c r="T11" i="3"/>
  <c r="S11" i="3" s="1"/>
  <c r="R11" i="3"/>
  <c r="R9" i="3" s="1"/>
  <c r="P11" i="3"/>
  <c r="N11" i="3"/>
  <c r="N9" i="3" s="1"/>
  <c r="M11" i="3"/>
  <c r="M9" i="3" s="1"/>
  <c r="L11" i="3"/>
  <c r="L9" i="3" s="1"/>
  <c r="J11" i="3"/>
  <c r="J9" i="3" s="1"/>
  <c r="I11" i="3"/>
  <c r="I9" i="3" s="1"/>
  <c r="H11" i="3"/>
  <c r="H9" i="3" s="1"/>
  <c r="F11" i="3"/>
  <c r="F9" i="3" s="1"/>
  <c r="E11" i="3"/>
  <c r="E9" i="3" s="1"/>
  <c r="D11" i="3"/>
  <c r="D9" i="3" s="1"/>
  <c r="P9" i="3" l="1"/>
  <c r="O11" i="3"/>
  <c r="C11" i="3"/>
  <c r="C9" i="3" s="1"/>
  <c r="T9" i="3"/>
  <c r="S9" i="3" s="1"/>
  <c r="O9" i="3"/>
  <c r="K11" i="3"/>
  <c r="K9" i="3" s="1"/>
  <c r="G11" i="3"/>
  <c r="G9" i="3" s="1"/>
</calcChain>
</file>

<file path=xl/comments1.xml><?xml version="1.0" encoding="utf-8"?>
<comments xmlns="http://schemas.openxmlformats.org/spreadsheetml/2006/main">
  <authors>
    <author>Старостина Рузанна Левоновна</author>
  </authors>
  <commentList>
    <comment ref="Q37" authorId="0">
      <text>
        <r>
          <rPr>
            <b/>
            <sz val="9"/>
            <color indexed="81"/>
            <rFont val="Tahoma"/>
            <charset val="1"/>
          </rPr>
          <t>Старостина Рузанна Левоновна:</t>
        </r>
        <r>
          <rPr>
            <sz val="9"/>
            <color indexed="81"/>
            <rFont val="Tahoma"/>
            <charset val="1"/>
          </rPr>
          <t xml:space="preserve">
данные в соответствии с СБР на 30.04.2024 </t>
        </r>
      </text>
    </comment>
    <comment ref="Q39" authorId="0">
      <text>
        <r>
          <rPr>
            <b/>
            <sz val="9"/>
            <color indexed="81"/>
            <rFont val="Tahoma"/>
            <charset val="1"/>
          </rPr>
          <t>Старостина Рузанна Левоновна:</t>
        </r>
        <r>
          <rPr>
            <sz val="9"/>
            <color indexed="81"/>
            <rFont val="Tahoma"/>
            <charset val="1"/>
          </rPr>
          <t xml:space="preserve">
данные в соответствии с СБР на 30.04.2024</t>
        </r>
      </text>
    </comment>
    <comment ref="U39" authorId="0">
      <text>
        <r>
          <rPr>
            <b/>
            <sz val="9"/>
            <color indexed="81"/>
            <rFont val="Tahoma"/>
            <charset val="1"/>
          </rPr>
          <t>Старостина Рузанна Левоновна:</t>
        </r>
        <r>
          <rPr>
            <sz val="9"/>
            <color indexed="81"/>
            <rFont val="Tahoma"/>
            <charset val="1"/>
          </rPr>
          <t xml:space="preserve">
данные в соответствии с СБР на 30.04.2024</t>
        </r>
      </text>
    </comment>
    <comment ref="Q43" authorId="0">
      <text>
        <r>
          <rPr>
            <b/>
            <sz val="9"/>
            <color indexed="81"/>
            <rFont val="Tahoma"/>
            <family val="2"/>
            <charset val="204"/>
          </rPr>
          <t>Старостина Рузанна Левоновна:</t>
        </r>
        <r>
          <rPr>
            <sz val="9"/>
            <color indexed="81"/>
            <rFont val="Tahoma"/>
            <family val="2"/>
            <charset val="204"/>
          </rPr>
          <t xml:space="preserve">
данные в соответствии с СБР на 30.04.2024 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04"/>
          </rPr>
          <t>Старостина Рузанна Левоновна:</t>
        </r>
        <r>
          <rPr>
            <sz val="9"/>
            <color indexed="81"/>
            <rFont val="Tahoma"/>
            <family val="2"/>
            <charset val="204"/>
          </rPr>
          <t xml:space="preserve">
данные в соответствии с СБР на 30.04.2024</t>
        </r>
      </text>
    </comment>
  </commentList>
</comments>
</file>

<file path=xl/sharedStrings.xml><?xml version="1.0" encoding="utf-8"?>
<sst xmlns="http://schemas.openxmlformats.org/spreadsheetml/2006/main" count="145" uniqueCount="129">
  <si>
    <t>Комитет финансов Ленинградской области</t>
  </si>
  <si>
    <t>КВСР</t>
  </si>
  <si>
    <t>Наименование КВСР</t>
  </si>
  <si>
    <t>ИТОГО: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</si>
  <si>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</si>
  <si>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</si>
  <si>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</si>
  <si>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</si>
  <si>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</si>
  <si>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</si>
  <si>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</si>
  <si>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</si>
  <si>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</si>
  <si>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</si>
  <si>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</si>
  <si>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</si>
  <si>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</si>
  <si>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</si>
  <si>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</si>
  <si>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</si>
  <si>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</si>
  <si>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</si>
  <si>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</si>
  <si>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</si>
  <si>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</si>
  <si>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</si>
  <si>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</si>
  <si>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</si>
  <si>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</si>
  <si>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</si>
  <si>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</si>
  <si>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</si>
  <si>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</si>
  <si>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</si>
  <si>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</si>
  <si>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</si>
  <si>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</si>
  <si>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</si>
  <si>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</si>
  <si>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</si>
  <si>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</si>
  <si>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</si>
  <si>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</si>
  <si>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</si>
  <si>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</si>
  <si>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</si>
  <si>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</si>
  <si>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</si>
  <si>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</si>
  <si>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</si>
  <si>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</si>
  <si>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</si>
  <si>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</si>
  <si>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</si>
  <si>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</si>
  <si>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</si>
  <si>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</si>
  <si>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</si>
  <si>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</si>
  <si>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</si>
  <si>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</si>
  <si>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</si>
  <si>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</si>
  <si>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</si>
  <si>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</si>
  <si>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</si>
  <si>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</si>
  <si>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</si>
  <si>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</si>
  <si>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</si>
  <si>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</si>
  <si>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</si>
  <si>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</si>
  <si>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</si>
  <si>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</si>
  <si>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</si>
  <si>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</si>
  <si>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тыс.рублей</t>
  </si>
  <si>
    <t>1</t>
  </si>
  <si>
    <t>2</t>
  </si>
  <si>
    <t>3</t>
  </si>
  <si>
    <t>4</t>
  </si>
  <si>
    <t>5</t>
  </si>
  <si>
    <t>6</t>
  </si>
  <si>
    <t>7</t>
  </si>
  <si>
    <t>ФБ</t>
  </si>
  <si>
    <t>ОБ</t>
  </si>
  <si>
    <t>Иные безвозмездные поступления</t>
  </si>
  <si>
    <t>Всего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</si>
  <si>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</si>
  <si>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</si>
  <si>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</si>
  <si>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</si>
  <si>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</si>
  <si>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</si>
  <si>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</si>
  <si>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</si>
  <si>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</si>
  <si>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</si>
  <si>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</si>
  <si>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</si>
  <si>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</si>
  <si>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</si>
  <si>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</si>
  <si>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989</t>
  </si>
  <si>
    <t>комитет государственного строительного надзора и государственной экспертизы Ленинградской области</t>
  </si>
  <si>
    <t>Комитет цифрового развития Ленинградской области</t>
  </si>
  <si>
    <t>ИТОГО+УУР</t>
  </si>
  <si>
    <t>комитет по сохранению культурного наследия Ленинградской области</t>
  </si>
  <si>
    <t>Комитет Ленинградской области по обращению с отходами</t>
  </si>
  <si>
    <t xml:space="preserve">Комитет Ленинградской области по транспорту </t>
  </si>
  <si>
    <t xml:space="preserve">Комитет общественных коммуникаций Ленинградской области </t>
  </si>
  <si>
    <t>Комитет градостроительной политики Ленинградской области</t>
  </si>
  <si>
    <t>комитет по культуре и туризму Ленинградской области</t>
  </si>
  <si>
    <t>Комитет по печати Ленинградской области</t>
  </si>
  <si>
    <t>РБС/ПБС</t>
  </si>
  <si>
    <t>412D0149</t>
  </si>
  <si>
    <t>412D0184</t>
  </si>
  <si>
    <t>412D0477</t>
  </si>
  <si>
    <t>412D0470</t>
  </si>
  <si>
    <t>23</t>
  </si>
  <si>
    <t>ВСПОМОГАТЕЛЬНАЯ ТАБЛИЦА  ДЛЯ  РЕЕСТРА  РАСХОДНЫХ  ОБЯЗАТЕЛЬСТВ  НА 2023-2026 ГОДЫ</t>
  </si>
  <si>
    <t>по плану (уточненный план на 01.01.2024)</t>
  </si>
  <si>
    <t>по факту (на 01.01.2024)</t>
  </si>
  <si>
    <t>2023 год</t>
  </si>
  <si>
    <t>2024 год
(уточненный план на 30.04.2024)</t>
  </si>
  <si>
    <t>2025 год
(закон о бюджете от 19.12.2023 №145-оз+№36-оз)</t>
  </si>
  <si>
    <t>2026 год
(закон о бюджете от 19.12.2023 №145-оз+№36-оз)</t>
  </si>
  <si>
    <t>УУР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</si>
</sst>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right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5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5" xfId="0" applyNumberFormat="1" applyFont="1" applyFill="1" applyBorder="1" applyAlignment="1" applyProtection="1">
      <alignment horizontal="left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W54"/>
  <sheetViews>
    <sheetView showGridLines="0" tabSelected="1" view="pageBreakPreview" zoomScaleNormal="100" zoomScaleSheetLayoutView="100" workbookViewId="0">
      <pane xSplit="2" ySplit="11" topLeftCell="K35" activePane="bottomRight" state="frozen"/>
      <selection pane="topRight" activeCell="C1" sqref="C1"/>
      <selection pane="bottomLeft" activeCell="A10" sqref="A10"/>
      <selection pane="bottomRight" activeCell="O42" sqref="O42"/>
    </sheetView>
  </sheetViews>
  <sheetFormatPr defaultColWidth="9.1796875" defaultRowHeight="15.5" x14ac:dyDescent="0.35"/>
  <cols>
    <col min="1" max="1" width="7.453125" style="4" customWidth="1"/>
    <col min="2" max="2" width="45.26953125" style="4" customWidth="1"/>
    <col min="3" max="3" width="16.54296875" style="4" customWidth="1"/>
    <col min="4" max="4" width="15.7265625" style="4" customWidth="1"/>
    <col min="5" max="5" width="16.1796875" style="4" customWidth="1"/>
    <col min="6" max="6" width="13.453125" style="4" customWidth="1"/>
    <col min="7" max="7" width="15.1796875" style="4" customWidth="1"/>
    <col min="8" max="8" width="14.7265625" style="4" customWidth="1"/>
    <col min="9" max="9" width="14.453125" style="4" customWidth="1"/>
    <col min="10" max="10" width="14.54296875" style="4" customWidth="1"/>
    <col min="11" max="11" width="18" style="4" customWidth="1"/>
    <col min="12" max="14" width="18.7265625" style="4" customWidth="1"/>
    <col min="15" max="15" width="16.7265625" style="4" customWidth="1"/>
    <col min="16" max="16" width="15" style="4" customWidth="1"/>
    <col min="17" max="17" width="17.7265625" style="4" customWidth="1"/>
    <col min="18" max="18" width="14.81640625" style="4" customWidth="1"/>
    <col min="19" max="19" width="15.453125" style="4" customWidth="1"/>
    <col min="20" max="20" width="12.81640625" style="4" customWidth="1"/>
    <col min="21" max="21" width="14.54296875" style="4" customWidth="1"/>
    <col min="22" max="22" width="14" style="4" customWidth="1"/>
    <col min="23" max="23" width="11.453125" style="4" customWidth="1"/>
    <col min="24" max="24" width="9.1796875" style="4" customWidth="1"/>
    <col min="25" max="16384" width="9.1796875" style="4"/>
  </cols>
  <sheetData>
    <row r="1" spans="1:23" s="3" customForma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A2" s="18" t="s">
        <v>121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4" spans="1:23" x14ac:dyDescent="0.35">
      <c r="A4" s="2"/>
      <c r="S4" s="5"/>
      <c r="V4" s="5" t="s">
        <v>77</v>
      </c>
    </row>
    <row r="5" spans="1:23" ht="15.75" customHeight="1" x14ac:dyDescent="0.35">
      <c r="A5" s="19" t="s">
        <v>1</v>
      </c>
      <c r="B5" s="19" t="s">
        <v>2</v>
      </c>
      <c r="C5" s="20" t="s">
        <v>124</v>
      </c>
      <c r="D5" s="21"/>
      <c r="E5" s="21"/>
      <c r="F5" s="21"/>
      <c r="G5" s="21"/>
      <c r="H5" s="21"/>
      <c r="I5" s="21"/>
      <c r="J5" s="22"/>
      <c r="K5" s="23" t="s">
        <v>125</v>
      </c>
      <c r="L5" s="24"/>
      <c r="M5" s="24"/>
      <c r="N5" s="25"/>
      <c r="O5" s="23" t="s">
        <v>126</v>
      </c>
      <c r="P5" s="24"/>
      <c r="Q5" s="24"/>
      <c r="R5" s="25"/>
      <c r="S5" s="23" t="s">
        <v>127</v>
      </c>
      <c r="T5" s="24"/>
      <c r="U5" s="24"/>
      <c r="V5" s="25"/>
      <c r="W5" s="15" t="s">
        <v>115</v>
      </c>
    </row>
    <row r="6" spans="1:23" ht="15.75" customHeight="1" x14ac:dyDescent="0.35">
      <c r="A6" s="19"/>
      <c r="B6" s="19"/>
      <c r="C6" s="29" t="s">
        <v>122</v>
      </c>
      <c r="D6" s="29"/>
      <c r="E6" s="29"/>
      <c r="F6" s="29"/>
      <c r="G6" s="30" t="s">
        <v>123</v>
      </c>
      <c r="H6" s="31"/>
      <c r="I6" s="31"/>
      <c r="J6" s="32"/>
      <c r="K6" s="26"/>
      <c r="L6" s="27"/>
      <c r="M6" s="27"/>
      <c r="N6" s="28"/>
      <c r="O6" s="26"/>
      <c r="P6" s="27"/>
      <c r="Q6" s="27"/>
      <c r="R6" s="28"/>
      <c r="S6" s="26"/>
      <c r="T6" s="27"/>
      <c r="U6" s="27"/>
      <c r="V6" s="28"/>
      <c r="W6" s="15"/>
    </row>
    <row r="7" spans="1:23" ht="53.25" customHeight="1" x14ac:dyDescent="0.35">
      <c r="A7" s="19"/>
      <c r="B7" s="19"/>
      <c r="C7" s="6" t="s">
        <v>88</v>
      </c>
      <c r="D7" s="6" t="s">
        <v>85</v>
      </c>
      <c r="E7" s="6" t="s">
        <v>86</v>
      </c>
      <c r="F7" s="6" t="s">
        <v>87</v>
      </c>
      <c r="G7" s="6" t="s">
        <v>88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85</v>
      </c>
      <c r="M7" s="6" t="s">
        <v>86</v>
      </c>
      <c r="N7" s="6" t="s">
        <v>87</v>
      </c>
      <c r="O7" s="6" t="s">
        <v>88</v>
      </c>
      <c r="P7" s="6" t="s">
        <v>85</v>
      </c>
      <c r="Q7" s="6" t="s">
        <v>86</v>
      </c>
      <c r="R7" s="6" t="s">
        <v>87</v>
      </c>
      <c r="S7" s="6" t="s">
        <v>88</v>
      </c>
      <c r="T7" s="6" t="s">
        <v>85</v>
      </c>
      <c r="U7" s="6" t="s">
        <v>86</v>
      </c>
      <c r="V7" s="6" t="s">
        <v>87</v>
      </c>
      <c r="W7" s="15"/>
    </row>
    <row r="8" spans="1:23" ht="14.25" customHeight="1" x14ac:dyDescent="0.35">
      <c r="A8" s="6" t="s">
        <v>78</v>
      </c>
      <c r="B8" s="6" t="s">
        <v>79</v>
      </c>
      <c r="C8" s="6" t="s">
        <v>80</v>
      </c>
      <c r="D8" s="6" t="s">
        <v>81</v>
      </c>
      <c r="E8" s="6" t="s">
        <v>82</v>
      </c>
      <c r="F8" s="6" t="s">
        <v>83</v>
      </c>
      <c r="G8" s="6" t="s">
        <v>84</v>
      </c>
      <c r="H8" s="6" t="s">
        <v>89</v>
      </c>
      <c r="I8" s="6" t="s">
        <v>90</v>
      </c>
      <c r="J8" s="6" t="s">
        <v>91</v>
      </c>
      <c r="K8" s="6" t="s">
        <v>92</v>
      </c>
      <c r="L8" s="6" t="s">
        <v>93</v>
      </c>
      <c r="M8" s="6" t="s">
        <v>94</v>
      </c>
      <c r="N8" s="6" t="s">
        <v>95</v>
      </c>
      <c r="O8" s="6" t="s">
        <v>96</v>
      </c>
      <c r="P8" s="6" t="s">
        <v>97</v>
      </c>
      <c r="Q8" s="6" t="s">
        <v>98</v>
      </c>
      <c r="R8" s="6" t="s">
        <v>99</v>
      </c>
      <c r="S8" s="6" t="s">
        <v>100</v>
      </c>
      <c r="T8" s="6" t="s">
        <v>101</v>
      </c>
      <c r="U8" s="6" t="s">
        <v>102</v>
      </c>
      <c r="V8" s="6" t="s">
        <v>103</v>
      </c>
      <c r="W8" s="6" t="s">
        <v>120</v>
      </c>
    </row>
    <row r="9" spans="1:23" ht="14.25" customHeight="1" x14ac:dyDescent="0.35">
      <c r="A9" s="16" t="s">
        <v>107</v>
      </c>
      <c r="B9" s="17"/>
      <c r="C9" s="7">
        <f>C11</f>
        <v>224369309.40000001</v>
      </c>
      <c r="D9" s="7">
        <f t="shared" ref="D9:J9" si="0">D11</f>
        <v>16873224.300000001</v>
      </c>
      <c r="E9" s="7">
        <f t="shared" si="0"/>
        <v>202418403.80000001</v>
      </c>
      <c r="F9" s="7">
        <f t="shared" si="0"/>
        <v>5077681.3000000007</v>
      </c>
      <c r="G9" s="7">
        <f t="shared" si="0"/>
        <v>215318586.40000007</v>
      </c>
      <c r="H9" s="7">
        <f t="shared" si="0"/>
        <v>16839149.100000005</v>
      </c>
      <c r="I9" s="7">
        <f t="shared" si="0"/>
        <v>193468303.29999995</v>
      </c>
      <c r="J9" s="7">
        <f t="shared" si="0"/>
        <v>5011133.9999999991</v>
      </c>
      <c r="K9" s="7">
        <f>K11</f>
        <v>256392839.60000008</v>
      </c>
      <c r="L9" s="7">
        <f t="shared" ref="L9:N9" si="1">L11</f>
        <v>13602734.1</v>
      </c>
      <c r="M9" s="7">
        <f t="shared" si="1"/>
        <v>240415388.40000007</v>
      </c>
      <c r="N9" s="7">
        <f t="shared" si="1"/>
        <v>2374717.1</v>
      </c>
      <c r="O9" s="7">
        <f t="shared" ref="O9:O16" si="2">P9+Q9+R9</f>
        <v>220187758.20000002</v>
      </c>
      <c r="P9" s="7">
        <f>P11</f>
        <v>14943124.300000001</v>
      </c>
      <c r="Q9" s="7">
        <f>Q11+Q10</f>
        <v>204439694.5</v>
      </c>
      <c r="R9" s="7">
        <f t="shared" ref="R9" si="3">R11</f>
        <v>804939.4</v>
      </c>
      <c r="S9" s="7">
        <f t="shared" ref="S9" si="4">T9+U9+V9</f>
        <v>215178085.10000002</v>
      </c>
      <c r="T9" s="7">
        <f>T11</f>
        <v>15939751.299999999</v>
      </c>
      <c r="U9" s="7">
        <f>U11+U10</f>
        <v>198713247.30000001</v>
      </c>
      <c r="V9" s="7">
        <f t="shared" ref="V9" si="5">V11</f>
        <v>525086.5</v>
      </c>
      <c r="W9" s="12"/>
    </row>
    <row r="10" spans="1:23" ht="14.25" customHeight="1" x14ac:dyDescent="0.35">
      <c r="A10" s="13" t="s">
        <v>128</v>
      </c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10608669.9</v>
      </c>
      <c r="R10" s="7"/>
      <c r="S10" s="7"/>
      <c r="T10" s="7"/>
      <c r="U10" s="7">
        <v>9951870.3000000007</v>
      </c>
      <c r="V10" s="7"/>
      <c r="W10" s="12"/>
    </row>
    <row r="11" spans="1:23" x14ac:dyDescent="0.35">
      <c r="A11" s="16" t="s">
        <v>3</v>
      </c>
      <c r="B11" s="17"/>
      <c r="C11" s="7">
        <f>SUM(C12:C54)</f>
        <v>224369309.40000001</v>
      </c>
      <c r="D11" s="7">
        <f t="shared" ref="D11:I11" si="6">SUM(D12:D54)</f>
        <v>16873224.300000001</v>
      </c>
      <c r="E11" s="7">
        <f t="shared" si="6"/>
        <v>202418403.80000001</v>
      </c>
      <c r="F11" s="7">
        <f t="shared" si="6"/>
        <v>5077681.3000000007</v>
      </c>
      <c r="G11" s="7">
        <f t="shared" si="6"/>
        <v>215318586.40000007</v>
      </c>
      <c r="H11" s="7">
        <f t="shared" si="6"/>
        <v>16839149.100000005</v>
      </c>
      <c r="I11" s="7">
        <f t="shared" si="6"/>
        <v>193468303.29999995</v>
      </c>
      <c r="J11" s="7">
        <f t="shared" ref="J11" si="7">SUM(J12:J54)</f>
        <v>5011133.9999999991</v>
      </c>
      <c r="K11" s="7">
        <f>SUM(K12:K54)</f>
        <v>256392839.60000008</v>
      </c>
      <c r="L11" s="7">
        <f>SUM(L12:L54)</f>
        <v>13602734.1</v>
      </c>
      <c r="M11" s="7">
        <f>SUM(M12:M54)</f>
        <v>240415388.40000007</v>
      </c>
      <c r="N11" s="7">
        <f>SUM(N12:N54)</f>
        <v>2374717.1</v>
      </c>
      <c r="O11" s="7">
        <f>P11+Q11+R11</f>
        <v>209579088.30000001</v>
      </c>
      <c r="P11" s="7">
        <f t="shared" ref="P11:V11" si="8">SUM(P12:P54)</f>
        <v>14943124.300000001</v>
      </c>
      <c r="Q11" s="7">
        <f>SUM(Q12:Q54)</f>
        <v>193831024.59999999</v>
      </c>
      <c r="R11" s="7">
        <f t="shared" si="8"/>
        <v>804939.4</v>
      </c>
      <c r="S11" s="7">
        <f t="shared" ref="S11:S16" si="9">T11+U11+V11</f>
        <v>205226214.80000001</v>
      </c>
      <c r="T11" s="7">
        <f t="shared" si="8"/>
        <v>15939751.299999999</v>
      </c>
      <c r="U11" s="7">
        <f>SUM(U12:U54)</f>
        <v>188761377</v>
      </c>
      <c r="V11" s="7">
        <f t="shared" si="8"/>
        <v>525086.5</v>
      </c>
      <c r="W11" s="12"/>
    </row>
    <row r="12" spans="1:23" ht="31" x14ac:dyDescent="0.35">
      <c r="A12" s="8" t="s">
        <v>4</v>
      </c>
      <c r="B12" s="9" t="s">
        <v>5</v>
      </c>
      <c r="C12" s="1">
        <f>D12+E12+F12</f>
        <v>21686922</v>
      </c>
      <c r="D12" s="1">
        <v>3672981.4</v>
      </c>
      <c r="E12" s="1">
        <v>17613940.600000001</v>
      </c>
      <c r="F12" s="1">
        <v>400000</v>
      </c>
      <c r="G12" s="1">
        <f>H12+I12+J12</f>
        <v>20727125.899999999</v>
      </c>
      <c r="H12" s="1">
        <v>3672981.4</v>
      </c>
      <c r="I12" s="1">
        <v>16654144.5</v>
      </c>
      <c r="J12" s="1">
        <v>400000</v>
      </c>
      <c r="K12" s="1">
        <f>L12+M12+N12</f>
        <v>24051883</v>
      </c>
      <c r="L12" s="1">
        <v>1888275.4</v>
      </c>
      <c r="M12" s="1">
        <v>21797081.600000001</v>
      </c>
      <c r="N12" s="1">
        <v>366526</v>
      </c>
      <c r="O12" s="1">
        <f t="shared" si="2"/>
        <v>21637147.300000001</v>
      </c>
      <c r="P12" s="1">
        <v>4944096.9000000004</v>
      </c>
      <c r="Q12" s="1">
        <v>16393050.4</v>
      </c>
      <c r="R12" s="1">
        <v>300000</v>
      </c>
      <c r="S12" s="1">
        <f t="shared" si="9"/>
        <v>25681706.899999999</v>
      </c>
      <c r="T12" s="1">
        <v>7066008.7000000002</v>
      </c>
      <c r="U12" s="1">
        <v>18615698.199999999</v>
      </c>
      <c r="V12" s="1">
        <v>0</v>
      </c>
      <c r="W12" s="10">
        <v>41200017</v>
      </c>
    </row>
    <row r="13" spans="1:23" ht="62" x14ac:dyDescent="0.35">
      <c r="A13" s="8" t="s">
        <v>6</v>
      </c>
      <c r="B13" s="9" t="s">
        <v>7</v>
      </c>
      <c r="C13" s="1">
        <f t="shared" ref="C13:C54" si="10">D13+E13+F13</f>
        <v>44085.599999999999</v>
      </c>
      <c r="D13" s="1">
        <v>0</v>
      </c>
      <c r="E13" s="1">
        <v>44085.599999999999</v>
      </c>
      <c r="F13" s="1"/>
      <c r="G13" s="1">
        <f t="shared" ref="G13:G14" si="11">H13+I13+J13</f>
        <v>43767.6</v>
      </c>
      <c r="H13" s="1">
        <v>0</v>
      </c>
      <c r="I13" s="1">
        <v>43767.6</v>
      </c>
      <c r="J13" s="1"/>
      <c r="K13" s="1">
        <f t="shared" ref="K13:K54" si="12">L13+M13+N13</f>
        <v>51999.4</v>
      </c>
      <c r="L13" s="1">
        <v>0</v>
      </c>
      <c r="M13" s="1">
        <v>51999.4</v>
      </c>
      <c r="N13" s="1"/>
      <c r="O13" s="1">
        <f t="shared" si="2"/>
        <v>47999.4</v>
      </c>
      <c r="P13" s="1"/>
      <c r="Q13" s="1">
        <v>47999.4</v>
      </c>
      <c r="R13" s="1"/>
      <c r="S13" s="1">
        <f t="shared" si="9"/>
        <v>47999.4</v>
      </c>
      <c r="T13" s="1"/>
      <c r="U13" s="1">
        <v>47999.4</v>
      </c>
      <c r="V13" s="1"/>
      <c r="W13" s="10">
        <v>41200658</v>
      </c>
    </row>
    <row r="14" spans="1:23" ht="31" x14ac:dyDescent="0.35">
      <c r="A14" s="8" t="s">
        <v>8</v>
      </c>
      <c r="B14" s="9" t="s">
        <v>9</v>
      </c>
      <c r="C14" s="1">
        <f t="shared" si="10"/>
        <v>134028.29999999999</v>
      </c>
      <c r="D14" s="1">
        <v>3451.9</v>
      </c>
      <c r="E14" s="1">
        <v>130576.4</v>
      </c>
      <c r="F14" s="1"/>
      <c r="G14" s="1">
        <f t="shared" si="11"/>
        <v>132967.1</v>
      </c>
      <c r="H14" s="1">
        <v>3451.9</v>
      </c>
      <c r="I14" s="1">
        <v>129515.20000000001</v>
      </c>
      <c r="J14" s="1"/>
      <c r="K14" s="1">
        <f t="shared" si="12"/>
        <v>369017.1</v>
      </c>
      <c r="L14" s="1">
        <v>0</v>
      </c>
      <c r="M14" s="1">
        <v>369017.1</v>
      </c>
      <c r="N14" s="1"/>
      <c r="O14" s="1">
        <f t="shared" si="2"/>
        <v>139017.1</v>
      </c>
      <c r="P14" s="1"/>
      <c r="Q14" s="1">
        <v>139017.1</v>
      </c>
      <c r="R14" s="1"/>
      <c r="S14" s="1">
        <f t="shared" si="9"/>
        <v>137517.1</v>
      </c>
      <c r="T14" s="1"/>
      <c r="U14" s="1">
        <v>137517.1</v>
      </c>
      <c r="V14" s="1"/>
      <c r="W14" s="10">
        <v>41200010</v>
      </c>
    </row>
    <row r="15" spans="1:23" ht="31" x14ac:dyDescent="0.35">
      <c r="A15" s="8" t="s">
        <v>10</v>
      </c>
      <c r="B15" s="9" t="s">
        <v>11</v>
      </c>
      <c r="C15" s="1">
        <f t="shared" si="10"/>
        <v>43053957</v>
      </c>
      <c r="D15" s="1">
        <v>1647683.2</v>
      </c>
      <c r="E15" s="1">
        <v>41406273.799999997</v>
      </c>
      <c r="F15" s="1"/>
      <c r="G15" s="1">
        <f>H15+I15+J15</f>
        <v>42961440.299999997</v>
      </c>
      <c r="H15" s="1">
        <v>1647683.2</v>
      </c>
      <c r="I15" s="1">
        <v>41313757.099999994</v>
      </c>
      <c r="J15" s="1"/>
      <c r="K15" s="1">
        <f t="shared" si="12"/>
        <v>49601146.600000001</v>
      </c>
      <c r="L15" s="1">
        <v>2561541.5</v>
      </c>
      <c r="M15" s="1">
        <v>47039605.100000001</v>
      </c>
      <c r="N15" s="1"/>
      <c r="O15" s="1">
        <f t="shared" si="2"/>
        <v>47017295.299999997</v>
      </c>
      <c r="P15" s="1">
        <v>1971755</v>
      </c>
      <c r="Q15" s="1">
        <v>45045540.299999997</v>
      </c>
      <c r="R15" s="1"/>
      <c r="S15" s="1">
        <f t="shared" si="9"/>
        <v>46635079.299999997</v>
      </c>
      <c r="T15" s="1">
        <v>1545921.5</v>
      </c>
      <c r="U15" s="1">
        <v>45089157.799999997</v>
      </c>
      <c r="V15" s="1"/>
      <c r="W15" s="10">
        <v>41200026</v>
      </c>
    </row>
    <row r="16" spans="1:23" ht="46.5" x14ac:dyDescent="0.35">
      <c r="A16" s="8" t="s">
        <v>12</v>
      </c>
      <c r="B16" s="9" t="s">
        <v>13</v>
      </c>
      <c r="C16" s="1">
        <f t="shared" si="10"/>
        <v>6099766.2000000002</v>
      </c>
      <c r="D16" s="1">
        <v>1029715.3</v>
      </c>
      <c r="E16" s="1">
        <v>5070050.9000000004</v>
      </c>
      <c r="F16" s="1"/>
      <c r="G16" s="1">
        <f>H16+I16+J16</f>
        <v>6098346.0999999996</v>
      </c>
      <c r="H16" s="1">
        <v>1029707.4</v>
      </c>
      <c r="I16" s="1">
        <v>5068638.6999999993</v>
      </c>
      <c r="J16" s="1"/>
      <c r="K16" s="1">
        <f t="shared" si="12"/>
        <v>6250870.2000000002</v>
      </c>
      <c r="L16" s="1">
        <v>763692</v>
      </c>
      <c r="M16" s="1">
        <v>5487178.2000000002</v>
      </c>
      <c r="N16" s="1"/>
      <c r="O16" s="1">
        <f t="shared" si="2"/>
        <v>5747594.2000000002</v>
      </c>
      <c r="P16" s="1">
        <v>865718.9</v>
      </c>
      <c r="Q16" s="1">
        <v>4881875.3</v>
      </c>
      <c r="R16" s="1"/>
      <c r="S16" s="1">
        <f t="shared" si="9"/>
        <v>6075493.5999999996</v>
      </c>
      <c r="T16" s="1">
        <v>897429.7</v>
      </c>
      <c r="U16" s="1">
        <v>5178063.8999999994</v>
      </c>
      <c r="V16" s="1"/>
      <c r="W16" s="10">
        <v>41200003</v>
      </c>
    </row>
    <row r="17" spans="1:23" ht="31" x14ac:dyDescent="0.35">
      <c r="A17" s="8" t="s">
        <v>14</v>
      </c>
      <c r="B17" s="9" t="s">
        <v>15</v>
      </c>
      <c r="C17" s="1">
        <f t="shared" si="10"/>
        <v>118351.4</v>
      </c>
      <c r="D17" s="1">
        <v>3115.8</v>
      </c>
      <c r="E17" s="1">
        <v>115235.59999999999</v>
      </c>
      <c r="F17" s="1"/>
      <c r="G17" s="1">
        <f t="shared" ref="G17:G53" si="13">H17+I17+J17</f>
        <v>117724.2</v>
      </c>
      <c r="H17" s="1">
        <v>3115.8</v>
      </c>
      <c r="I17" s="1">
        <v>114608.4</v>
      </c>
      <c r="J17" s="1"/>
      <c r="K17" s="1">
        <f t="shared" si="12"/>
        <v>131195.29999999999</v>
      </c>
      <c r="L17" s="1">
        <v>0</v>
      </c>
      <c r="M17" s="1">
        <v>131195.29999999999</v>
      </c>
      <c r="N17" s="1"/>
      <c r="O17" s="1">
        <f t="shared" ref="O17:O54" si="14">P17+Q17+R17</f>
        <v>130797.3</v>
      </c>
      <c r="P17" s="1"/>
      <c r="Q17" s="1">
        <v>130797.3</v>
      </c>
      <c r="R17" s="1"/>
      <c r="S17" s="1">
        <f t="shared" ref="S17:S54" si="15">T17+U17+V17</f>
        <v>130797.3</v>
      </c>
      <c r="T17" s="1"/>
      <c r="U17" s="1">
        <v>130797.3</v>
      </c>
      <c r="V17" s="1"/>
      <c r="W17" s="10">
        <v>41200033</v>
      </c>
    </row>
    <row r="18" spans="1:23" ht="46.5" x14ac:dyDescent="0.35">
      <c r="A18" s="8" t="s">
        <v>16</v>
      </c>
      <c r="B18" s="9" t="s">
        <v>17</v>
      </c>
      <c r="C18" s="1">
        <f t="shared" si="10"/>
        <v>46017.5</v>
      </c>
      <c r="D18" s="1">
        <v>475.3</v>
      </c>
      <c r="E18" s="1">
        <v>45542.2</v>
      </c>
      <c r="F18" s="1"/>
      <c r="G18" s="1">
        <f t="shared" si="13"/>
        <v>43728</v>
      </c>
      <c r="H18" s="1">
        <v>475.3</v>
      </c>
      <c r="I18" s="1">
        <v>43252.7</v>
      </c>
      <c r="J18" s="1"/>
      <c r="K18" s="1">
        <f t="shared" si="12"/>
        <v>50369.9</v>
      </c>
      <c r="L18" s="1">
        <v>0</v>
      </c>
      <c r="M18" s="1">
        <v>50369.9</v>
      </c>
      <c r="N18" s="1"/>
      <c r="O18" s="1">
        <f t="shared" si="14"/>
        <v>53148.5</v>
      </c>
      <c r="P18" s="1"/>
      <c r="Q18" s="1">
        <v>53148.5</v>
      </c>
      <c r="R18" s="1"/>
      <c r="S18" s="1">
        <f t="shared" si="15"/>
        <v>53148.5</v>
      </c>
      <c r="T18" s="1"/>
      <c r="U18" s="1">
        <v>53148.5</v>
      </c>
      <c r="V18" s="1"/>
      <c r="W18" s="10">
        <v>41200591</v>
      </c>
    </row>
    <row r="19" spans="1:23" ht="31" x14ac:dyDescent="0.35">
      <c r="A19" s="8" t="s">
        <v>18</v>
      </c>
      <c r="B19" s="9" t="s">
        <v>19</v>
      </c>
      <c r="C19" s="1">
        <f t="shared" si="10"/>
        <v>6668874.7999999998</v>
      </c>
      <c r="D19" s="1">
        <v>163698.9</v>
      </c>
      <c r="E19" s="1">
        <v>6505175.8999999994</v>
      </c>
      <c r="F19" s="1"/>
      <c r="G19" s="1">
        <f t="shared" si="13"/>
        <v>6651295.9000000004</v>
      </c>
      <c r="H19" s="1">
        <v>163698.9</v>
      </c>
      <c r="I19" s="1">
        <v>6487597</v>
      </c>
      <c r="J19" s="1"/>
      <c r="K19" s="1">
        <f t="shared" si="12"/>
        <v>7212457.2000000002</v>
      </c>
      <c r="L19" s="1">
        <v>43863.8</v>
      </c>
      <c r="M19" s="1">
        <v>7168593.4000000004</v>
      </c>
      <c r="N19" s="1"/>
      <c r="O19" s="1">
        <f t="shared" si="14"/>
        <v>7185961.0000000009</v>
      </c>
      <c r="P19" s="1">
        <v>48498.400000000001</v>
      </c>
      <c r="Q19" s="1">
        <v>7137462.6000000006</v>
      </c>
      <c r="R19" s="1"/>
      <c r="S19" s="1">
        <f t="shared" si="15"/>
        <v>7136715.4000000004</v>
      </c>
      <c r="T19" s="1">
        <v>50105.8</v>
      </c>
      <c r="U19" s="1">
        <v>7086609.6000000006</v>
      </c>
      <c r="V19" s="1"/>
      <c r="W19" s="10">
        <v>41200018</v>
      </c>
    </row>
    <row r="20" spans="1:23" ht="31" x14ac:dyDescent="0.35">
      <c r="A20" s="8" t="s">
        <v>20</v>
      </c>
      <c r="B20" s="9" t="s">
        <v>106</v>
      </c>
      <c r="C20" s="1">
        <f t="shared" si="10"/>
        <v>1983469.1</v>
      </c>
      <c r="D20" s="1">
        <v>60027.199999999997</v>
      </c>
      <c r="E20" s="1">
        <v>1923441.9000000001</v>
      </c>
      <c r="F20" s="1"/>
      <c r="G20" s="1">
        <f t="shared" si="13"/>
        <v>1969729.8</v>
      </c>
      <c r="H20" s="1">
        <v>60027.199999999997</v>
      </c>
      <c r="I20" s="1">
        <v>1909702.6</v>
      </c>
      <c r="J20" s="1"/>
      <c r="K20" s="1">
        <f t="shared" si="12"/>
        <v>3301515.9</v>
      </c>
      <c r="L20" s="1">
        <v>50391.1</v>
      </c>
      <c r="M20" s="1">
        <v>3251124.8</v>
      </c>
      <c r="N20" s="1"/>
      <c r="O20" s="1">
        <f t="shared" si="14"/>
        <v>2838608.1</v>
      </c>
      <c r="P20" s="1"/>
      <c r="Q20" s="1">
        <v>2838608.1</v>
      </c>
      <c r="R20" s="1"/>
      <c r="S20" s="1">
        <f t="shared" si="15"/>
        <v>2761434.1</v>
      </c>
      <c r="T20" s="1"/>
      <c r="U20" s="1">
        <v>2761434.1</v>
      </c>
      <c r="V20" s="1"/>
      <c r="W20" s="10">
        <v>41216537</v>
      </c>
    </row>
    <row r="21" spans="1:23" ht="31" x14ac:dyDescent="0.35">
      <c r="A21" s="8" t="s">
        <v>21</v>
      </c>
      <c r="B21" s="9" t="s">
        <v>109</v>
      </c>
      <c r="C21" s="1">
        <f t="shared" si="10"/>
        <v>297717.7</v>
      </c>
      <c r="D21" s="1">
        <v>12461.2</v>
      </c>
      <c r="E21" s="1">
        <v>285256.5</v>
      </c>
      <c r="F21" s="1"/>
      <c r="G21" s="1">
        <f t="shared" si="13"/>
        <v>291415.7</v>
      </c>
      <c r="H21" s="1">
        <v>12461.2</v>
      </c>
      <c r="I21" s="1">
        <v>278954.5</v>
      </c>
      <c r="J21" s="1"/>
      <c r="K21" s="1">
        <f t="shared" si="12"/>
        <v>347910.8</v>
      </c>
      <c r="L21" s="1">
        <v>24501.5</v>
      </c>
      <c r="M21" s="1">
        <v>323409.3</v>
      </c>
      <c r="N21" s="1"/>
      <c r="O21" s="1">
        <f t="shared" si="14"/>
        <v>279825.59999999998</v>
      </c>
      <c r="P21" s="1"/>
      <c r="Q21" s="1">
        <v>279825.59999999998</v>
      </c>
      <c r="R21" s="1"/>
      <c r="S21" s="1">
        <f t="shared" si="15"/>
        <v>159589.79999999999</v>
      </c>
      <c r="T21" s="1"/>
      <c r="U21" s="1">
        <v>159589.79999999999</v>
      </c>
      <c r="V21" s="1"/>
      <c r="W21" s="11" t="s">
        <v>116</v>
      </c>
    </row>
    <row r="22" spans="1:23" ht="31" x14ac:dyDescent="0.35">
      <c r="A22" s="8" t="s">
        <v>22</v>
      </c>
      <c r="B22" s="9" t="s">
        <v>110</v>
      </c>
      <c r="C22" s="1">
        <f t="shared" si="10"/>
        <v>6216466.2000000002</v>
      </c>
      <c r="D22" s="1">
        <v>29041.599999999999</v>
      </c>
      <c r="E22" s="1">
        <v>5725516.2000000002</v>
      </c>
      <c r="F22" s="1">
        <v>461908.4</v>
      </c>
      <c r="G22" s="1">
        <f t="shared" si="13"/>
        <v>6045168.2000000002</v>
      </c>
      <c r="H22" s="1">
        <v>29041.599999999999</v>
      </c>
      <c r="I22" s="1">
        <v>5579499.2000000002</v>
      </c>
      <c r="J22" s="1">
        <v>436627.4</v>
      </c>
      <c r="K22" s="1">
        <f t="shared" si="12"/>
        <v>6425752.8000000007</v>
      </c>
      <c r="L22" s="1">
        <v>20930.400000000001</v>
      </c>
      <c r="M22" s="1">
        <v>5920049.5</v>
      </c>
      <c r="N22" s="1">
        <v>484772.9</v>
      </c>
      <c r="O22" s="1">
        <f t="shared" si="14"/>
        <v>5266406.0999999996</v>
      </c>
      <c r="P22" s="1"/>
      <c r="Q22" s="1">
        <v>4761466.6999999993</v>
      </c>
      <c r="R22" s="1">
        <v>504939.4</v>
      </c>
      <c r="S22" s="1">
        <f t="shared" si="15"/>
        <v>5305281.5</v>
      </c>
      <c r="T22" s="1">
        <v>11273.8</v>
      </c>
      <c r="U22" s="1">
        <v>4768921.2</v>
      </c>
      <c r="V22" s="1">
        <v>525086.5</v>
      </c>
      <c r="W22" s="11" t="s">
        <v>117</v>
      </c>
    </row>
    <row r="23" spans="1:23" ht="31" x14ac:dyDescent="0.35">
      <c r="A23" s="8" t="s">
        <v>23</v>
      </c>
      <c r="B23" s="9" t="s">
        <v>24</v>
      </c>
      <c r="C23" s="1">
        <f t="shared" si="10"/>
        <v>92357.6</v>
      </c>
      <c r="D23" s="1">
        <v>526.9</v>
      </c>
      <c r="E23" s="1">
        <v>91830.700000000012</v>
      </c>
      <c r="F23" s="1"/>
      <c r="G23" s="1">
        <f t="shared" si="13"/>
        <v>91043.400000000009</v>
      </c>
      <c r="H23" s="1">
        <v>526.79999999999995</v>
      </c>
      <c r="I23" s="1">
        <v>90516.6</v>
      </c>
      <c r="J23" s="1"/>
      <c r="K23" s="1">
        <f t="shared" si="12"/>
        <v>165723.29999999999</v>
      </c>
      <c r="L23" s="1">
        <v>16198.9</v>
      </c>
      <c r="M23" s="1">
        <v>149524.4</v>
      </c>
      <c r="N23" s="1"/>
      <c r="O23" s="1">
        <f t="shared" si="14"/>
        <v>161908.29999999999</v>
      </c>
      <c r="P23" s="1">
        <v>17341.400000000001</v>
      </c>
      <c r="Q23" s="1">
        <v>144566.9</v>
      </c>
      <c r="R23" s="1"/>
      <c r="S23" s="1">
        <f t="shared" si="15"/>
        <v>146426.70000000001</v>
      </c>
      <c r="T23" s="1">
        <v>16775.8</v>
      </c>
      <c r="U23" s="1">
        <v>129650.90000000001</v>
      </c>
      <c r="V23" s="1"/>
      <c r="W23" s="10">
        <v>41200005</v>
      </c>
    </row>
    <row r="24" spans="1:23" ht="31" x14ac:dyDescent="0.35">
      <c r="A24" s="8" t="s">
        <v>25</v>
      </c>
      <c r="B24" s="9" t="s">
        <v>26</v>
      </c>
      <c r="C24" s="1">
        <f t="shared" si="10"/>
        <v>106103.1</v>
      </c>
      <c r="D24" s="1">
        <v>61680</v>
      </c>
      <c r="E24" s="1">
        <v>44423.100000000006</v>
      </c>
      <c r="F24" s="1"/>
      <c r="G24" s="1">
        <f t="shared" si="13"/>
        <v>106103.1</v>
      </c>
      <c r="H24" s="1">
        <v>61680</v>
      </c>
      <c r="I24" s="1">
        <v>44423.100000000006</v>
      </c>
      <c r="J24" s="1"/>
      <c r="K24" s="1">
        <f t="shared" si="12"/>
        <v>159168.4</v>
      </c>
      <c r="L24" s="1">
        <v>66083.899999999994</v>
      </c>
      <c r="M24" s="1">
        <v>93084.5</v>
      </c>
      <c r="N24" s="1"/>
      <c r="O24" s="1">
        <f t="shared" si="14"/>
        <v>163914</v>
      </c>
      <c r="P24" s="1">
        <v>69358</v>
      </c>
      <c r="Q24" s="1">
        <v>94556</v>
      </c>
      <c r="R24" s="1"/>
      <c r="S24" s="1">
        <f t="shared" si="15"/>
        <v>162369.79999999999</v>
      </c>
      <c r="T24" s="1">
        <v>71811.100000000006</v>
      </c>
      <c r="U24" s="1">
        <v>90558.699999999983</v>
      </c>
      <c r="V24" s="1"/>
      <c r="W24" s="10">
        <v>41220419</v>
      </c>
    </row>
    <row r="25" spans="1:23" ht="31" x14ac:dyDescent="0.35">
      <c r="A25" s="8">
        <v>932</v>
      </c>
      <c r="B25" s="9" t="s">
        <v>108</v>
      </c>
      <c r="C25" s="1">
        <f t="shared" si="10"/>
        <v>1238640.8999999999</v>
      </c>
      <c r="D25" s="1">
        <v>18425</v>
      </c>
      <c r="E25" s="1">
        <v>1220215.8999999999</v>
      </c>
      <c r="F25" s="1"/>
      <c r="G25" s="1">
        <f t="shared" si="13"/>
        <v>1155469.8999999999</v>
      </c>
      <c r="H25" s="1">
        <v>18425</v>
      </c>
      <c r="I25" s="1">
        <v>1137044.8999999999</v>
      </c>
      <c r="J25" s="1"/>
      <c r="K25" s="1">
        <f t="shared" si="12"/>
        <v>1700503</v>
      </c>
      <c r="L25" s="1">
        <v>24000</v>
      </c>
      <c r="M25" s="1">
        <v>1676503</v>
      </c>
      <c r="N25" s="1"/>
      <c r="O25" s="1">
        <f t="shared" si="14"/>
        <v>1596493.4</v>
      </c>
      <c r="P25" s="1"/>
      <c r="Q25" s="1">
        <v>1596493.4</v>
      </c>
      <c r="R25" s="1"/>
      <c r="S25" s="1">
        <f t="shared" si="15"/>
        <v>1438779.4</v>
      </c>
      <c r="T25" s="1"/>
      <c r="U25" s="1">
        <v>1438779.4</v>
      </c>
      <c r="V25" s="1"/>
      <c r="W25" s="11" t="s">
        <v>118</v>
      </c>
    </row>
    <row r="26" spans="1:23" ht="31" x14ac:dyDescent="0.35">
      <c r="A26" s="8">
        <v>938</v>
      </c>
      <c r="B26" s="9" t="s">
        <v>111</v>
      </c>
      <c r="C26" s="1">
        <f t="shared" si="10"/>
        <v>258024.5</v>
      </c>
      <c r="D26" s="1">
        <v>0</v>
      </c>
      <c r="E26" s="1">
        <v>211651.8</v>
      </c>
      <c r="F26" s="1">
        <v>46372.7</v>
      </c>
      <c r="G26" s="1">
        <f t="shared" si="13"/>
        <v>257970</v>
      </c>
      <c r="H26" s="1">
        <v>0</v>
      </c>
      <c r="I26" s="1">
        <v>211597.3</v>
      </c>
      <c r="J26" s="1">
        <v>46372.7</v>
      </c>
      <c r="K26" s="1">
        <f t="shared" si="12"/>
        <v>221977.4</v>
      </c>
      <c r="L26" s="1">
        <v>0</v>
      </c>
      <c r="M26" s="1">
        <v>221977.4</v>
      </c>
      <c r="N26" s="1"/>
      <c r="O26" s="1">
        <f t="shared" si="14"/>
        <v>227932</v>
      </c>
      <c r="P26" s="1"/>
      <c r="Q26" s="1">
        <v>227932</v>
      </c>
      <c r="R26" s="1"/>
      <c r="S26" s="1">
        <f t="shared" si="15"/>
        <v>234124.9</v>
      </c>
      <c r="T26" s="1"/>
      <c r="U26" s="1">
        <v>234124.9</v>
      </c>
      <c r="V26" s="1"/>
      <c r="W26" s="11" t="s">
        <v>119</v>
      </c>
    </row>
    <row r="27" spans="1:23" ht="31" x14ac:dyDescent="0.35">
      <c r="A27" s="8" t="s">
        <v>27</v>
      </c>
      <c r="B27" s="9" t="s">
        <v>28</v>
      </c>
      <c r="C27" s="1">
        <f t="shared" si="10"/>
        <v>19145.5</v>
      </c>
      <c r="D27" s="1">
        <v>391.5</v>
      </c>
      <c r="E27" s="1">
        <v>18754</v>
      </c>
      <c r="F27" s="1"/>
      <c r="G27" s="1">
        <f t="shared" si="13"/>
        <v>18752.400000000001</v>
      </c>
      <c r="H27" s="1">
        <v>391.4</v>
      </c>
      <c r="I27" s="1">
        <v>18361</v>
      </c>
      <c r="J27" s="1"/>
      <c r="K27" s="1">
        <f t="shared" si="12"/>
        <v>20509</v>
      </c>
      <c r="L27" s="1">
        <v>0</v>
      </c>
      <c r="M27" s="1">
        <v>20509</v>
      </c>
      <c r="N27" s="1"/>
      <c r="O27" s="1">
        <f t="shared" si="14"/>
        <v>20509</v>
      </c>
      <c r="P27" s="1"/>
      <c r="Q27" s="1">
        <v>20509</v>
      </c>
      <c r="R27" s="1"/>
      <c r="S27" s="1">
        <f t="shared" si="15"/>
        <v>20509</v>
      </c>
      <c r="T27" s="1"/>
      <c r="U27" s="1">
        <v>20509</v>
      </c>
      <c r="V27" s="1"/>
      <c r="W27" s="10">
        <v>41220418</v>
      </c>
    </row>
    <row r="28" spans="1:23" ht="31" x14ac:dyDescent="0.35">
      <c r="A28" s="8" t="s">
        <v>29</v>
      </c>
      <c r="B28" s="9" t="s">
        <v>112</v>
      </c>
      <c r="C28" s="1">
        <f t="shared" si="10"/>
        <v>60218</v>
      </c>
      <c r="D28" s="1">
        <v>0</v>
      </c>
      <c r="E28" s="1">
        <v>60218</v>
      </c>
      <c r="F28" s="1"/>
      <c r="G28" s="1">
        <f t="shared" si="13"/>
        <v>59965.5</v>
      </c>
      <c r="H28" s="1">
        <v>0</v>
      </c>
      <c r="I28" s="1">
        <v>59965.5</v>
      </c>
      <c r="J28" s="1"/>
      <c r="K28" s="1">
        <f t="shared" si="12"/>
        <v>64410.9</v>
      </c>
      <c r="L28" s="1">
        <v>0</v>
      </c>
      <c r="M28" s="1">
        <v>64410.9</v>
      </c>
      <c r="N28" s="1"/>
      <c r="O28" s="1">
        <f t="shared" si="14"/>
        <v>64258</v>
      </c>
      <c r="P28" s="1"/>
      <c r="Q28" s="1">
        <v>64258</v>
      </c>
      <c r="R28" s="1"/>
      <c r="S28" s="1">
        <f t="shared" si="15"/>
        <v>64258</v>
      </c>
      <c r="T28" s="1"/>
      <c r="U28" s="1">
        <v>64258</v>
      </c>
      <c r="V28" s="1"/>
      <c r="W28" s="10">
        <v>41220393</v>
      </c>
    </row>
    <row r="29" spans="1:23" ht="31" x14ac:dyDescent="0.35">
      <c r="A29" s="8" t="s">
        <v>30</v>
      </c>
      <c r="B29" s="9" t="s">
        <v>31</v>
      </c>
      <c r="C29" s="1">
        <f t="shared" si="10"/>
        <v>703705.2</v>
      </c>
      <c r="D29" s="1">
        <v>13732.8</v>
      </c>
      <c r="E29" s="1">
        <v>689972.39999999991</v>
      </c>
      <c r="F29" s="1"/>
      <c r="G29" s="1">
        <f t="shared" si="13"/>
        <v>679670.2</v>
      </c>
      <c r="H29" s="1">
        <v>13732.8</v>
      </c>
      <c r="I29" s="1">
        <v>665937.39999999991</v>
      </c>
      <c r="J29" s="1"/>
      <c r="K29" s="1">
        <f t="shared" si="12"/>
        <v>777259.6</v>
      </c>
      <c r="L29" s="1">
        <v>0</v>
      </c>
      <c r="M29" s="1">
        <v>777259.6</v>
      </c>
      <c r="N29" s="1"/>
      <c r="O29" s="1">
        <f t="shared" si="14"/>
        <v>754395.8</v>
      </c>
      <c r="P29" s="1"/>
      <c r="Q29" s="1">
        <v>754395.8</v>
      </c>
      <c r="R29" s="1"/>
      <c r="S29" s="1">
        <f t="shared" si="15"/>
        <v>754395.8</v>
      </c>
      <c r="T29" s="1"/>
      <c r="U29" s="1">
        <v>754395.8</v>
      </c>
      <c r="V29" s="1"/>
      <c r="W29" s="10">
        <v>41200006</v>
      </c>
    </row>
    <row r="30" spans="1:23" ht="31" x14ac:dyDescent="0.35">
      <c r="A30" s="8" t="s">
        <v>32</v>
      </c>
      <c r="B30" s="9" t="s">
        <v>33</v>
      </c>
      <c r="C30" s="1">
        <f t="shared" si="10"/>
        <v>2399779.4</v>
      </c>
      <c r="D30" s="1">
        <v>80796.899999999994</v>
      </c>
      <c r="E30" s="1">
        <v>2318982.5</v>
      </c>
      <c r="F30" s="1"/>
      <c r="G30" s="1">
        <f t="shared" si="13"/>
        <v>1292175.5</v>
      </c>
      <c r="H30" s="1">
        <v>62918.2</v>
      </c>
      <c r="I30" s="1">
        <v>1229257.3</v>
      </c>
      <c r="J30" s="1"/>
      <c r="K30" s="1">
        <f t="shared" si="12"/>
        <v>2730157.9</v>
      </c>
      <c r="L30" s="1">
        <v>18661.900000000001</v>
      </c>
      <c r="M30" s="1">
        <v>2711496</v>
      </c>
      <c r="N30" s="1"/>
      <c r="O30" s="1">
        <f t="shared" si="14"/>
        <v>2028642.8</v>
      </c>
      <c r="P30" s="1">
        <v>90000</v>
      </c>
      <c r="Q30" s="1">
        <v>1938642.8</v>
      </c>
      <c r="R30" s="1"/>
      <c r="S30" s="1">
        <f t="shared" si="15"/>
        <v>2255199.6</v>
      </c>
      <c r="T30" s="1">
        <v>36000</v>
      </c>
      <c r="U30" s="1">
        <v>2219199.6</v>
      </c>
      <c r="V30" s="1"/>
      <c r="W30" s="10">
        <v>41290794</v>
      </c>
    </row>
    <row r="31" spans="1:23" ht="31" x14ac:dyDescent="0.35">
      <c r="A31" s="8" t="s">
        <v>34</v>
      </c>
      <c r="B31" s="9" t="s">
        <v>113</v>
      </c>
      <c r="C31" s="1">
        <f t="shared" si="10"/>
        <v>3214688.5</v>
      </c>
      <c r="D31" s="1">
        <v>358424.8</v>
      </c>
      <c r="E31" s="1">
        <v>2856263.7</v>
      </c>
      <c r="F31" s="1"/>
      <c r="G31" s="1">
        <f t="shared" si="13"/>
        <v>3213251.2</v>
      </c>
      <c r="H31" s="1">
        <v>358424.8</v>
      </c>
      <c r="I31" s="1">
        <v>2854826.4000000004</v>
      </c>
      <c r="J31" s="1"/>
      <c r="K31" s="1">
        <f t="shared" si="12"/>
        <v>3469462.9</v>
      </c>
      <c r="L31" s="1">
        <v>329748.5</v>
      </c>
      <c r="M31" s="1">
        <v>3139714.4</v>
      </c>
      <c r="N31" s="1"/>
      <c r="O31" s="1">
        <f t="shared" si="14"/>
        <v>2668877.4</v>
      </c>
      <c r="P31" s="1">
        <v>9136.4</v>
      </c>
      <c r="Q31" s="1">
        <v>2659741</v>
      </c>
      <c r="R31" s="1"/>
      <c r="S31" s="1">
        <f t="shared" si="15"/>
        <v>3229794.5</v>
      </c>
      <c r="T31" s="1">
        <v>271022.40000000002</v>
      </c>
      <c r="U31" s="1">
        <v>2958772.1</v>
      </c>
      <c r="V31" s="1"/>
      <c r="W31" s="10">
        <v>41200025</v>
      </c>
    </row>
    <row r="32" spans="1:23" ht="31" x14ac:dyDescent="0.35">
      <c r="A32" s="8" t="s">
        <v>35</v>
      </c>
      <c r="B32" s="9" t="s">
        <v>36</v>
      </c>
      <c r="C32" s="1">
        <f t="shared" si="10"/>
        <v>877747.7</v>
      </c>
      <c r="D32" s="1">
        <v>352406.2</v>
      </c>
      <c r="E32" s="1">
        <v>525341.5</v>
      </c>
      <c r="F32" s="1"/>
      <c r="G32" s="1">
        <f t="shared" si="13"/>
        <v>873250.3</v>
      </c>
      <c r="H32" s="1">
        <v>352219.3</v>
      </c>
      <c r="I32" s="1">
        <v>521031.00000000006</v>
      </c>
      <c r="J32" s="1"/>
      <c r="K32" s="1">
        <f t="shared" si="12"/>
        <v>910057</v>
      </c>
      <c r="L32" s="1">
        <v>280417.8</v>
      </c>
      <c r="M32" s="1">
        <v>629639.19999999995</v>
      </c>
      <c r="O32" s="1">
        <f>P32+Q32+R32</f>
        <v>1014233.5</v>
      </c>
      <c r="P32" s="1">
        <v>410380.9</v>
      </c>
      <c r="Q32" s="1">
        <v>603852.6</v>
      </c>
      <c r="R32" s="1"/>
      <c r="S32" s="1">
        <f t="shared" si="15"/>
        <v>924143.59999999986</v>
      </c>
      <c r="T32" s="1">
        <v>356724.7</v>
      </c>
      <c r="U32" s="1">
        <v>567418.89999999991</v>
      </c>
      <c r="V32" s="1"/>
      <c r="W32" s="10">
        <v>41200014</v>
      </c>
    </row>
    <row r="33" spans="1:23" ht="31" x14ac:dyDescent="0.35">
      <c r="A33" s="8" t="s">
        <v>37</v>
      </c>
      <c r="B33" s="9" t="s">
        <v>38</v>
      </c>
      <c r="C33" s="1">
        <f t="shared" si="10"/>
        <v>4178010.9</v>
      </c>
      <c r="D33" s="1">
        <v>85211.7</v>
      </c>
      <c r="E33" s="1">
        <v>4092799.1999999997</v>
      </c>
      <c r="F33" s="1"/>
      <c r="G33" s="1">
        <f t="shared" si="13"/>
        <v>4090033.6</v>
      </c>
      <c r="H33" s="1">
        <v>85211.7</v>
      </c>
      <c r="I33" s="1">
        <v>4004821.9</v>
      </c>
      <c r="J33" s="1"/>
      <c r="K33" s="1">
        <f t="shared" si="12"/>
        <v>5587968.7999999998</v>
      </c>
      <c r="L33" s="1">
        <v>94793.5</v>
      </c>
      <c r="M33" s="1">
        <v>5493175.2999999998</v>
      </c>
      <c r="N33" s="1"/>
      <c r="O33" s="1">
        <f t="shared" si="14"/>
        <v>3769385.2</v>
      </c>
      <c r="P33" s="1">
        <v>103981.7</v>
      </c>
      <c r="Q33" s="1">
        <v>3665403.5</v>
      </c>
      <c r="R33" s="1"/>
      <c r="S33" s="1">
        <f t="shared" si="15"/>
        <v>3666171.4</v>
      </c>
      <c r="T33" s="1">
        <v>116162.3</v>
      </c>
      <c r="U33" s="1">
        <v>3550009.1</v>
      </c>
      <c r="V33" s="1"/>
      <c r="W33" s="10">
        <v>40200007</v>
      </c>
    </row>
    <row r="34" spans="1:23" ht="31" x14ac:dyDescent="0.35">
      <c r="A34" s="8" t="s">
        <v>39</v>
      </c>
      <c r="B34" s="9" t="s">
        <v>40</v>
      </c>
      <c r="C34" s="1">
        <f t="shared" si="10"/>
        <v>2040515.3000000003</v>
      </c>
      <c r="D34" s="1">
        <v>471989.6</v>
      </c>
      <c r="E34" s="1">
        <v>1568525.7000000002</v>
      </c>
      <c r="F34" s="1"/>
      <c r="G34" s="1">
        <f t="shared" si="13"/>
        <v>2020054</v>
      </c>
      <c r="H34" s="1">
        <v>471326.2</v>
      </c>
      <c r="I34" s="1">
        <v>1548727.8</v>
      </c>
      <c r="J34" s="1"/>
      <c r="K34" s="1">
        <f t="shared" si="12"/>
        <v>2287050.4</v>
      </c>
      <c r="L34" s="1">
        <v>528287.30000000005</v>
      </c>
      <c r="M34" s="1">
        <v>1758763.0999999999</v>
      </c>
      <c r="N34" s="1"/>
      <c r="O34" s="1">
        <f t="shared" si="14"/>
        <v>2242087.9</v>
      </c>
      <c r="P34" s="1">
        <v>530387.1</v>
      </c>
      <c r="Q34" s="1">
        <v>1711700.7999999998</v>
      </c>
      <c r="R34" s="1"/>
      <c r="S34" s="1">
        <f t="shared" si="15"/>
        <v>2276720.4</v>
      </c>
      <c r="T34" s="1">
        <v>565026.19999999995</v>
      </c>
      <c r="U34" s="1">
        <v>1711694.2</v>
      </c>
      <c r="V34" s="1"/>
      <c r="W34" s="10">
        <v>41200019</v>
      </c>
    </row>
    <row r="35" spans="1:23" x14ac:dyDescent="0.35">
      <c r="A35" s="8" t="s">
        <v>41</v>
      </c>
      <c r="B35" s="9" t="s">
        <v>114</v>
      </c>
      <c r="C35" s="1">
        <f t="shared" si="10"/>
        <v>614901.4</v>
      </c>
      <c r="D35" s="1">
        <v>0</v>
      </c>
      <c r="E35" s="1">
        <v>614901.4</v>
      </c>
      <c r="F35" s="1"/>
      <c r="G35" s="1">
        <f t="shared" si="13"/>
        <v>614802</v>
      </c>
      <c r="H35" s="1">
        <v>0</v>
      </c>
      <c r="I35" s="1">
        <v>614802</v>
      </c>
      <c r="J35" s="1"/>
      <c r="K35" s="1">
        <f t="shared" si="12"/>
        <v>661980.5</v>
      </c>
      <c r="L35" s="1">
        <v>0</v>
      </c>
      <c r="M35" s="1">
        <v>661980.5</v>
      </c>
      <c r="N35" s="1"/>
      <c r="O35" s="1">
        <f t="shared" si="14"/>
        <v>599553.4</v>
      </c>
      <c r="P35" s="1"/>
      <c r="Q35" s="1">
        <v>599553.4</v>
      </c>
      <c r="R35" s="1"/>
      <c r="S35" s="1">
        <f t="shared" si="15"/>
        <v>599553.4</v>
      </c>
      <c r="T35" s="1"/>
      <c r="U35" s="1">
        <v>599553.4</v>
      </c>
      <c r="V35" s="1"/>
      <c r="W35" s="10">
        <v>41216538</v>
      </c>
    </row>
    <row r="36" spans="1:23" ht="46.5" x14ac:dyDescent="0.35">
      <c r="A36" s="8" t="s">
        <v>42</v>
      </c>
      <c r="B36" s="9" t="s">
        <v>43</v>
      </c>
      <c r="C36" s="1">
        <f t="shared" si="10"/>
        <v>2680573.2000000002</v>
      </c>
      <c r="D36" s="1">
        <v>69176.3</v>
      </c>
      <c r="E36" s="1">
        <v>2611396.9000000004</v>
      </c>
      <c r="F36" s="1"/>
      <c r="G36" s="1">
        <f t="shared" si="13"/>
        <v>2656037.5</v>
      </c>
      <c r="H36" s="1">
        <v>69094.899999999994</v>
      </c>
      <c r="I36" s="1">
        <v>2586942.6</v>
      </c>
      <c r="J36" s="1"/>
      <c r="K36" s="1">
        <f t="shared" si="12"/>
        <v>3102009.8</v>
      </c>
      <c r="L36" s="1">
        <v>100399.3</v>
      </c>
      <c r="M36" s="1">
        <v>3001610.5</v>
      </c>
      <c r="N36" s="1"/>
      <c r="O36" s="1">
        <f t="shared" si="14"/>
        <v>2492498.5</v>
      </c>
      <c r="P36" s="1">
        <v>2792.4</v>
      </c>
      <c r="Q36" s="1">
        <v>2489706.1</v>
      </c>
      <c r="R36" s="1"/>
      <c r="S36" s="1">
        <f t="shared" si="15"/>
        <v>2493688.7000000002</v>
      </c>
      <c r="T36" s="1">
        <v>2822.6</v>
      </c>
      <c r="U36" s="1">
        <v>2490866.1</v>
      </c>
      <c r="V36" s="1"/>
      <c r="W36" s="10">
        <v>41200020</v>
      </c>
    </row>
    <row r="37" spans="1:23" ht="31" x14ac:dyDescent="0.35">
      <c r="A37" s="8" t="s">
        <v>44</v>
      </c>
      <c r="B37" s="9" t="s">
        <v>45</v>
      </c>
      <c r="C37" s="1">
        <f t="shared" si="10"/>
        <v>8441427.8000000007</v>
      </c>
      <c r="D37" s="1">
        <v>25688.400000000001</v>
      </c>
      <c r="E37" s="1">
        <v>8415739.4000000004</v>
      </c>
      <c r="F37" s="1"/>
      <c r="G37" s="1">
        <f t="shared" si="13"/>
        <v>8315047.2000000002</v>
      </c>
      <c r="H37" s="1">
        <v>25688.400000000001</v>
      </c>
      <c r="I37" s="1">
        <v>8289358.7999999998</v>
      </c>
      <c r="J37" s="1"/>
      <c r="K37" s="1">
        <f t="shared" si="12"/>
        <v>9332441.1999999993</v>
      </c>
      <c r="L37" s="1">
        <v>5367.1</v>
      </c>
      <c r="M37" s="1">
        <v>9327074.0999999996</v>
      </c>
      <c r="N37" s="1"/>
      <c r="O37" s="1">
        <f t="shared" si="14"/>
        <v>6853119.9000000004</v>
      </c>
      <c r="P37" s="1">
        <v>5553.9</v>
      </c>
      <c r="Q37" s="1">
        <f>6762294.6+85271.4</f>
        <v>6847566</v>
      </c>
      <c r="R37" s="1"/>
      <c r="S37" s="1">
        <f t="shared" si="15"/>
        <v>6759275.5999999996</v>
      </c>
      <c r="T37" s="1">
        <v>27528.6</v>
      </c>
      <c r="U37" s="1">
        <v>6731747</v>
      </c>
      <c r="V37" s="1"/>
      <c r="W37" s="10">
        <v>41200008</v>
      </c>
    </row>
    <row r="38" spans="1:23" ht="46.5" x14ac:dyDescent="0.35">
      <c r="A38" s="8" t="s">
        <v>46</v>
      </c>
      <c r="B38" s="9" t="s">
        <v>47</v>
      </c>
      <c r="C38" s="1">
        <f t="shared" si="10"/>
        <v>1656183.5</v>
      </c>
      <c r="D38" s="1">
        <v>271437.40000000002</v>
      </c>
      <c r="E38" s="1">
        <v>1384746.1</v>
      </c>
      <c r="F38" s="1"/>
      <c r="G38" s="1">
        <f t="shared" si="13"/>
        <v>1655719.1999999997</v>
      </c>
      <c r="H38" s="1">
        <v>271437.40000000002</v>
      </c>
      <c r="I38" s="1">
        <v>1384281.7999999998</v>
      </c>
      <c r="J38" s="1"/>
      <c r="K38" s="1">
        <f t="shared" si="12"/>
        <v>743602.3</v>
      </c>
      <c r="L38" s="1">
        <v>69533.3</v>
      </c>
      <c r="M38" s="1">
        <v>674069</v>
      </c>
      <c r="N38" s="1"/>
      <c r="O38" s="1">
        <f t="shared" si="14"/>
        <v>581236</v>
      </c>
      <c r="P38" s="1"/>
      <c r="Q38" s="1">
        <v>581236</v>
      </c>
      <c r="R38" s="1"/>
      <c r="S38" s="1">
        <f t="shared" si="15"/>
        <v>581236</v>
      </c>
      <c r="T38" s="1"/>
      <c r="U38" s="1">
        <v>581236</v>
      </c>
      <c r="V38" s="1"/>
      <c r="W38" s="10">
        <v>40200024</v>
      </c>
    </row>
    <row r="39" spans="1:23" ht="31" x14ac:dyDescent="0.35">
      <c r="A39" s="8" t="s">
        <v>48</v>
      </c>
      <c r="B39" s="9" t="s">
        <v>49</v>
      </c>
      <c r="C39" s="1">
        <f t="shared" si="10"/>
        <v>29292592.600000001</v>
      </c>
      <c r="D39" s="1">
        <v>1273378.7</v>
      </c>
      <c r="E39" s="1">
        <v>23877066.600000001</v>
      </c>
      <c r="F39" s="1">
        <v>4142147.3000000003</v>
      </c>
      <c r="G39" s="1">
        <f t="shared" si="13"/>
        <v>23567340.5</v>
      </c>
      <c r="H39" s="1">
        <v>1273378.7</v>
      </c>
      <c r="I39" s="1">
        <v>18193080.200000003</v>
      </c>
      <c r="J39" s="1">
        <v>4100881.5999999996</v>
      </c>
      <c r="K39" s="1">
        <f t="shared" si="12"/>
        <v>31059786.100000001</v>
      </c>
      <c r="L39" s="1">
        <v>822974.1</v>
      </c>
      <c r="M39" s="1">
        <v>28718444.800000001</v>
      </c>
      <c r="N39" s="1">
        <v>1518367.2</v>
      </c>
      <c r="O39" s="1">
        <f t="shared" si="14"/>
        <v>14772871.5</v>
      </c>
      <c r="P39" s="1">
        <v>731924.2</v>
      </c>
      <c r="Q39" s="1">
        <f>11196942.8+2844004.5</f>
        <v>14040947.300000001</v>
      </c>
      <c r="R39" s="1"/>
      <c r="S39" s="1">
        <f t="shared" si="15"/>
        <v>5600295.7999999998</v>
      </c>
      <c r="T39" s="1">
        <v>251099.7</v>
      </c>
      <c r="U39" s="1">
        <f>4520363.8+828832.3</f>
        <v>5349196.0999999996</v>
      </c>
      <c r="V39" s="1"/>
      <c r="W39" s="10">
        <v>41200028</v>
      </c>
    </row>
    <row r="40" spans="1:23" ht="31" x14ac:dyDescent="0.35">
      <c r="A40" s="8" t="s">
        <v>50</v>
      </c>
      <c r="B40" s="9" t="s">
        <v>51</v>
      </c>
      <c r="C40" s="1">
        <f t="shared" si="10"/>
        <v>148768</v>
      </c>
      <c r="D40" s="1">
        <v>322.8</v>
      </c>
      <c r="E40" s="1">
        <v>148445.20000000001</v>
      </c>
      <c r="F40" s="1"/>
      <c r="G40" s="1">
        <f t="shared" si="13"/>
        <v>148324.70000000001</v>
      </c>
      <c r="H40" s="1">
        <v>322.8</v>
      </c>
      <c r="I40" s="1">
        <v>148001.90000000002</v>
      </c>
      <c r="J40" s="1"/>
      <c r="K40" s="1">
        <f t="shared" si="12"/>
        <v>202252.5</v>
      </c>
      <c r="L40" s="1">
        <v>0</v>
      </c>
      <c r="M40" s="1">
        <v>202252.5</v>
      </c>
      <c r="N40" s="1"/>
      <c r="O40" s="1">
        <f t="shared" si="14"/>
        <v>193651.1</v>
      </c>
      <c r="P40" s="1"/>
      <c r="Q40" s="1">
        <v>193651.1</v>
      </c>
      <c r="R40" s="1"/>
      <c r="S40" s="1">
        <f t="shared" si="15"/>
        <v>188819.5</v>
      </c>
      <c r="T40" s="1"/>
      <c r="U40" s="1">
        <v>188819.5</v>
      </c>
      <c r="V40" s="1"/>
      <c r="W40" s="10">
        <v>41200030</v>
      </c>
    </row>
    <row r="41" spans="1:23" ht="46.5" x14ac:dyDescent="0.35">
      <c r="A41" s="8" t="s">
        <v>52</v>
      </c>
      <c r="B41" s="9" t="s">
        <v>53</v>
      </c>
      <c r="C41" s="1">
        <f t="shared" si="10"/>
        <v>125248.6</v>
      </c>
      <c r="D41" s="1">
        <v>7027.2</v>
      </c>
      <c r="E41" s="1">
        <v>118221.40000000001</v>
      </c>
      <c r="F41" s="1"/>
      <c r="G41" s="1">
        <f t="shared" si="13"/>
        <v>125121.3</v>
      </c>
      <c r="H41" s="1">
        <v>7027.2</v>
      </c>
      <c r="I41" s="1">
        <v>118094.1</v>
      </c>
      <c r="J41" s="1"/>
      <c r="K41" s="1">
        <f t="shared" si="12"/>
        <v>160089.29999999999</v>
      </c>
      <c r="L41" s="1">
        <v>11515.1</v>
      </c>
      <c r="M41" s="1">
        <v>148574.19999999998</v>
      </c>
      <c r="N41" s="1"/>
      <c r="O41" s="1">
        <f t="shared" si="14"/>
        <v>135043.5</v>
      </c>
      <c r="P41" s="1">
        <v>7234.3</v>
      </c>
      <c r="Q41" s="1">
        <v>127809.2</v>
      </c>
      <c r="R41" s="1"/>
      <c r="S41" s="1">
        <f t="shared" si="15"/>
        <v>134723</v>
      </c>
      <c r="T41" s="1">
        <v>6913.8</v>
      </c>
      <c r="U41" s="1">
        <v>127809.2</v>
      </c>
      <c r="V41" s="1"/>
      <c r="W41" s="10">
        <v>41200021</v>
      </c>
    </row>
    <row r="42" spans="1:23" ht="31" x14ac:dyDescent="0.35">
      <c r="A42" s="8" t="s">
        <v>54</v>
      </c>
      <c r="B42" s="9" t="s">
        <v>55</v>
      </c>
      <c r="C42" s="1">
        <f t="shared" si="10"/>
        <v>11032778.699999999</v>
      </c>
      <c r="D42" s="1">
        <v>1577188.6</v>
      </c>
      <c r="E42" s="1">
        <v>9434135.9000000004</v>
      </c>
      <c r="F42" s="1">
        <v>21454.2</v>
      </c>
      <c r="G42" s="1">
        <f t="shared" si="13"/>
        <v>10960848.6</v>
      </c>
      <c r="H42" s="1">
        <v>1574533.9</v>
      </c>
      <c r="I42" s="1">
        <v>9364860.5</v>
      </c>
      <c r="J42" s="1">
        <v>21454.2</v>
      </c>
      <c r="K42" s="1">
        <f t="shared" si="12"/>
        <v>11062535.5</v>
      </c>
      <c r="L42" s="1">
        <v>992474.5</v>
      </c>
      <c r="M42" s="1">
        <v>10070061</v>
      </c>
      <c r="N42" s="1"/>
      <c r="O42" s="1">
        <f t="shared" si="14"/>
        <v>6160479.7999999998</v>
      </c>
      <c r="P42" s="1">
        <v>566994.5</v>
      </c>
      <c r="Q42" s="1">
        <v>5593485.2999999998</v>
      </c>
      <c r="R42" s="1"/>
      <c r="S42" s="1">
        <f t="shared" si="15"/>
        <v>5793317</v>
      </c>
      <c r="T42" s="1">
        <v>343309</v>
      </c>
      <c r="U42" s="1">
        <v>5450008</v>
      </c>
      <c r="V42" s="1"/>
      <c r="W42" s="10">
        <v>41200029</v>
      </c>
    </row>
    <row r="43" spans="1:23" x14ac:dyDescent="0.35">
      <c r="A43" s="8" t="s">
        <v>56</v>
      </c>
      <c r="B43" s="9" t="s">
        <v>0</v>
      </c>
      <c r="C43" s="1">
        <f t="shared" si="10"/>
        <v>8273025.5</v>
      </c>
      <c r="D43" s="1">
        <v>70509.100000000006</v>
      </c>
      <c r="E43" s="1">
        <v>8202516.4000000004</v>
      </c>
      <c r="F43" s="1"/>
      <c r="G43" s="1">
        <f t="shared" si="13"/>
        <v>7884411.9000000004</v>
      </c>
      <c r="H43" s="1">
        <v>70509.100000000006</v>
      </c>
      <c r="I43" s="1">
        <v>7813902.8000000007</v>
      </c>
      <c r="J43" s="1"/>
      <c r="K43" s="1">
        <f t="shared" si="12"/>
        <v>20399000.5</v>
      </c>
      <c r="L43" s="1">
        <v>0</v>
      </c>
      <c r="M43" s="1">
        <v>20399000.5</v>
      </c>
      <c r="N43" s="1"/>
      <c r="O43" s="1">
        <f t="shared" si="14"/>
        <v>13433279.800000001</v>
      </c>
      <c r="P43" s="1"/>
      <c r="Q43" s="1">
        <f>16362555.6-2929275.8</f>
        <v>13433279.800000001</v>
      </c>
      <c r="R43" s="1"/>
      <c r="S43" s="1">
        <f t="shared" si="15"/>
        <v>13536062.5</v>
      </c>
      <c r="T43" s="1"/>
      <c r="U43" s="1">
        <f>14364894.8-828832.3</f>
        <v>13536062.5</v>
      </c>
      <c r="V43" s="1"/>
      <c r="W43" s="10">
        <v>40200015</v>
      </c>
    </row>
    <row r="44" spans="1:23" ht="31" x14ac:dyDescent="0.35">
      <c r="A44" s="8" t="s">
        <v>57</v>
      </c>
      <c r="B44" s="9" t="s">
        <v>58</v>
      </c>
      <c r="C44" s="1">
        <f t="shared" si="10"/>
        <v>29233029.699999999</v>
      </c>
      <c r="D44" s="1">
        <v>1505103.6</v>
      </c>
      <c r="E44" s="1">
        <v>27727926.099999998</v>
      </c>
      <c r="F44" s="1"/>
      <c r="G44" s="1">
        <f t="shared" si="13"/>
        <v>29186190.699999999</v>
      </c>
      <c r="H44" s="1">
        <v>1493457.5</v>
      </c>
      <c r="I44" s="1">
        <v>27692733.199999999</v>
      </c>
      <c r="J44" s="1"/>
      <c r="K44" s="1">
        <f t="shared" si="12"/>
        <v>30564944.899999999</v>
      </c>
      <c r="L44" s="1">
        <v>1511555.6</v>
      </c>
      <c r="M44" s="1">
        <v>29053389.299999997</v>
      </c>
      <c r="N44" s="1"/>
      <c r="O44" s="1">
        <f t="shared" si="14"/>
        <v>29937134.399999999</v>
      </c>
      <c r="P44" s="1">
        <v>1575644.5</v>
      </c>
      <c r="Q44" s="1">
        <v>28361489.899999999</v>
      </c>
      <c r="R44" s="1"/>
      <c r="S44" s="1">
        <f t="shared" si="15"/>
        <v>29856119.600000001</v>
      </c>
      <c r="T44" s="1">
        <v>1236262</v>
      </c>
      <c r="U44" s="1">
        <v>28619857.600000001</v>
      </c>
      <c r="V44" s="1"/>
      <c r="W44" s="10">
        <v>41200830</v>
      </c>
    </row>
    <row r="45" spans="1:23" ht="31" x14ac:dyDescent="0.35">
      <c r="A45" s="8" t="s">
        <v>59</v>
      </c>
      <c r="B45" s="9" t="s">
        <v>60</v>
      </c>
      <c r="C45" s="1">
        <f t="shared" si="10"/>
        <v>29437427.899999999</v>
      </c>
      <c r="D45" s="1">
        <v>3967588.5</v>
      </c>
      <c r="E45" s="1">
        <v>25464040.699999999</v>
      </c>
      <c r="F45" s="1">
        <v>5798.7</v>
      </c>
      <c r="G45" s="1">
        <f t="shared" si="13"/>
        <v>29372359.899999999</v>
      </c>
      <c r="H45" s="1">
        <v>3966632.6</v>
      </c>
      <c r="I45" s="1">
        <v>25399929.199999996</v>
      </c>
      <c r="J45" s="1">
        <v>5798.1</v>
      </c>
      <c r="K45" s="1">
        <f t="shared" si="12"/>
        <v>30885743.299999997</v>
      </c>
      <c r="L45" s="1">
        <v>3309661.9</v>
      </c>
      <c r="M45" s="1">
        <v>27571030.399999999</v>
      </c>
      <c r="N45" s="1">
        <v>5051</v>
      </c>
      <c r="O45" s="1">
        <f t="shared" si="14"/>
        <v>27933539.600000001</v>
      </c>
      <c r="P45" s="1">
        <v>2992325.8</v>
      </c>
      <c r="Q45" s="1">
        <v>24941213.800000001</v>
      </c>
      <c r="R45" s="1"/>
      <c r="S45" s="1">
        <f t="shared" si="15"/>
        <v>28968981.100000001</v>
      </c>
      <c r="T45" s="1">
        <v>3067553.6</v>
      </c>
      <c r="U45" s="1">
        <v>25901427.5</v>
      </c>
      <c r="V45" s="1"/>
      <c r="W45" s="10">
        <v>41200016</v>
      </c>
    </row>
    <row r="46" spans="1:23" x14ac:dyDescent="0.35">
      <c r="A46" s="8" t="s">
        <v>61</v>
      </c>
      <c r="B46" s="9" t="s">
        <v>62</v>
      </c>
      <c r="C46" s="1">
        <f t="shared" si="10"/>
        <v>90050.1</v>
      </c>
      <c r="D46" s="1">
        <v>0</v>
      </c>
      <c r="E46" s="1">
        <v>90050.1</v>
      </c>
      <c r="F46" s="1"/>
      <c r="G46" s="1">
        <f t="shared" si="13"/>
        <v>89232.9</v>
      </c>
      <c r="H46" s="1">
        <v>0</v>
      </c>
      <c r="I46" s="1">
        <v>89232.9</v>
      </c>
      <c r="J46" s="1"/>
      <c r="K46" s="1">
        <f t="shared" si="12"/>
        <v>96453.6</v>
      </c>
      <c r="L46" s="1">
        <v>0</v>
      </c>
      <c r="M46" s="1">
        <v>96453.6</v>
      </c>
      <c r="N46" s="1"/>
      <c r="O46" s="1">
        <f t="shared" si="14"/>
        <v>96453.6</v>
      </c>
      <c r="P46" s="1"/>
      <c r="Q46" s="1">
        <v>96453.6</v>
      </c>
      <c r="R46" s="1"/>
      <c r="S46" s="1">
        <f t="shared" si="15"/>
        <v>96453.6</v>
      </c>
      <c r="T46" s="1"/>
      <c r="U46" s="1">
        <v>96453.6</v>
      </c>
      <c r="V46" s="1"/>
      <c r="W46" s="10">
        <v>41200758</v>
      </c>
    </row>
    <row r="47" spans="1:23" ht="46.5" x14ac:dyDescent="0.35">
      <c r="A47" s="8" t="s">
        <v>104</v>
      </c>
      <c r="B47" s="9" t="s">
        <v>105</v>
      </c>
      <c r="C47" s="1">
        <f t="shared" si="10"/>
        <v>32053.5</v>
      </c>
      <c r="D47" s="1">
        <v>0</v>
      </c>
      <c r="E47" s="1">
        <v>32053.5</v>
      </c>
      <c r="F47" s="1"/>
      <c r="G47" s="1">
        <f t="shared" si="13"/>
        <v>31991.8</v>
      </c>
      <c r="H47" s="1">
        <v>0</v>
      </c>
      <c r="I47" s="1">
        <v>31991.8</v>
      </c>
      <c r="J47" s="1"/>
      <c r="K47" s="1">
        <f t="shared" si="12"/>
        <v>35408.9</v>
      </c>
      <c r="L47" s="1">
        <v>0</v>
      </c>
      <c r="M47" s="1">
        <v>35408.9</v>
      </c>
      <c r="N47" s="1"/>
      <c r="O47" s="1">
        <f t="shared" si="14"/>
        <v>36508.9</v>
      </c>
      <c r="P47" s="1"/>
      <c r="Q47" s="1">
        <v>36508.9</v>
      </c>
      <c r="R47" s="1"/>
      <c r="S47" s="1">
        <f t="shared" si="15"/>
        <v>36508.9</v>
      </c>
      <c r="T47" s="1"/>
      <c r="U47" s="1">
        <v>36508.9</v>
      </c>
      <c r="V47" s="1"/>
      <c r="W47" s="10">
        <v>41216272</v>
      </c>
    </row>
    <row r="48" spans="1:23" ht="46.5" x14ac:dyDescent="0.35">
      <c r="A48" s="8" t="s">
        <v>63</v>
      </c>
      <c r="B48" s="9" t="s">
        <v>64</v>
      </c>
      <c r="C48" s="1">
        <f t="shared" si="10"/>
        <v>615474.1</v>
      </c>
      <c r="D48" s="1">
        <v>1950.1</v>
      </c>
      <c r="E48" s="1">
        <v>613524</v>
      </c>
      <c r="F48" s="1"/>
      <c r="G48" s="1">
        <f t="shared" si="13"/>
        <v>615359.80000000005</v>
      </c>
      <c r="H48" s="1">
        <v>1950.1</v>
      </c>
      <c r="I48" s="1">
        <v>613409.70000000007</v>
      </c>
      <c r="J48" s="1"/>
      <c r="K48" s="1">
        <f t="shared" si="12"/>
        <v>635716.4</v>
      </c>
      <c r="L48" s="1">
        <v>2288.9</v>
      </c>
      <c r="M48" s="1">
        <v>633427.5</v>
      </c>
      <c r="N48" s="1"/>
      <c r="O48" s="1">
        <f t="shared" si="14"/>
        <v>161618.20000000001</v>
      </c>
      <c r="P48" s="1"/>
      <c r="Q48" s="1">
        <v>161618.20000000001</v>
      </c>
      <c r="R48" s="1"/>
      <c r="S48" s="1">
        <f t="shared" si="15"/>
        <v>161618.20000000001</v>
      </c>
      <c r="T48" s="1"/>
      <c r="U48" s="1">
        <v>161618.20000000001</v>
      </c>
      <c r="V48" s="1"/>
      <c r="W48" s="10">
        <v>41220283</v>
      </c>
    </row>
    <row r="49" spans="1:23" ht="46.5" x14ac:dyDescent="0.35">
      <c r="A49" s="8" t="s">
        <v>65</v>
      </c>
      <c r="B49" s="9" t="s">
        <v>66</v>
      </c>
      <c r="C49" s="1">
        <f t="shared" si="10"/>
        <v>13364</v>
      </c>
      <c r="D49" s="1">
        <v>0</v>
      </c>
      <c r="E49" s="1">
        <v>13364</v>
      </c>
      <c r="F49" s="1"/>
      <c r="G49" s="1">
        <f t="shared" si="13"/>
        <v>13363.9</v>
      </c>
      <c r="H49" s="1">
        <v>0</v>
      </c>
      <c r="I49" s="1">
        <v>13363.9</v>
      </c>
      <c r="J49" s="1"/>
      <c r="K49" s="1">
        <f t="shared" si="12"/>
        <v>13447.1</v>
      </c>
      <c r="L49" s="1">
        <v>0</v>
      </c>
      <c r="M49" s="1">
        <v>13447.1</v>
      </c>
      <c r="N49" s="1"/>
      <c r="O49" s="1">
        <f t="shared" si="14"/>
        <v>11947.1</v>
      </c>
      <c r="P49" s="1"/>
      <c r="Q49" s="1">
        <v>11947.1</v>
      </c>
      <c r="R49" s="1"/>
      <c r="S49" s="1">
        <f t="shared" si="15"/>
        <v>11947.1</v>
      </c>
      <c r="T49" s="1"/>
      <c r="U49" s="1">
        <v>11947.1</v>
      </c>
      <c r="V49" s="1"/>
      <c r="W49" s="10">
        <v>41290692</v>
      </c>
    </row>
    <row r="50" spans="1:23" ht="31" x14ac:dyDescent="0.35">
      <c r="A50" s="8" t="s">
        <v>67</v>
      </c>
      <c r="B50" s="9" t="s">
        <v>68</v>
      </c>
      <c r="C50" s="1">
        <f t="shared" si="10"/>
        <v>377822.7</v>
      </c>
      <c r="D50" s="1">
        <v>36462.800000000003</v>
      </c>
      <c r="E50" s="1">
        <v>341359.9</v>
      </c>
      <c r="F50" s="1"/>
      <c r="G50" s="1">
        <f t="shared" si="13"/>
        <v>376215.8</v>
      </c>
      <c r="H50" s="1">
        <v>36462.800000000003</v>
      </c>
      <c r="I50" s="1">
        <v>339753</v>
      </c>
      <c r="J50" s="1"/>
      <c r="K50" s="1">
        <f t="shared" si="12"/>
        <v>658887.1</v>
      </c>
      <c r="L50" s="1">
        <v>65576.800000000003</v>
      </c>
      <c r="M50" s="1">
        <v>593310.29999999993</v>
      </c>
      <c r="N50" s="1"/>
      <c r="O50" s="1">
        <f t="shared" si="14"/>
        <v>331657.5</v>
      </c>
      <c r="P50" s="1"/>
      <c r="Q50" s="1">
        <v>331657.5</v>
      </c>
      <c r="R50" s="1"/>
      <c r="S50" s="1">
        <f t="shared" si="15"/>
        <v>317900.5</v>
      </c>
      <c r="T50" s="1"/>
      <c r="U50" s="1">
        <v>317900.5</v>
      </c>
      <c r="V50" s="1"/>
      <c r="W50" s="10">
        <v>41290793</v>
      </c>
    </row>
    <row r="51" spans="1:23" ht="31" x14ac:dyDescent="0.35">
      <c r="A51" s="8" t="s">
        <v>69</v>
      </c>
      <c r="B51" s="9" t="s">
        <v>70</v>
      </c>
      <c r="C51" s="1">
        <f t="shared" si="10"/>
        <v>33835.4</v>
      </c>
      <c r="D51" s="1">
        <v>565.79999999999995</v>
      </c>
      <c r="E51" s="1">
        <v>33269.599999999999</v>
      </c>
      <c r="F51" s="1"/>
      <c r="G51" s="1">
        <f t="shared" si="13"/>
        <v>33685</v>
      </c>
      <c r="H51" s="1">
        <v>565.79999999999995</v>
      </c>
      <c r="I51" s="1">
        <v>33119.199999999997</v>
      </c>
      <c r="J51" s="1"/>
      <c r="K51" s="1">
        <f t="shared" si="12"/>
        <v>27289.8</v>
      </c>
      <c r="L51" s="1">
        <v>0</v>
      </c>
      <c r="M51" s="1">
        <v>27289.8</v>
      </c>
      <c r="N51" s="1"/>
      <c r="O51" s="1">
        <f t="shared" si="14"/>
        <v>27096</v>
      </c>
      <c r="P51" s="1"/>
      <c r="Q51" s="1">
        <v>27096</v>
      </c>
      <c r="R51" s="1"/>
      <c r="S51" s="1">
        <f t="shared" si="15"/>
        <v>27096</v>
      </c>
      <c r="T51" s="1"/>
      <c r="U51" s="1">
        <v>27096</v>
      </c>
      <c r="V51" s="1"/>
      <c r="W51" s="10">
        <v>41290827</v>
      </c>
    </row>
    <row r="52" spans="1:23" ht="31" x14ac:dyDescent="0.35">
      <c r="A52" s="8" t="s">
        <v>71</v>
      </c>
      <c r="B52" s="9" t="s">
        <v>72</v>
      </c>
      <c r="C52" s="1">
        <f t="shared" si="10"/>
        <v>658913.30000000005</v>
      </c>
      <c r="D52" s="1">
        <v>0</v>
      </c>
      <c r="E52" s="1">
        <v>658913.30000000005</v>
      </c>
      <c r="F52" s="1"/>
      <c r="G52" s="1">
        <f t="shared" si="13"/>
        <v>658913.30000000005</v>
      </c>
      <c r="H52" s="1">
        <v>0</v>
      </c>
      <c r="I52" s="1">
        <v>658913.30000000005</v>
      </c>
      <c r="J52" s="1"/>
      <c r="K52" s="1">
        <f t="shared" si="12"/>
        <v>776577.3</v>
      </c>
      <c r="L52" s="1">
        <v>0</v>
      </c>
      <c r="M52" s="1">
        <v>776577.3</v>
      </c>
      <c r="N52" s="1"/>
      <c r="O52" s="1">
        <f t="shared" si="14"/>
        <v>690946.8</v>
      </c>
      <c r="P52" s="1"/>
      <c r="Q52" s="1">
        <v>690946.8</v>
      </c>
      <c r="R52" s="1"/>
      <c r="S52" s="1">
        <f t="shared" si="15"/>
        <v>690946.8</v>
      </c>
      <c r="T52" s="1"/>
      <c r="U52" s="1">
        <v>690946.8</v>
      </c>
      <c r="V52" s="1"/>
      <c r="W52" s="10">
        <v>41220112</v>
      </c>
    </row>
    <row r="53" spans="1:23" ht="31" x14ac:dyDescent="0.35">
      <c r="A53" s="8" t="s">
        <v>73</v>
      </c>
      <c r="B53" s="9" t="s">
        <v>74</v>
      </c>
      <c r="C53" s="1">
        <f t="shared" si="10"/>
        <v>51382.5</v>
      </c>
      <c r="D53" s="1">
        <v>0</v>
      </c>
      <c r="E53" s="1">
        <v>51382.5</v>
      </c>
      <c r="F53" s="1"/>
      <c r="G53" s="1">
        <f t="shared" si="13"/>
        <v>51382.5</v>
      </c>
      <c r="H53" s="1">
        <v>0</v>
      </c>
      <c r="I53" s="1">
        <v>51382.5</v>
      </c>
      <c r="J53" s="1"/>
      <c r="K53" s="1">
        <f t="shared" si="12"/>
        <v>59116.3</v>
      </c>
      <c r="L53" s="1">
        <v>0</v>
      </c>
      <c r="M53" s="1">
        <v>59116.3</v>
      </c>
      <c r="N53" s="1"/>
      <c r="O53" s="1">
        <f t="shared" si="14"/>
        <v>50676.3</v>
      </c>
      <c r="P53" s="1"/>
      <c r="Q53" s="1">
        <v>50676.3</v>
      </c>
      <c r="R53" s="1"/>
      <c r="S53" s="1">
        <f t="shared" si="15"/>
        <v>50676.3</v>
      </c>
      <c r="T53" s="1"/>
      <c r="U53" s="1">
        <v>50676.3</v>
      </c>
      <c r="V53" s="1"/>
      <c r="W53" s="10">
        <v>41220177</v>
      </c>
    </row>
    <row r="54" spans="1:23" ht="31" x14ac:dyDescent="0.35">
      <c r="A54" s="8" t="s">
        <v>75</v>
      </c>
      <c r="B54" s="9" t="s">
        <v>76</v>
      </c>
      <c r="C54" s="1">
        <f t="shared" si="10"/>
        <v>21864.5</v>
      </c>
      <c r="D54" s="1">
        <v>587.79999999999995</v>
      </c>
      <c r="E54" s="1">
        <v>21276.7</v>
      </c>
      <c r="F54" s="1"/>
      <c r="G54" s="1">
        <f>H54+I54+J54</f>
        <v>21790</v>
      </c>
      <c r="H54" s="1">
        <v>587.79999999999995</v>
      </c>
      <c r="I54" s="1">
        <v>21202.2</v>
      </c>
      <c r="J54" s="1"/>
      <c r="K54" s="1">
        <f t="shared" si="12"/>
        <v>27190.400000000001</v>
      </c>
      <c r="L54" s="1">
        <v>0</v>
      </c>
      <c r="M54" s="1">
        <v>27190.400000000001</v>
      </c>
      <c r="N54" s="1"/>
      <c r="O54" s="1">
        <f t="shared" si="14"/>
        <v>23339.200000000001</v>
      </c>
      <c r="P54" s="1"/>
      <c r="Q54" s="1">
        <v>23339.200000000001</v>
      </c>
      <c r="R54" s="1"/>
      <c r="S54" s="1">
        <f t="shared" si="15"/>
        <v>23339.200000000001</v>
      </c>
      <c r="T54" s="1"/>
      <c r="U54" s="1">
        <v>23339.200000000001</v>
      </c>
      <c r="V54" s="1"/>
      <c r="W54" s="10">
        <v>41220275</v>
      </c>
    </row>
  </sheetData>
  <mergeCells count="12">
    <mergeCell ref="W5:W7"/>
    <mergeCell ref="A11:B11"/>
    <mergeCell ref="A2:V2"/>
    <mergeCell ref="A5:A7"/>
    <mergeCell ref="B5:B7"/>
    <mergeCell ref="C5:J5"/>
    <mergeCell ref="K5:N6"/>
    <mergeCell ref="O5:R6"/>
    <mergeCell ref="S5:V6"/>
    <mergeCell ref="C6:F6"/>
    <mergeCell ref="G6:J6"/>
    <mergeCell ref="A9:B9"/>
  </mergeCells>
  <pageMargins left="0.35433070866141736" right="0.35433070866141736" top="0.59055118110236227" bottom="0.59055118110236227" header="0.51181102362204722" footer="0.51181102362204722"/>
  <pageSetup paperSize="9" scale="3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2023-2026 +УУР</vt:lpstr>
      <vt:lpstr>'2023-2026 +УУР'!Заголовки_для_печати</vt:lpstr>
      <vt:lpstr>'2023-2026 +УУР'!Область_печати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Старостина Рузанна Левоновна</dc:creator>
  <dc:description>POI HSSF rep:2.41.2.134</dc:description>
  <cp:lastModifiedBy>Борисова Наталья Олеговна</cp:lastModifiedBy>
  <cp:lastPrinted>2024-04-24T13:53:29Z</cp:lastPrinted>
  <dcterms:created xsi:type="dcterms:W3CDTF">2017-05-15T12:14:23Z</dcterms:created>
  <dcterms:modified xsi:type="dcterms:W3CDTF">2024-05-03T06:34:11Z</dcterms:modified>
</cp:coreProperties>
</file>