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0" yWindow="90" windowWidth="14160" windowHeight="12450"/>
  </bookViews>
  <sheets>
    <sheet name="п. 2.13" sheetId="2" r:id="rId1"/>
    <sheet name="Лист3" sheetId="3" r:id="rId2"/>
  </sheets>
  <definedNames>
    <definedName name="_xlnm.Print_Area" localSheetId="0">'п. 2.13'!$A$1:$V$206</definedName>
  </definedNames>
  <calcPr calcId="145621"/>
</workbook>
</file>

<file path=xl/calcChain.xml><?xml version="1.0" encoding="utf-8"?>
<calcChain xmlns="http://schemas.openxmlformats.org/spreadsheetml/2006/main">
  <c r="S30" i="2" l="1"/>
  <c r="R29" i="2" l="1"/>
  <c r="S29" i="2"/>
  <c r="P29" i="2"/>
  <c r="L29" i="2"/>
  <c r="K29" i="2"/>
  <c r="I29" i="2"/>
  <c r="J29" i="2"/>
  <c r="F19" i="2"/>
  <c r="F198" i="2" l="1"/>
  <c r="F197" i="2"/>
  <c r="F196" i="2"/>
  <c r="F193" i="2"/>
  <c r="F190" i="2"/>
  <c r="F189" i="2"/>
  <c r="F188" i="2"/>
  <c r="F185" i="2"/>
  <c r="F184" i="2"/>
  <c r="F183" i="2"/>
  <c r="F182" i="2"/>
  <c r="F181" i="2"/>
  <c r="F180" i="2"/>
  <c r="F179" i="2"/>
  <c r="F178" i="2"/>
  <c r="F175" i="2"/>
  <c r="F172" i="2"/>
  <c r="F171" i="2"/>
  <c r="F170" i="2"/>
  <c r="F169" i="2"/>
  <c r="F168" i="2"/>
  <c r="F167" i="2"/>
  <c r="F166" i="2"/>
  <c r="F165" i="2"/>
  <c r="F162" i="2"/>
  <c r="F159" i="2"/>
  <c r="M156" i="2"/>
  <c r="M142" i="2"/>
  <c r="F124" i="2"/>
  <c r="F123" i="2"/>
  <c r="M121" i="2"/>
  <c r="F116" i="2"/>
  <c r="F115" i="2"/>
  <c r="F109" i="2"/>
  <c r="M107" i="2"/>
  <c r="F106" i="2"/>
  <c r="F105" i="2"/>
  <c r="F102" i="2"/>
  <c r="F99" i="2"/>
  <c r="F98" i="2"/>
  <c r="N96" i="2"/>
  <c r="M96" i="2"/>
  <c r="F95" i="2"/>
  <c r="F94" i="2"/>
  <c r="F93" i="2"/>
  <c r="F92" i="2"/>
  <c r="F91" i="2"/>
  <c r="F90" i="2"/>
  <c r="F89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O57" i="2"/>
  <c r="N57" i="2"/>
  <c r="F56" i="2"/>
  <c r="F55" i="2"/>
  <c r="F54" i="2"/>
  <c r="F53" i="2"/>
  <c r="F52" i="2"/>
  <c r="F49" i="2"/>
  <c r="F48" i="2"/>
  <c r="F45" i="2"/>
  <c r="F44" i="2"/>
  <c r="F43" i="2"/>
  <c r="F42" i="2"/>
  <c r="M40" i="2"/>
  <c r="O202" i="2"/>
  <c r="N202" i="2"/>
  <c r="M30" i="2"/>
  <c r="M202" i="2" s="1"/>
  <c r="K201" i="2"/>
  <c r="J201" i="2"/>
  <c r="I201" i="2"/>
  <c r="M28" i="2"/>
  <c r="O27" i="2"/>
  <c r="N27" i="2"/>
  <c r="M27" i="2"/>
  <c r="O25" i="2"/>
  <c r="N25" i="2"/>
  <c r="M25" i="2"/>
  <c r="O24" i="2"/>
  <c r="N24" i="2"/>
  <c r="M24" i="2"/>
  <c r="N29" i="2" l="1"/>
  <c r="O29" i="2"/>
  <c r="O201" i="2" s="1"/>
  <c r="M29" i="2"/>
  <c r="M201" i="2" s="1"/>
  <c r="N201" i="2"/>
  <c r="F27" i="2"/>
</calcChain>
</file>

<file path=xl/comments1.xml><?xml version="1.0" encoding="utf-8"?>
<comments xmlns="http://schemas.openxmlformats.org/spreadsheetml/2006/main">
  <authors>
    <author>Автор</author>
  </authors>
  <commentLis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соответствии с проектом на 2023-2025 гг.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соответствии с проектом на 2023-25</t>
        </r>
      </text>
    </comment>
  </commentList>
</comments>
</file>

<file path=xl/sharedStrings.xml><?xml version="1.0" encoding="utf-8"?>
<sst xmlns="http://schemas.openxmlformats.org/spreadsheetml/2006/main" count="1479" uniqueCount="486">
  <si>
    <t>№ п/п</t>
  </si>
  <si>
    <t>Код мероприятия</t>
  </si>
  <si>
    <t>Наименование мероприятия</t>
  </si>
  <si>
    <t>Муниципальное образование, на территории которого реализуется мероприятие</t>
  </si>
  <si>
    <t xml:space="preserve">Описание мероприятия </t>
  </si>
  <si>
    <t>Сроки реализации мероприятия</t>
  </si>
  <si>
    <t>дата начала</t>
  </si>
  <si>
    <t>дата завершения</t>
  </si>
  <si>
    <t>2023 г.</t>
  </si>
  <si>
    <t>2024 г.</t>
  </si>
  <si>
    <t>Ленинградская область</t>
  </si>
  <si>
    <t>-</t>
  </si>
  <si>
    <t>План расходов (всего)</t>
  </si>
  <si>
    <t>Приозерский район</t>
  </si>
  <si>
    <t>Сосновоборский городской округ</t>
  </si>
  <si>
    <t xml:space="preserve">г. Светогорск Ленинградской области </t>
  </si>
  <si>
    <t xml:space="preserve">г. Приозерск Ленинградской области </t>
  </si>
  <si>
    <t>Ликвидация несанкционированной свалки на территории МО "Кингисеппский муниципальный район"</t>
  </si>
  <si>
    <t>3.07</t>
  </si>
  <si>
    <t>Развитие и оснащение лесных селекционно-семеноводческих центров</t>
  </si>
  <si>
    <t xml:space="preserve">Ленинградская область </t>
  </si>
  <si>
    <t>2.03</t>
  </si>
  <si>
    <t>10.02</t>
  </si>
  <si>
    <t>Обеспечение деятельности ЛОГКУ "Дирекция особо охраняемых природных территорий Ленинградской области"</t>
  </si>
  <si>
    <t>6.02</t>
  </si>
  <si>
    <t>Изготовление и установка информационных щитов и аншлагов на ООПТ Ленинградской области</t>
  </si>
  <si>
    <t>6.03</t>
  </si>
  <si>
    <t>Благоустройство ООПТ Ленинградской области;
Формирование информационных Интернет ресурсов по ООПТ Ленинградской области;
Освещение в региональных средствах массовой информации природоохранной деятельности ООПТ Ленинградской области;
Подготовка на ООПТ искусственных гнездовий к весеннему сезону;
Подготовка и издание книг, путеводителей, картографических материалов, брошюр и буклетов по ООПТ и природным комплексам и объектам Ленинградской области на русском и английском языках;
Организация и проведение тематических семинаров по вопросам охраны и функционирования ООПТ Ленинградской области;
Выставочно-ярмарочные мероприятия, эколого-просветительские акции, социальная реклама по ООПТ регионального значения;
Изготовление имиджевой продукции, связанной с ООПТ Ленинградской области</t>
  </si>
  <si>
    <t xml:space="preserve">Проведение обследований и сбор информации по ценным природным комплексам и объектам Ленинградской области </t>
  </si>
  <si>
    <t>Обеспечение деятельности государственного казенного учреждения ЛОГКУ "Ленобллес"</t>
  </si>
  <si>
    <t>3.06</t>
  </si>
  <si>
    <t>Защита земель лесного фонда от загрязнения отходами производства и потребления</t>
  </si>
  <si>
    <t>Ликвидация мест несанкционированного размещения отходов</t>
  </si>
  <si>
    <t>Стоимость мероприятия, тыс. руб.</t>
  </si>
  <si>
    <t>Прогноз доходов (всего)***</t>
  </si>
  <si>
    <t>1.03</t>
  </si>
  <si>
    <t>9.01</t>
  </si>
  <si>
    <t>5.02</t>
  </si>
  <si>
    <t>Выдача разрешений на использование объектов животного мира</t>
  </si>
  <si>
    <t>5.03</t>
  </si>
  <si>
    <t>Ведение государственного учета численности объектов животного мира, государственного мониторинга и государственного кадастра объектов животного мира</t>
  </si>
  <si>
    <t>2022 г.</t>
  </si>
  <si>
    <t>постоянно</t>
  </si>
  <si>
    <t>10.01</t>
  </si>
  <si>
    <t>8.02</t>
  </si>
  <si>
    <t>Озеленение</t>
  </si>
  <si>
    <t>Волосовский муниципальный район</t>
  </si>
  <si>
    <t xml:space="preserve">Выполнение работ по ликвидации мест несанкционированного размещения отходов производства и потребления </t>
  </si>
  <si>
    <t>МО "Выборгский район"</t>
  </si>
  <si>
    <t>Озеленение территории кладбища</t>
  </si>
  <si>
    <t>Ликвидация свалок</t>
  </si>
  <si>
    <t xml:space="preserve">Гатчинский муниципальный район </t>
  </si>
  <si>
    <t>9.04</t>
  </si>
  <si>
    <t>Кингисеппский район, МО "Нежновское сельское поселение"</t>
  </si>
  <si>
    <t>Ликвидация несанкционированных свалок в рамках государственной программы "Охрана окружающей среды Ленинградской области"</t>
  </si>
  <si>
    <t>Кингисеппский район, МО "Котельское сельское поселение"</t>
  </si>
  <si>
    <t>Поддержание и улучшение санитарного и эстетического состояния территории Кингисеппа: уборка свалок</t>
  </si>
  <si>
    <t>Благоустройство и содержание территорий: удаление аварийных деревьев</t>
  </si>
  <si>
    <t>Благоустройство и содержание территорий: формирование крон деревьев</t>
  </si>
  <si>
    <t>Благоустройство и содержание территорий: формирование живой изгороди</t>
  </si>
  <si>
    <t>Благоустройство и содержание территорий: цветочное оформление</t>
  </si>
  <si>
    <t>Киришский муниципальный район</t>
  </si>
  <si>
    <t>Лодейнопольский муниципальныйй район</t>
  </si>
  <si>
    <t>Уборка свалок</t>
  </si>
  <si>
    <t xml:space="preserve">Уборка свалок </t>
  </si>
  <si>
    <t xml:space="preserve">Озеленение территории </t>
  </si>
  <si>
    <t xml:space="preserve">Проведение работ по благоустройству зеленой зоны в п.Лебяжье  и озелениею территории </t>
  </si>
  <si>
    <t>Приобретение зеленых насаждений и обустройство  зеленых зон в д.Копорье</t>
  </si>
  <si>
    <t>Приобретение зеленых насаждений и обустройство  зеленых зон в д.Лаголово</t>
  </si>
  <si>
    <t>Проведение работ по озеленению д.Оржицы</t>
  </si>
  <si>
    <t>Уборка несанкционированных свалок</t>
  </si>
  <si>
    <t>Обустройство зеленых зон д.Лопухинка</t>
  </si>
  <si>
    <t>Аннинское ГП Ломоносовского муниципального района</t>
  </si>
  <si>
    <t>11</t>
  </si>
  <si>
    <t>Большеижорское ГП Ломоносовского муниципального района</t>
  </si>
  <si>
    <t>Виллозское ГП Ломоносовского муниципального района</t>
  </si>
  <si>
    <t>Лебяженское ГП Ломоносовского муниципального района</t>
  </si>
  <si>
    <t>Горбунковское СП Ломоносовского муниципального района</t>
  </si>
  <si>
    <t>Гостилицкое СП Ломоносовского муниципального района</t>
  </si>
  <si>
    <t>Кипенское СП Ломоносовского муниципального района</t>
  </si>
  <si>
    <t>Копорское СП Ломоносовского муниципального района</t>
  </si>
  <si>
    <t>Лаголовское СП Ломоносовского муниципального района</t>
  </si>
  <si>
    <t>Низинское СП Ломоносовского муниципального района</t>
  </si>
  <si>
    <t>Оржицкое СП Ломоносовского муниципального района</t>
  </si>
  <si>
    <t>Оржицкое СП  Ломоносовского муниципального района</t>
  </si>
  <si>
    <t>Пениковское СП Ломоносовского муниципального района</t>
  </si>
  <si>
    <t>Ропшинское СП Ломоносовского муниципального района</t>
  </si>
  <si>
    <t>Лопухинское СП Ломоносовского муниципального района</t>
  </si>
  <si>
    <t xml:space="preserve">Ликвидация мест несанкциониррованного размещения отходов </t>
  </si>
  <si>
    <t>МО "Подпорожский муниципальный район"</t>
  </si>
  <si>
    <t xml:space="preserve">Уборка несанкционированных свалок, незакрепленных территорий, санитарная уборка территорий </t>
  </si>
  <si>
    <t>Разработка проектно сметной документации в целях реализации мероприятий, направленных на ликвидацию мест несанкционированного размещения отходо</t>
  </si>
  <si>
    <t xml:space="preserve">Ликвидация мест несанкионирвоанного размещения отходов </t>
  </si>
  <si>
    <t xml:space="preserve">Муниципальное образование Тосненский район Ленинградской области </t>
  </si>
  <si>
    <t>Всеволожский муниципальный район, МО "Муринское городское поселение"</t>
  </si>
  <si>
    <t>МО "Всеволожский муниципальный  район"</t>
  </si>
  <si>
    <t>Всеволожский муниципальный  район, МО "Всеволожское городское поселение"</t>
  </si>
  <si>
    <t>Всеволожский муниципальный  район, МО "Морозовское городское поселение"</t>
  </si>
  <si>
    <t>Муниципальные образования Всеволожского муниципального  района</t>
  </si>
  <si>
    <t>Вывоз несанкционированных свалок</t>
  </si>
  <si>
    <t>Озеленение. Приобретение  растений.</t>
  </si>
  <si>
    <t>Посадка кустаринков, деревьев, цветов</t>
  </si>
  <si>
    <t>2024</t>
  </si>
  <si>
    <t>МО "Лужский муниципальный  район"</t>
  </si>
  <si>
    <t>2023</t>
  </si>
  <si>
    <t>Муниципальное образование Новосельское сельское поселение Сланцевского муниципального района Ленинградской области</t>
  </si>
  <si>
    <t>Муниципальное образование Старопольское сельское поселение Сланцевского муниципального района Ленинградской области</t>
  </si>
  <si>
    <t>Муниципальное образование Черновское сельское поселение Сланцевского муниципального района Ленинградской области</t>
  </si>
  <si>
    <t>2022</t>
  </si>
  <si>
    <t>6.01</t>
  </si>
  <si>
    <t>г. Приозерск Ленинградской области
- стоимость и сроки реализации будут определены после разработки проекта рекультивации</t>
  </si>
  <si>
    <t>Кингисеппсикй муниципальный район Ленинградской области 
- при условии выделения финансирования 
- стоимость и сроки реализации будут определены после разработки проекта рекультивации</t>
  </si>
  <si>
    <t>Кировский муниципальный район</t>
  </si>
  <si>
    <t>МО "Подпорожское городское поселение" Подпорожского муниципального района</t>
  </si>
  <si>
    <t>МО "Важинское городское поселение" Подпорожского муниципального района</t>
  </si>
  <si>
    <t>МО "Никольское городское поселение" Подпорожского муниципального района</t>
  </si>
  <si>
    <t>МО "Вознесенское городское поселение" Подпорожского муниципального района</t>
  </si>
  <si>
    <t>МО "Винницкое сельское поселение" Подпорожского муниципального района</t>
  </si>
  <si>
    <t>Уборка несанкционированных свалок, незакрепленных территорий, санитарная уборка территорий г.Подпорожье</t>
  </si>
  <si>
    <t>Ликвидация несанкционированных свалок в границах Тосненского района, обращение со строительными отходами, размещаемыми на территории муниципальных контейнерных площадок</t>
  </si>
  <si>
    <t>4.02</t>
  </si>
  <si>
    <t>4.01</t>
  </si>
  <si>
    <t>4.03</t>
  </si>
  <si>
    <t>Разработка проектно сметной документации в целях реализации мероприятий, направленных на ликвидацию мест несанкционированного размещения отходов;  ликвидация несанкционированного размещения отходов</t>
  </si>
  <si>
    <t>Содержание зеленых насаждений и озеленение в городе Пикалево</t>
  </si>
  <si>
    <t>Пикалевское городское поселение Бокситогорского муниципального района</t>
  </si>
  <si>
    <t>Содержание зеленых насаждений и озеленение в городе Бокситогорске</t>
  </si>
  <si>
    <t>Бокситогорское городское поселение Бокситогорского муниципального района</t>
  </si>
  <si>
    <t>Ликвидация мест несанкционированных свалок  на территории Большедворского сельского поселения</t>
  </si>
  <si>
    <t>Большедворское сельское поселение Бокситогорского муниципального района</t>
  </si>
  <si>
    <t>Ликвидация мест несанкционированных свалок на территории Борского сельского поселения Бокситогорского муниципального района Ленинградской области</t>
  </si>
  <si>
    <t>Борское сельское поселение Бокситогорского муниципального района</t>
  </si>
  <si>
    <t>Ликвидация мест несанкционированных свалок на территории Самойловского сельского поселения</t>
  </si>
  <si>
    <t>Самойловское сельское поселение Бокситогорского муниципального района</t>
  </si>
  <si>
    <t>Ликвидация несанкционированных свалок на территории Бокситогорского городского поселения</t>
  </si>
  <si>
    <t xml:space="preserve">Ликвидация мест несанкционированных свалок </t>
  </si>
  <si>
    <t>Ликвидация стихийной свалки в п.Ефимовский</t>
  </si>
  <si>
    <t>План расходов муниципального образования Бокситогорский муниципальный район (всего)</t>
  </si>
  <si>
    <t>Прогноз доходов муниципального образования Бокситогорский муниципальный район (всего)***</t>
  </si>
  <si>
    <t>Волховский  муниципальный район</t>
  </si>
  <si>
    <t>План расходов муниципального образования Волосовский муниципальный район (всего)</t>
  </si>
  <si>
    <t>Прогноз доходов муниципального образования Волосовский муниципальный район (всего)***</t>
  </si>
  <si>
    <t>План расходов муниципального образования Волховский муниципальный район (всего)</t>
  </si>
  <si>
    <t>Прогноз доходов муниципального образования Волховский муниципальный район (всего)***</t>
  </si>
  <si>
    <t>План расходов муниципального образования Выборгский муниципальный район (всего)</t>
  </si>
  <si>
    <t>Прогноз доходов муниципального образования Выборгский муниципальный район (всего)***</t>
  </si>
  <si>
    <t>Прогноз доходов муниципального образования Всеволожский муниципальный район (всего)***</t>
  </si>
  <si>
    <t>План расходов муниципального образования Всеволожский муниципальный район (всего)</t>
  </si>
  <si>
    <t>Высадка деревьев на территории г. Гатчина</t>
  </si>
  <si>
    <t>Гатчинский муниципальный район, МО "Город Гатчина"</t>
  </si>
  <si>
    <t>Высадка многолетних насаждений д. Малое Верево</t>
  </si>
  <si>
    <t>Гатчинский муниципальный район, МО Веревское сельское поселение</t>
  </si>
  <si>
    <t>Высадка многолетних насаждений д. Сяськелево</t>
  </si>
  <si>
    <t>Гатчинский муниципальный район, МО Сяськелевское сельское поселение</t>
  </si>
  <si>
    <t>Высадка многолетних насаждений вдоль реки Ижора</t>
  </si>
  <si>
    <t>Гатчинский муниципальный район, МО город Коммунар</t>
  </si>
  <si>
    <t>Высадка многолетних насаждений в гп.Сиверский, п. Дружноселье, д. Новосиверская, д. Белогорка, д. Старосиверская, д. Куровицы, д. Маргусы, д. Большево Гатчинского муниципального района</t>
  </si>
  <si>
    <t>Гатчинский муниципальный район, МО Сиверское городское поселение</t>
  </si>
  <si>
    <t>Высадка многолетних насаждений п. Лукаши, д. Пудомяги</t>
  </si>
  <si>
    <t>Гатчинский муниципальный район, МО Пудомягское сельское поселение</t>
  </si>
  <si>
    <t>Высадка многолетних насаждений п. Вырица</t>
  </si>
  <si>
    <t>Гатчинский муниципальный район, МО Вырицкое городское поселение</t>
  </si>
  <si>
    <t>Высадка многолетних насаждений п. Елизаветино</t>
  </si>
  <si>
    <t>Гатчинский муниципальный район, МО Елизаветинское сельское поселение</t>
  </si>
  <si>
    <t>Высадка многолетних насаждений в Саду памяти с. Рождествено</t>
  </si>
  <si>
    <t>Гатчинский муниципальный район, МО Рождественское сельское поселение</t>
  </si>
  <si>
    <t xml:space="preserve">Выездные наблюдения за состоянием атмосферного воздуха </t>
  </si>
  <si>
    <t>Мониторинг состояния запаха в атмосферном воздухе</t>
  </si>
  <si>
    <t xml:space="preserve">Установка стационарных постов мониторинга состояния атмосферного воздуха с расширенным перечнем веществ </t>
  </si>
  <si>
    <t>Ликвидация стихийных свалок на территории г. Гатчина</t>
  </si>
  <si>
    <t xml:space="preserve">Гатчинский муниципальный район, МО "Город Гатчина" </t>
  </si>
  <si>
    <t>Ликвидация стихийных свалок на территории Пудостьского сельского поселения</t>
  </si>
  <si>
    <t>Гатчинский муниципальный район, МО Пудостьское сельское поселение</t>
  </si>
  <si>
    <t>Ликвидация стихийных свалок на территории пгт. Тайцы</t>
  </si>
  <si>
    <t>Гатчинский муниципальный район, МО Таицкое городское поселение</t>
  </si>
  <si>
    <t>Ликвидация стихийных свалок на территории Сусанинского сельского поселения</t>
  </si>
  <si>
    <t>Гатчинский муниципальный район, МО Сусанинское сельское поселение</t>
  </si>
  <si>
    <t>Ликвидация стихийных свалок на территории Сяськелевского сельского поселения</t>
  </si>
  <si>
    <t>Ликвидация стихийных свалок на территории г. Коммунар</t>
  </si>
  <si>
    <t>Ликвидация стихийных свалок на территории Большеколпанского сельского поселения</t>
  </si>
  <si>
    <t>Гатчинский муниципальный район, МО Большеколпанское сельское поселение</t>
  </si>
  <si>
    <t>Ликвидация стихийных свалок на территории Вырицкого городского поселения</t>
  </si>
  <si>
    <t>Ликвидация стихийных свалок на территории Новосветского сельского поселения</t>
  </si>
  <si>
    <t>Гатчинский муниципальный район, МО Новосветское сельское поселение</t>
  </si>
  <si>
    <t>Ликвидация стихийных свалок на территории Дружногорского городского поселения</t>
  </si>
  <si>
    <t>Гатчинский муниципальный район, МО Дружногорское городское поселение</t>
  </si>
  <si>
    <t>Ликвидация стихийных свалок на территории Елизаветинского сельского поселения</t>
  </si>
  <si>
    <t>Ликвидация стихийных свалок на территориях муниципальных образований</t>
  </si>
  <si>
    <t>Гатчинский муниципальный район</t>
  </si>
  <si>
    <t>План расходов муниципального образования Гатчинский муниципальный район (всего)</t>
  </si>
  <si>
    <t>Прогноз доходов муниципального образования Гатчинский муниципальный район (всего)***</t>
  </si>
  <si>
    <t>Прогноз расходов муниципального образования Кингисеппский муниципальный район (всего)</t>
  </si>
  <si>
    <t>Прогноз доходов муниципального образования Кингисеппский муниципальный район (всего)***</t>
  </si>
  <si>
    <t>План расходов муниципального образования Киришский муниципальный район (всего)</t>
  </si>
  <si>
    <t>Прогноз доходов муниципального образования Киришский муниципальный район (всего)***</t>
  </si>
  <si>
    <t>План расходов муниципального образования Кировский муниципальный район (всего)</t>
  </si>
  <si>
    <t>Прогноз доходов муниципального образования Кировский муниципальный район (всего)***</t>
  </si>
  <si>
    <t>План расходов муниципального образования Лодейнопольский муниципальный район (всего)</t>
  </si>
  <si>
    <t>Прогноз доходов муниципального образования Лодейнопольский муниципальный район (всего)***</t>
  </si>
  <si>
    <t>План расходов муниципального образования Ломоносовский муниципальный район (всего)</t>
  </si>
  <si>
    <t>Прогноз доходов муниципального образования Ломоносовский муниципаьный район (всего)***</t>
  </si>
  <si>
    <t>План расходов муниципального образования Лопухинское сельское поселение Ломоносовского муниципального района (всего)</t>
  </si>
  <si>
    <t>Прогноз доходов муниципального образования Лопухинское сельское поселение Ломоносовского муниципального района (всего)***</t>
  </si>
  <si>
    <t>Прогноз доходов муниципального образования Ропшинское сельское поселение Ломоносовского муниципального района (всего)***</t>
  </si>
  <si>
    <t>План расходов муниципального образования Ропшинского сельское поселение Ломоносовского муниципального района (всего)</t>
  </si>
  <si>
    <t>План расходов муниципального образования Пениковское сельское поселение Ломоносовского муниципального района (всего)</t>
  </si>
  <si>
    <t>Прогноз доходов муниципального образования Пениковское сельское поселение Ломоносовского муниципального района (всего)***</t>
  </si>
  <si>
    <t>Прогноз доходов муниципального образования Оржицкое сельское поселение Ломоносовского муниципального района (всего)***</t>
  </si>
  <si>
    <t>План расходов муниципального образования Оржицкое сельское поселение Ломоносовского муниципального района (всего)</t>
  </si>
  <si>
    <t>План расходов муниципального образования Низинское сельское поселение Ломоносовского муниципального района (всего)</t>
  </si>
  <si>
    <t>Прогноз доходов муниципального образования Низинское сельское поселение Ломоносовского муниципального района(всего)***</t>
  </si>
  <si>
    <t>План расходов муниципального образования Лаголовское сельское поселение Ломоносовского муниципального района (всего)</t>
  </si>
  <si>
    <t>Прогноз доходов муниципального образования Лаголовское сельское поселение Ломоносовского муниципального района (всего)***</t>
  </si>
  <si>
    <t>Прогноз доходов муниципального образования Копорское сельское поселение Ломоносовского муниципального района (всего)***</t>
  </si>
  <si>
    <t>Прогноз доходов муниципального образования Кипенское сельское поселение Ломоносовского муниципального района (всего)***</t>
  </si>
  <si>
    <t>План расходов муниципального образования Кипенское сельское поселение Ломоносовского муниципального района (всего)</t>
  </si>
  <si>
    <t>План расходов муниципального образования Копорское сельское поселение Ломоносовского муниципального района (всего)</t>
  </si>
  <si>
    <t>Прогноз доходов муниципального образования Гостилицкое сельское поселение Ломоносовского муниципального района (всего)***</t>
  </si>
  <si>
    <t>План расходов муниципального образования Гостилицкое сельское поселение Ломоносовского муниципального района (всего)</t>
  </si>
  <si>
    <t>План расходов муниципального образования Горбунковское сельское поселение Ломоносовского муниципального района (всего)</t>
  </si>
  <si>
    <t>Прогноз доходов муниципального образования Горбунковское сельское поселение Ломоносовского муниципального района (всего)***</t>
  </si>
  <si>
    <t>План расходов муниципального образования Лебяженское городское поселение Ломоносовского муниципального района (всего)</t>
  </si>
  <si>
    <t>Прогноз доходов муниципального образования Лебяженское городское поселение Ломоносовского муниципального района (всего)***</t>
  </si>
  <si>
    <t>План расходов муниципального образования Виллозское городское поселение Ломоносовского муниципального района (всего)</t>
  </si>
  <si>
    <t>Прогноз доходов муниципального образования Виллозское городское поселение Ломоносовского муниципального района (всего)***</t>
  </si>
  <si>
    <t>Прогноз доходов муниципального образования Большеижорское  городское поселение Ломоносовского муниципального района (всего)***</t>
  </si>
  <si>
    <t>План расходов муниципального образования Большеижорское  городское поселение Ломоносовского муниципального района (всего)</t>
  </si>
  <si>
    <t>План расходов муниципального образования Аннинское городское поселение Ломоносовского муниципального района (всего)</t>
  </si>
  <si>
    <t>Прогноз доходов муниципального образования Аннинское городское поселение Ломоносовского муниципального района (всего)***</t>
  </si>
  <si>
    <t>План расходов муниципального образования Сланцевский муниципальный район (всего)</t>
  </si>
  <si>
    <t>Прогноз доходов муниципального образования Сланцевский муниципальный район (всего)***</t>
  </si>
  <si>
    <t>План расходов муниципального образования Приозерский муниципальный район (всего)</t>
  </si>
  <si>
    <t>Прогноз доходов муниципального образования Приозеркий муниципальный район (всего)***</t>
  </si>
  <si>
    <t>План расходов муниципального образования Подполрожский муниципальный район (всего)</t>
  </si>
  <si>
    <t>Прогноз доходов муниципального образования Подпорожский муниципальный район (всего)***</t>
  </si>
  <si>
    <t>План расходов муниципального образования Лужский муниципальный район (всего)</t>
  </si>
  <si>
    <t>Прогноз доходов муниципального образования Лужский муниципальный район (всего)***</t>
  </si>
  <si>
    <t>План расходов муниципального образования Тихвинский муниципальный район (всего)</t>
  </si>
  <si>
    <t>Прогноз доходов муниципального образования Тихвинский муниципальный район (всего)***</t>
  </si>
  <si>
    <t>План расходов муниципального образования Тосненский муниципальный район (всего)</t>
  </si>
  <si>
    <t>Прогноз доходов муниципального образования Тосненский муниципальный район (всего)***</t>
  </si>
  <si>
    <t>План расходов муниципального образования Сосновоборский городской округ (всего)</t>
  </si>
  <si>
    <t>Прогноз доходов муниципального образования Сосновоборский городской округ (всего)***</t>
  </si>
  <si>
    <t>Организация санитарно-оздоровительных мероприятий зеленых насаждений</t>
  </si>
  <si>
    <t>МО Ломоносовский муниципальный район</t>
  </si>
  <si>
    <t>План расходов субъекта РФ - Ленинградская область (всего)</t>
  </si>
  <si>
    <t>Ликвидация несанкционированных свалок на землях лесного фонда. 
Степень приоритетности высокая.</t>
  </si>
  <si>
    <t>Обеспечение выдачи разрешений на использование объектов животного мира. 
Степень приоритетности средняя.</t>
  </si>
  <si>
    <t>Исследование объектов животного мира в рамках государственного мониторинга и государственного кадастра объектов животного мира.
Степень приоритетности средняя.</t>
  </si>
  <si>
    <t>Проведение обследований и сбор информации по ценным природным комплексам и объектам Ленинградской области на существующих и/или планируемых к созданию ООПТ.
Степень приоритетности высокая.</t>
  </si>
  <si>
    <t>Изготовление и установка информационных щитов и  аншлагов на ООПТ Ленинградской области.
Степень приоритетности средняя.</t>
  </si>
  <si>
    <t>Проведение мероприятий в области охраны окружающей среды на особо охраняемых природных территориях регионального значения.
Степень приоритетности высокая.</t>
  </si>
  <si>
    <t>Проведение природоохранных рейдов,  разъяснительных бесед по вопросам соблюдения режима особой охраны ООПТ, составление  сообщений о состоянии ООПТ регионального значения. 
Степень приоритетности высокая.</t>
  </si>
  <si>
    <t>1.02</t>
  </si>
  <si>
    <t xml:space="preserve">Разработка проекта рекультивации объекта накопленного вреда окружающей среде, включенного в ГРОНВОС.
Степень приоритерности: высокая
</t>
  </si>
  <si>
    <t>Разработка проекта рекультивации объекта накопленного вреда окружающей среде, включенного в ГРОНВОС.
Степень приоритерности: высокая</t>
  </si>
  <si>
    <t xml:space="preserve">Ликвидация объекта накопленного вреда окружающей среде, включенного в ГРОНВОС.
Степень приоритерности: высокая
</t>
  </si>
  <si>
    <t xml:space="preserve">Ликвидация объекта накопленного вреда окружающей среде:"Свалка города Приозерска (Ленинградская область)".
</t>
  </si>
  <si>
    <t xml:space="preserve">Разработка проекта рекультивации объекта накопленного вреда окружающей среде: "Свалка города Приозерска (Ленинградская область)".
</t>
  </si>
  <si>
    <t>Разработка проекта рекультивации объекта накопленного вреда окружающей среде: "Свалка отходов в г. Светогорске по ул. Красноармейская, уч. № 55, 
№ 59, № 57 (Ленинградская область)".</t>
  </si>
  <si>
    <t xml:space="preserve">Ликвидация объекта накопленного вреда окружающей среде: "Свалка отходов в г. Светогорске по ул. Красноармейская, уч. № 55, № 59, № 57 (Ленинградская область)".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</si>
  <si>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</si>
  <si>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</si>
  <si>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</si>
  <si>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</si>
  <si>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</si>
  <si>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</si>
  <si>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</si>
  <si>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</si>
  <si>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</si>
  <si>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</si>
  <si>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</si>
  <si>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</si>
  <si>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</si>
  <si>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</si>
  <si>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</si>
  <si>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Озеленение и содержание зелёных насаждений на территории Пикалевского городского поселения.
Степень приоритетности средняя.</t>
  </si>
  <si>
    <t>Выполнение работ по озеленению и содержанию зеленых насаждений на территории города Бокситогорска.
Степень приоритетности средняя.</t>
  </si>
  <si>
    <t>Ликвидация несанкционированных свалок в д.Большой Двор
Степень приоритетности высокая.</t>
  </si>
  <si>
    <t>Ликвидация несанкционированной свалки на территории гражданского кладбища в д.Дыми.
Степень приоритетности выокая.</t>
  </si>
  <si>
    <t>Ликвидация несанкционированных свалок на территории Борского сельского поселения по следующим адресам: 
1. деревня Рудная Горка, вдоль дороги при въезде, координаты 59.275319, 33.9692022; 
2. деревня Бор, территории бывших ферм АОЗТ «Бокситогорское» (два объекта); 
3. деревня Бор, территория бывшей свинофермы АОЗТ «Бокситогорское".
Степень приоритетности высокая.</t>
  </si>
  <si>
    <t>Ликвидация стихийных свалок, расположенных в д.Кондратово, дорога на полигон ТБО, 13 рудник.
Степень приоритетности высокая.</t>
  </si>
  <si>
    <t>Уборка несанкционированных свалок с территории Пикалевского городского поселения.
Степень приоритетности высокая.</t>
  </si>
  <si>
    <t>Уборка несанкционированной свалки.
Степень приоритетности высокая.</t>
  </si>
  <si>
    <t>гп. Ефимовский, Ефимовское городское поселение Бокситогорского муниципального района</t>
  </si>
  <si>
    <t>д. Калитино Волосовского муниципального района</t>
  </si>
  <si>
    <t>Озеленение общественных  территорий  муниципальных образований Волховского района.</t>
  </si>
  <si>
    <t>Озеленение общественных  территорий  муниципальных образований Волховского района (посадка деревьев, кустарников, устройство газонов).
Степень приоритетности средняя.</t>
  </si>
  <si>
    <t>Ликвидация мест несанкционированного размещения отходов.
Степень приоритетности высокая.</t>
  </si>
  <si>
    <t>Работы по ликвидации несанкционированных свалок на территории Муринского городского поселения</t>
  </si>
  <si>
    <t>Ликвидация мест несанкционированного складирования отходов производства и потребления на территории Всеволожского городского поселения</t>
  </si>
  <si>
    <t>Ликвидация мест несанкционированного  складирования  отходов производства и потребления на территории Морозовского городского поселения</t>
  </si>
  <si>
    <t>Ликвидация мест несанкционированного  складирования  отходов производства и потребления на территории муниципальных образований Всеволожского муниципального района</t>
  </si>
  <si>
    <r>
      <t xml:space="preserve">Снижение загрязнения атмосферного воздуха.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Финансирование мероприятия за счет средств межбюджетных трансфертов из бюджета Гатчинского муниципального района бюджету поселения.
Степень приоритетности средняя.</t>
    </r>
  </si>
  <si>
    <t xml:space="preserve">Снижение загрязнения атмосферного воздуха. Финансирование мероприятия за счет средств межбюджетных трансфертов из бюджета Гатчинского муниципального района бюджету поселения.
Степень приоритетности средняя. </t>
  </si>
  <si>
    <t xml:space="preserve">Снижение уровня загрязнения почв и грунтовых вод.Финансирование мероприятия за счет средств межбюджетных трансфертов из бюджета Гатчинского муниципального района бюджету поселения.
Степень приоритетности высокая. </t>
  </si>
  <si>
    <t>Снижение уровня загрязнения почв и грунтовых вод.
Степень приоритетности средняя</t>
  </si>
  <si>
    <t>Ликвидация несанкционированных свалок.
Степень приоритетности высокая.</t>
  </si>
  <si>
    <t>Ликвидация свалок.
Степень приоритетности высокая.</t>
  </si>
  <si>
    <t>Благоустройство и содержание территорий.
Степень приоритетности средняя.</t>
  </si>
  <si>
    <t>Кингисеппский район, г.Кингисепп</t>
  </si>
  <si>
    <t>Озеленение.
Степень приоритетности средняя.</t>
  </si>
  <si>
    <t>Спил аварийных деревьев.
Степень приоритетности средняя.</t>
  </si>
  <si>
    <t>Ликвидация мест  несанкицонированного размещения отходов.
Степень приоритетности высокая.</t>
  </si>
  <si>
    <t>Озеленение. 
Степень приоритетности средняя.</t>
  </si>
  <si>
    <t>Приобретение зеленых насаждений и обустройство  зеленых зон.
Степень приоритетности средняя.</t>
  </si>
  <si>
    <t>Обустройство  зеленых зон.
Степень приоритетности средняя.</t>
  </si>
  <si>
    <t>Ликвидация несанкционированных свалок твердых бытовых отходов.
Степень приоритетности высокая.</t>
  </si>
  <si>
    <t>Мероприятия комплекса направлены на решение проблем озеленения. Улучшение и поддержание состояния зеленых насаждений, устранение аварийной ситуации, соответствие эксплуатационным требованиям к объектам городского коммунального хозяйства, придание зеленым насаждениям надлежащего декоративного облика, проведение работ по ремонту и содержанию зеленых насаждений на территории Тихвинского городского поселения.
Степень приоритетности средняя.</t>
  </si>
  <si>
    <t xml:space="preserve">Разработка проектно сметной документации.
Степень приоритетности высокая. </t>
  </si>
  <si>
    <t>Уборка мест несанкционированного размещения отходов.
Степень приоритетности высокая.</t>
  </si>
  <si>
    <t xml:space="preserve">Ликвидация мест несанкионирвоанного размещения отходов.
Степень приоритетности высокая. </t>
  </si>
  <si>
    <t>Снижение загрязнения атмосферного воздуха. Степень приоритетности средняя.</t>
  </si>
  <si>
    <t>Комплексная оценка состояния восточной части Финского залива и Ладожского озера в пределах территории Ленинградской области</t>
  </si>
  <si>
    <t>Проведение наблюдений за качеством вод в восточной части Финского залива и Ладожском озере.
Степень приоритетности высокая.</t>
  </si>
  <si>
    <t xml:space="preserve">
Ооценка состояния загрязнения поверхностных вод в Ленинградской области</t>
  </si>
  <si>
    <t>Оценка состояния загрязнения атмосферного воздуха в населенных пунктах Ленинградской области</t>
  </si>
  <si>
    <t>Проведение наблюдений за качеством атмосферного воздуха в населенных пунктах Ленинградской области. 
Степень приоритетности высокая.</t>
  </si>
  <si>
    <t>Проведение наблюдений за качеством вод поверхностных водных объектов.
Степень приоритетности высокая.</t>
  </si>
  <si>
    <t xml:space="preserve">Мониторинг радиационной обстановки на территории ЛО с использованием автоматизированной системы контроля
</t>
  </si>
  <si>
    <t>Осуществление оценки радиационной обстановки на территории  Ленинградской области с использованием автоматизированной системы контроля радиационной обстановки. 
Степень приоритетности высокая.</t>
  </si>
  <si>
    <t>Развитие и сопровождение системы интеграции информационных ресурсов и проектов "Цифровая экологическая карта Ленинградской области"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</si>
  <si>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</si>
  <si>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</si>
  <si>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</si>
  <si>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</si>
  <si>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</si>
  <si>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</si>
  <si>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</si>
  <si>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</si>
  <si>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</si>
  <si>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</si>
  <si>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</si>
  <si>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</si>
  <si>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</si>
  <si>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</si>
  <si>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</si>
  <si>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</si>
  <si>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</si>
  <si>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</si>
  <si>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</si>
  <si>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</si>
  <si>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</si>
  <si>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</si>
  <si>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</si>
  <si>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</si>
  <si>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</si>
  <si>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</si>
  <si>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</si>
  <si>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</si>
  <si>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</si>
  <si>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</si>
  <si>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</si>
  <si>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</si>
  <si>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</si>
  <si>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</si>
  <si>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</si>
  <si>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</si>
  <si>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</si>
  <si>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</si>
  <si>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</si>
  <si>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</si>
  <si>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</si>
  <si>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</si>
  <si>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</si>
  <si>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</si>
  <si>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</si>
  <si>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</si>
  <si>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</si>
  <si>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</si>
  <si>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</si>
  <si>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</si>
  <si>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</si>
  <si>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</si>
  <si>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</si>
  <si>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</si>
  <si>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</si>
  <si>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</si>
  <si>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</si>
  <si>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</si>
  <si>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</si>
  <si>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</si>
  <si>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</si>
  <si>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</si>
  <si>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</si>
  <si>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</si>
  <si>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</si>
  <si>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</si>
  <si>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</si>
  <si>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</si>
  <si>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</si>
  <si>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</si>
  <si>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</si>
  <si>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</si>
  <si>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</si>
  <si>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</si>
  <si>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</si>
  <si>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</si>
  <si>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</si>
  <si>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</si>
  <si>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</si>
  <si>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</si>
  <si>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</si>
  <si>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</si>
  <si>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</si>
  <si>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</si>
  <si>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</si>
  <si>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</si>
  <si>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</si>
  <si>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</si>
  <si>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</si>
  <si>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</si>
  <si>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</si>
  <si>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</si>
  <si>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</si>
  <si>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</si>
  <si>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</si>
  <si>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</si>
  <si>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</si>
  <si>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</si>
  <si>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</si>
  <si>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</si>
  <si>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</si>
  <si>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</si>
  <si>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</si>
  <si>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</si>
  <si>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</si>
  <si>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</si>
  <si>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</si>
  <si>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Ликвидация мест несанкционированного размещения отходов  на террториях сельских поселений Волховского района</t>
  </si>
  <si>
    <t>Муниципальное образование  Сланцевскоий муниципальный район</t>
  </si>
  <si>
    <t>Муниципальное образование Сланцевское городское поселение Сланцевского муниципального района</t>
  </si>
  <si>
    <t xml:space="preserve">Муниципальное образование Выскатское сельское поселение Сланцевского муниципального района </t>
  </si>
  <si>
    <t>Муниципальное образование Гостицкое сельское поселение Сланцевского муниципального района</t>
  </si>
  <si>
    <t xml:space="preserve">Муниципальное образование Загривское сельское поселение Сланцевского муниципального района </t>
  </si>
  <si>
    <t>Мероприятия по развитию и оснащению лесных селекционно-семеноводческих центров в Ленинградской области.
Степень приоритетности высокая.</t>
  </si>
  <si>
    <t>Создание и развитие подсистемы "Мониторинг атмосферного воздуха Ленинградской области".
Степень приоритетности высокая.</t>
  </si>
  <si>
    <t>Уборка несанкционированных свалок на кладбищах.
Степень приоритетности средняя.</t>
  </si>
  <si>
    <t>Ликвидация мест несанкционированного размещения отходов.
Степень приоритености высокая.</t>
  </si>
  <si>
    <t>Выполнение работ по ликвидации мест несанкционированного размещения отходов производства и потребления.</t>
  </si>
  <si>
    <t>Проведение лабораторных исследований компонентов природной среды для экологического мониторинга объекта размещения отходов, полигона ТБО, расположенного в районе д. Калитино Волосовского района.</t>
  </si>
  <si>
    <t>Разработка проекта рекультивации и проведение экологических экспертиз объекта размещения отходов, полигона ТБО, расположенного в районе д. Калитино Волосовского района.</t>
  </si>
  <si>
    <t>Выполнение работ по рекультивации и содержанию объекта размещения отходов, полигона ТБО, расположенного в районе д. Калитино Волосовского района.</t>
  </si>
  <si>
    <t xml:space="preserve">Выполнение работ по ликвидации мест несанкционированного размещения отходов.
Степень приоритетности высокая. </t>
  </si>
  <si>
    <t>Проведение лабораторных исследований компонентов природной среды.
Степень приоритетности высокая.</t>
  </si>
  <si>
    <t>Разработка проекта рекультивации и проведение экологических экспертиз объекта размещения отходов.
Степень приоритетности высокая.</t>
  </si>
  <si>
    <t>Выполнение работ по рекультивации и содержанию объекта размещения отходов.
Степень приоритетности высокая.</t>
  </si>
  <si>
    <t>Ликвидация мест несанкционированного размещения отходов. Реализация мероприятий муниципальной программы "Охрана окружающей среды Всеволожского муниципального района Ленинградской области на 2022 - 2026 годы"</t>
  </si>
  <si>
    <t>125</t>
  </si>
  <si>
    <t>126</t>
  </si>
  <si>
    <t>Уборка несанкицоированных свалок и приобретение инвентаря для уборки свалок.
Степень приоритетности высокая.</t>
  </si>
  <si>
    <t>Проведение наблюдений за состоянием и загрязнений окружающей среды.</t>
  </si>
  <si>
    <t>Лабораторные исследования проб воды открытых водоемов и родников.
Степень приоритетности высокая.</t>
  </si>
  <si>
    <t xml:space="preserve">Организация и проведение регулярных наблюдений за состоянием дна, берегов и водоохранных зон на водных объектах Ленинградской области </t>
  </si>
  <si>
    <t>Ликвидация несанкционированной свалки.
Степень приоритетности высокая.</t>
  </si>
  <si>
    <t>план расходов</t>
  </si>
  <si>
    <t>бюджет субъекта Российской Федерации</t>
  </si>
  <si>
    <t>межбюджетные трансферты из федерального бюджета**</t>
  </si>
  <si>
    <t>Тихвинское городское поселение Тихвинского муниципального района</t>
  </si>
  <si>
    <t>на 01.01.2024</t>
  </si>
  <si>
    <t>0900710102</t>
  </si>
  <si>
    <t>0904810311</t>
  </si>
  <si>
    <t>0904810310</t>
  </si>
  <si>
    <t>0904310203</t>
  </si>
  <si>
    <t>0904310240</t>
  </si>
  <si>
    <t>0904310204
0904310206
0904310207
0904310210
0904310212
0904310213
0904310220
0904310235</t>
  </si>
  <si>
    <t>0904310239</t>
  </si>
  <si>
    <t>0904110102</t>
  </si>
  <si>
    <t>0904110114</t>
  </si>
  <si>
    <t>0904110103</t>
  </si>
  <si>
    <t>0904110130</t>
  </si>
  <si>
    <t>0904110121</t>
  </si>
  <si>
    <t>№ ДопКР</t>
  </si>
  <si>
    <t>факт</t>
  </si>
  <si>
    <t>межбюджетные трансферты из федерального бюджета</t>
  </si>
  <si>
    <t>0900110205
(КЦСР 091G152420)</t>
  </si>
  <si>
    <t>0900210203
(КЦСР 0980115330)</t>
  </si>
  <si>
    <t>зачислено</t>
  </si>
  <si>
    <t>Прогноз доходов субъекта РФ - Ленинградская область  (всего)</t>
  </si>
  <si>
    <t>Плата за негативное воздействие на окружающую среду (1 12 01 00 0 01 0 000 120)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</si>
  <si>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(1 16 01 08 0 01 0 000 140)</t>
  </si>
  <si>
    <t>2025 г.</t>
  </si>
  <si>
    <t>Осуществление мероприятий по охране (за исключением очистки лесов от захламления, загрязнения отходами производства и потребления), защите лесов и воспроизводству лесов, в том числе тушение лесных пожаров и выращивание посадочного материала. Контроль за исполнением условий договоров аренды лесных участков. Проведение мероприятий по лесной охране (патрулированию лесов). 
Степень приоритетности высокая.</t>
  </si>
  <si>
    <t>Информация об исполнении по состоянию на 01.01.2024 г. расходов областного бюджета Ленинградской области по мероприятиям, включенным комитетом по природным ресурсам в план природоохранных мероприятий</t>
  </si>
  <si>
    <r>
      <t>Проведение наблюдений за состоянием дна, берегов и  водоохранных зон на водных объектах на территории Ленинградской области. В 2023 году наблюдения проводятся на участках водных объектов: р. Плюсса, р. Сиженка (Сланцевский район), р. Кобринка, р. Черная,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р. Колпанская, оз. Орлинское  (Гатчинский район)</t>
    </r>
    <r>
      <rPr>
        <sz val="9"/>
        <color rgb="FFFF0000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р. Черная речка (Ломоносовский район),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р. Лубья, руч. Блудненский, р. Оккервиль, оз. Лассылампи (Всеволожский район), р. Сясь (Тихвинский район)</t>
    </r>
    <r>
      <rPr>
        <sz val="9"/>
        <color rgb="FFFF0000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оз. Калищенское (г. Сосновый Бор)</t>
    </r>
    <r>
      <rPr>
        <sz val="9"/>
        <color rgb="FFFF0000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р. Лемовжа, р. Вруда, оз. Смердовицкое (Волосовскй район), р. Луга, р. Мертвица, р. Выбья (Выбьенка), р. Солка (Кингисеппский район),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оз. Блюдце (Приозерский район),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р. Ижора, р. Малая Ижорка (Тосненский район), р. Чаженка (Волховский район).
Степень приоритетности средняя.</t>
    </r>
  </si>
  <si>
    <t>Графы 1-15 соответствуют утвержденному 29.12.2023 г.комитетом по природным ресурсам Ленинградской области плану мероприятий, указанных в пункте 1 статьи 16.6, пункте 1 статьи 75.1 и пункте 1 статьи 78.2 Федерального закона "Об охране окружающей среды"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</si>
</sst>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 Cyr"/>
    </font>
    <font>
      <sz val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4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top" wrapText="1"/>
    </xf>
    <xf numFmtId="43" fontId="4" fillId="2" borderId="1" xfId="1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10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4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 shrinkToFit="1"/>
    </xf>
    <xf numFmtId="0" fontId="4" fillId="2" borderId="1" xfId="0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5" fontId="0" fillId="0" borderId="3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0" fillId="0" borderId="3" xfId="0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5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15" fillId="0" borderId="0" xfId="0" applyFont="1"/>
    <xf numFmtId="4" fontId="4" fillId="2" borderId="2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top" wrapText="1"/>
    </xf>
    <xf numFmtId="4" fontId="8" fillId="6" borderId="1" xfId="0" applyNumberFormat="1" applyFont="1" applyFill="1" applyBorder="1" applyAlignment="1">
      <alignment horizontal="center" vertical="top" wrapText="1"/>
    </xf>
    <xf numFmtId="4" fontId="5" fillId="6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/>
    </xf>
    <xf numFmtId="4" fontId="4" fillId="6" borderId="1" xfId="0" applyNumberFormat="1" applyFont="1" applyFill="1" applyBorder="1" applyAlignment="1">
      <alignment horizontal="center" vertical="top"/>
    </xf>
    <xf numFmtId="0" fontId="4" fillId="6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3" borderId="0" xfId="0" applyNumberFormat="1" applyFont="1" applyFill="1" applyAlignment="1">
      <alignment horizontal="left" vertical="top" wrapText="1"/>
    </xf>
    <xf numFmtId="0" fontId="0" fillId="3" borderId="0" xfId="0" applyFill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09"/>
  <sheetViews>
    <sheetView tabSelected="1" view="pageBreakPreview" zoomScaleNormal="70" zoomScaleSheetLayoutView="100" workbookViewId="0">
      <pane ySplit="8" topLeftCell="A27" activePane="bottomLeft" state="frozen"/>
      <selection pane="bottomLeft" activeCell="E205" sqref="E205"/>
    </sheetView>
  </sheetViews>
  <sheetFormatPr defaultRowHeight="14.5" x14ac:dyDescent="0.35"/>
  <cols>
    <col min="1" max="1" width="4.26953125" customWidth="1"/>
    <col min="2" max="2" width="5.7265625" customWidth="1"/>
    <col min="3" max="3" width="31.453125" customWidth="1"/>
    <col min="4" max="4" width="12.1796875" customWidth="1"/>
    <col min="5" max="5" width="29.81640625" customWidth="1"/>
    <col min="6" max="6" width="12.81640625" customWidth="1"/>
    <col min="7" max="7" width="7.26953125" customWidth="1"/>
    <col min="8" max="8" width="8" customWidth="1"/>
    <col min="9" max="9" width="10.81640625" hidden="1" customWidth="1"/>
    <col min="10" max="10" width="10.81640625" customWidth="1"/>
    <col min="11" max="12" width="11.26953125" customWidth="1"/>
    <col min="13" max="13" width="12.1796875" hidden="1" customWidth="1"/>
    <col min="14" max="14" width="13" customWidth="1"/>
    <col min="15" max="16" width="12.26953125" customWidth="1"/>
    <col min="17" max="17" width="11.81640625" hidden="1" customWidth="1"/>
    <col min="18" max="18" width="10.81640625" customWidth="1"/>
    <col min="19" max="19" width="11.1796875" customWidth="1"/>
    <col min="20" max="21" width="9.1796875" hidden="1" customWidth="1"/>
  </cols>
  <sheetData>
    <row r="1" spans="1:21" x14ac:dyDescent="0.35">
      <c r="A1" s="5"/>
      <c r="B1" s="5"/>
      <c r="C1" s="6"/>
      <c r="D1" s="7"/>
      <c r="E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0"/>
      <c r="R1" s="9"/>
      <c r="S1" s="9"/>
      <c r="T1" s="9"/>
      <c r="U1" s="9"/>
    </row>
    <row r="2" spans="1:21" ht="37.5" customHeight="1" x14ac:dyDescent="0.35">
      <c r="A2" s="97" t="s">
        <v>483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  <c r="R2" s="98"/>
      <c r="S2" s="98"/>
      <c r="T2" s="98"/>
      <c r="U2" s="98"/>
    </row>
    <row r="3" spans="1:21" ht="15.5" x14ac:dyDescent="0.3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73"/>
      <c r="Q3" s="29"/>
      <c r="R3" s="10"/>
      <c r="S3" s="10"/>
      <c r="T3" s="10"/>
      <c r="U3" s="10"/>
    </row>
    <row r="4" spans="1:21" x14ac:dyDescent="0.35">
      <c r="A4" s="100" t="s">
        <v>0</v>
      </c>
      <c r="B4" s="100" t="s">
        <v>1</v>
      </c>
      <c r="C4" s="101" t="s">
        <v>2</v>
      </c>
      <c r="D4" s="101" t="s">
        <v>3</v>
      </c>
      <c r="E4" s="102" t="s">
        <v>4</v>
      </c>
      <c r="F4" s="101" t="s">
        <v>33</v>
      </c>
      <c r="G4" s="101" t="s">
        <v>5</v>
      </c>
      <c r="H4" s="101"/>
      <c r="I4" s="103"/>
      <c r="J4" s="103"/>
      <c r="K4" s="103"/>
      <c r="L4" s="103"/>
      <c r="M4" s="103"/>
      <c r="N4" s="103"/>
      <c r="O4" s="103"/>
      <c r="P4" s="104"/>
      <c r="Q4" s="107" t="s">
        <v>472</v>
      </c>
      <c r="R4" s="109"/>
      <c r="S4" s="109"/>
      <c r="T4" s="109"/>
      <c r="U4" s="109"/>
    </row>
    <row r="5" spans="1:21" ht="33.75" customHeight="1" x14ac:dyDescent="0.35">
      <c r="A5" s="100"/>
      <c r="B5" s="100"/>
      <c r="C5" s="101"/>
      <c r="D5" s="101"/>
      <c r="E5" s="102"/>
      <c r="F5" s="101"/>
      <c r="G5" s="101" t="s">
        <v>6</v>
      </c>
      <c r="H5" s="101" t="s">
        <v>7</v>
      </c>
      <c r="I5" s="105" t="s">
        <v>457</v>
      </c>
      <c r="J5" s="103"/>
      <c r="K5" s="103"/>
      <c r="L5" s="104"/>
      <c r="M5" s="105" t="s">
        <v>456</v>
      </c>
      <c r="N5" s="103"/>
      <c r="O5" s="103"/>
      <c r="P5" s="104"/>
      <c r="Q5" s="108"/>
      <c r="R5" s="107" t="s">
        <v>459</v>
      </c>
      <c r="S5" s="110"/>
      <c r="T5" s="107" t="s">
        <v>459</v>
      </c>
      <c r="U5" s="110"/>
    </row>
    <row r="6" spans="1:21" ht="15" customHeight="1" x14ac:dyDescent="0.35">
      <c r="A6" s="100"/>
      <c r="B6" s="100"/>
      <c r="C6" s="101"/>
      <c r="D6" s="101"/>
      <c r="E6" s="102"/>
      <c r="F6" s="101"/>
      <c r="G6" s="101"/>
      <c r="H6" s="101"/>
      <c r="I6" s="105" t="s">
        <v>455</v>
      </c>
      <c r="J6" s="103"/>
      <c r="K6" s="103"/>
      <c r="L6" s="112"/>
      <c r="M6" s="105" t="s">
        <v>455</v>
      </c>
      <c r="N6" s="103"/>
      <c r="O6" s="103"/>
      <c r="P6" s="104"/>
      <c r="Q6" s="108"/>
      <c r="R6" s="31" t="s">
        <v>473</v>
      </c>
      <c r="S6" s="31" t="s">
        <v>473</v>
      </c>
      <c r="T6" s="31" t="s">
        <v>473</v>
      </c>
      <c r="U6" s="31" t="s">
        <v>473</v>
      </c>
    </row>
    <row r="7" spans="1:21" ht="91" x14ac:dyDescent="0.35">
      <c r="A7" s="100"/>
      <c r="B7" s="100"/>
      <c r="C7" s="101"/>
      <c r="D7" s="101"/>
      <c r="E7" s="102"/>
      <c r="F7" s="101"/>
      <c r="G7" s="101"/>
      <c r="H7" s="101"/>
      <c r="I7" s="62" t="s">
        <v>41</v>
      </c>
      <c r="J7" s="88" t="s">
        <v>8</v>
      </c>
      <c r="K7" s="62" t="s">
        <v>9</v>
      </c>
      <c r="L7" s="72" t="s">
        <v>481</v>
      </c>
      <c r="M7" s="62" t="s">
        <v>41</v>
      </c>
      <c r="N7" s="88" t="s">
        <v>8</v>
      </c>
      <c r="O7" s="62" t="s">
        <v>9</v>
      </c>
      <c r="P7" s="72" t="s">
        <v>481</v>
      </c>
      <c r="Q7" s="108"/>
      <c r="R7" s="32" t="s">
        <v>474</v>
      </c>
      <c r="S7" s="32" t="s">
        <v>456</v>
      </c>
      <c r="T7" s="32" t="s">
        <v>474</v>
      </c>
      <c r="U7" s="32" t="s">
        <v>456</v>
      </c>
    </row>
    <row r="8" spans="1:21" x14ac:dyDescent="0.35">
      <c r="A8" s="44" t="s">
        <v>261</v>
      </c>
      <c r="B8" s="44" t="s">
        <v>262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6">
        <v>10</v>
      </c>
      <c r="J8" s="89">
        <v>11</v>
      </c>
      <c r="K8" s="46">
        <v>12</v>
      </c>
      <c r="L8" s="46">
        <v>13</v>
      </c>
      <c r="M8" s="46">
        <v>14</v>
      </c>
      <c r="N8" s="89">
        <v>15</v>
      </c>
      <c r="O8" s="46">
        <v>16</v>
      </c>
      <c r="P8" s="46">
        <v>17</v>
      </c>
      <c r="Q8" s="47">
        <v>18</v>
      </c>
      <c r="R8" s="48">
        <v>19</v>
      </c>
      <c r="S8" s="48">
        <v>20</v>
      </c>
      <c r="T8" s="48"/>
      <c r="U8" s="48"/>
    </row>
    <row r="9" spans="1:21" ht="65.25" customHeight="1" x14ac:dyDescent="0.35">
      <c r="A9" s="35" t="s">
        <v>261</v>
      </c>
      <c r="B9" s="35" t="s">
        <v>253</v>
      </c>
      <c r="C9" s="36" t="s">
        <v>258</v>
      </c>
      <c r="D9" s="37" t="s">
        <v>16</v>
      </c>
      <c r="E9" s="36" t="s">
        <v>254</v>
      </c>
      <c r="F9" s="38">
        <v>7130</v>
      </c>
      <c r="G9" s="37">
        <v>2022</v>
      </c>
      <c r="H9" s="37">
        <v>2023</v>
      </c>
      <c r="I9" s="38" t="s">
        <v>11</v>
      </c>
      <c r="J9" s="90" t="s">
        <v>11</v>
      </c>
      <c r="K9" s="38" t="s">
        <v>11</v>
      </c>
      <c r="L9" s="38" t="s">
        <v>11</v>
      </c>
      <c r="M9" s="38">
        <v>5812.5</v>
      </c>
      <c r="N9" s="90">
        <v>4940.6000000000004</v>
      </c>
      <c r="O9" s="38" t="s">
        <v>11</v>
      </c>
      <c r="P9" s="38" t="s">
        <v>11</v>
      </c>
      <c r="Q9" s="32" t="s">
        <v>476</v>
      </c>
      <c r="R9" s="39">
        <v>0</v>
      </c>
      <c r="S9" s="39">
        <v>4940.6000000000004</v>
      </c>
      <c r="T9" s="34"/>
      <c r="U9" s="34"/>
    </row>
    <row r="10" spans="1:21" ht="64.5" customHeight="1" x14ac:dyDescent="0.35">
      <c r="A10" s="35" t="s">
        <v>262</v>
      </c>
      <c r="B10" s="35" t="s">
        <v>35</v>
      </c>
      <c r="C10" s="36" t="s">
        <v>260</v>
      </c>
      <c r="D10" s="42" t="s">
        <v>15</v>
      </c>
      <c r="E10" s="36" t="s">
        <v>256</v>
      </c>
      <c r="F10" s="38">
        <v>84219.839999999997</v>
      </c>
      <c r="G10" s="37">
        <v>2023</v>
      </c>
      <c r="H10" s="37">
        <v>2024</v>
      </c>
      <c r="I10" s="38" t="s">
        <v>11</v>
      </c>
      <c r="J10" s="90">
        <v>12461.2</v>
      </c>
      <c r="K10" s="38">
        <v>24501.5</v>
      </c>
      <c r="L10" s="38" t="s">
        <v>11</v>
      </c>
      <c r="M10" s="39" t="s">
        <v>11</v>
      </c>
      <c r="N10" s="90">
        <v>23716.35</v>
      </c>
      <c r="O10" s="38">
        <v>23540.79</v>
      </c>
      <c r="P10" s="38" t="s">
        <v>11</v>
      </c>
      <c r="Q10" s="32" t="s">
        <v>475</v>
      </c>
      <c r="R10" s="39">
        <v>12461.2</v>
      </c>
      <c r="S10" s="39">
        <v>23716.34</v>
      </c>
      <c r="T10" s="34"/>
      <c r="U10" s="34"/>
    </row>
    <row r="11" spans="1:21" s="83" customFormat="1" ht="80.25" hidden="1" customHeight="1" x14ac:dyDescent="0.35">
      <c r="A11" s="75" t="s">
        <v>263</v>
      </c>
      <c r="B11" s="76" t="s">
        <v>35</v>
      </c>
      <c r="C11" s="77" t="s">
        <v>259</v>
      </c>
      <c r="D11" s="78" t="s">
        <v>15</v>
      </c>
      <c r="E11" s="77" t="s">
        <v>255</v>
      </c>
      <c r="F11" s="79">
        <v>6050</v>
      </c>
      <c r="G11" s="78">
        <v>2021</v>
      </c>
      <c r="H11" s="78">
        <v>2022</v>
      </c>
      <c r="I11" s="79" t="s">
        <v>11</v>
      </c>
      <c r="J11" s="91">
        <v>0</v>
      </c>
      <c r="K11" s="79">
        <v>0</v>
      </c>
      <c r="L11" s="79"/>
      <c r="M11" s="79">
        <v>1700</v>
      </c>
      <c r="N11" s="91">
        <v>0</v>
      </c>
      <c r="O11" s="79">
        <v>0</v>
      </c>
      <c r="P11" s="79"/>
      <c r="Q11" s="80" t="s">
        <v>476</v>
      </c>
      <c r="R11" s="81">
        <v>0</v>
      </c>
      <c r="S11" s="81">
        <v>0</v>
      </c>
      <c r="T11" s="82"/>
      <c r="U11" s="82"/>
    </row>
    <row r="12" spans="1:21" ht="138.75" customHeight="1" x14ac:dyDescent="0.35">
      <c r="A12" s="35" t="s">
        <v>263</v>
      </c>
      <c r="B12" s="35" t="s">
        <v>35</v>
      </c>
      <c r="C12" s="36" t="s">
        <v>257</v>
      </c>
      <c r="D12" s="42" t="s">
        <v>110</v>
      </c>
      <c r="E12" s="36" t="s">
        <v>256</v>
      </c>
      <c r="F12" s="38">
        <v>0</v>
      </c>
      <c r="G12" s="37">
        <v>2025</v>
      </c>
      <c r="H12" s="37">
        <v>2026</v>
      </c>
      <c r="I12" s="38" t="s">
        <v>11</v>
      </c>
      <c r="J12" s="90" t="s">
        <v>11</v>
      </c>
      <c r="K12" s="38" t="s">
        <v>11</v>
      </c>
      <c r="L12" s="38"/>
      <c r="M12" s="38" t="s">
        <v>11</v>
      </c>
      <c r="N12" s="90" t="s">
        <v>11</v>
      </c>
      <c r="O12" s="38" t="s">
        <v>11</v>
      </c>
      <c r="P12" s="38"/>
      <c r="Q12" s="32"/>
      <c r="R12" s="39">
        <v>0</v>
      </c>
      <c r="S12" s="39">
        <v>0</v>
      </c>
      <c r="T12" s="34"/>
      <c r="U12" s="34"/>
    </row>
    <row r="13" spans="1:21" ht="192.75" customHeight="1" x14ac:dyDescent="0.35">
      <c r="A13" s="35" t="s">
        <v>264</v>
      </c>
      <c r="B13" s="35" t="s">
        <v>22</v>
      </c>
      <c r="C13" s="36" t="s">
        <v>17</v>
      </c>
      <c r="D13" s="42" t="s">
        <v>111</v>
      </c>
      <c r="E13" s="36" t="s">
        <v>454</v>
      </c>
      <c r="F13" s="38">
        <v>186855.84</v>
      </c>
      <c r="G13" s="37">
        <v>2025</v>
      </c>
      <c r="H13" s="37">
        <v>2026</v>
      </c>
      <c r="I13" s="38" t="s">
        <v>11</v>
      </c>
      <c r="J13" s="90" t="s">
        <v>11</v>
      </c>
      <c r="K13" s="38" t="s">
        <v>11</v>
      </c>
      <c r="L13" s="38" t="s">
        <v>11</v>
      </c>
      <c r="M13" s="38" t="s">
        <v>11</v>
      </c>
      <c r="N13" s="90" t="s">
        <v>11</v>
      </c>
      <c r="O13" s="38" t="s">
        <v>11</v>
      </c>
      <c r="P13" s="38" t="s">
        <v>11</v>
      </c>
      <c r="Q13" s="32"/>
      <c r="R13" s="39">
        <v>0</v>
      </c>
      <c r="S13" s="39">
        <v>0</v>
      </c>
      <c r="T13" s="34"/>
      <c r="U13" s="34"/>
    </row>
    <row r="14" spans="1:21" ht="283.5" customHeight="1" x14ac:dyDescent="0.35">
      <c r="A14" s="35" t="s">
        <v>265</v>
      </c>
      <c r="B14" s="35" t="s">
        <v>21</v>
      </c>
      <c r="C14" s="36" t="s">
        <v>453</v>
      </c>
      <c r="D14" s="37" t="s">
        <v>20</v>
      </c>
      <c r="E14" s="86" t="s">
        <v>484</v>
      </c>
      <c r="F14" s="38">
        <v>8302</v>
      </c>
      <c r="G14" s="37">
        <v>2022</v>
      </c>
      <c r="H14" s="37" t="s">
        <v>42</v>
      </c>
      <c r="I14" s="38" t="s">
        <v>11</v>
      </c>
      <c r="J14" s="90" t="s">
        <v>11</v>
      </c>
      <c r="K14" s="38" t="s">
        <v>11</v>
      </c>
      <c r="L14" s="38"/>
      <c r="M14" s="38">
        <v>1012.5</v>
      </c>
      <c r="N14" s="90">
        <v>2702</v>
      </c>
      <c r="O14" s="38">
        <v>2800</v>
      </c>
      <c r="P14" s="38">
        <v>2800</v>
      </c>
      <c r="Q14" s="31" t="s">
        <v>471</v>
      </c>
      <c r="R14" s="39">
        <v>0</v>
      </c>
      <c r="S14" s="39">
        <v>0</v>
      </c>
      <c r="T14" s="34"/>
      <c r="U14" s="34"/>
    </row>
    <row r="15" spans="1:21" ht="178.5" customHeight="1" x14ac:dyDescent="0.35">
      <c r="A15" s="35" t="s">
        <v>266</v>
      </c>
      <c r="B15" s="35" t="s">
        <v>30</v>
      </c>
      <c r="C15" s="36" t="s">
        <v>29</v>
      </c>
      <c r="D15" s="37" t="s">
        <v>20</v>
      </c>
      <c r="E15" s="36" t="s">
        <v>482</v>
      </c>
      <c r="F15" s="38">
        <v>4759000.8399999989</v>
      </c>
      <c r="G15" s="37">
        <v>2022</v>
      </c>
      <c r="H15" s="37" t="s">
        <v>42</v>
      </c>
      <c r="I15" s="38">
        <v>419962.9</v>
      </c>
      <c r="J15" s="90">
        <v>402209.44</v>
      </c>
      <c r="K15" s="38">
        <v>374922.6</v>
      </c>
      <c r="L15" s="38">
        <v>376428.1</v>
      </c>
      <c r="M15" s="38">
        <v>1108975.8700000001</v>
      </c>
      <c r="N15" s="90">
        <v>1198572.8999999999</v>
      </c>
      <c r="O15" s="1">
        <v>1203433.8999999999</v>
      </c>
      <c r="P15" s="84">
        <v>1203433.8999999999</v>
      </c>
      <c r="Q15" s="31">
        <v>904510100</v>
      </c>
      <c r="R15" s="39">
        <v>402881</v>
      </c>
      <c r="S15" s="39">
        <v>1196948.6000000001</v>
      </c>
      <c r="T15" s="34"/>
      <c r="U15" s="34"/>
    </row>
    <row r="16" spans="1:21" ht="64.5" customHeight="1" x14ac:dyDescent="0.35">
      <c r="A16" s="35" t="s">
        <v>267</v>
      </c>
      <c r="B16" s="35" t="s">
        <v>18</v>
      </c>
      <c r="C16" s="36" t="s">
        <v>19</v>
      </c>
      <c r="D16" s="37" t="s">
        <v>20</v>
      </c>
      <c r="E16" s="36" t="s">
        <v>435</v>
      </c>
      <c r="F16" s="38">
        <v>30000</v>
      </c>
      <c r="G16" s="37">
        <v>2022</v>
      </c>
      <c r="H16" s="37" t="s">
        <v>42</v>
      </c>
      <c r="I16" s="38" t="s">
        <v>11</v>
      </c>
      <c r="J16" s="90" t="s">
        <v>11</v>
      </c>
      <c r="K16" s="38" t="s">
        <v>11</v>
      </c>
      <c r="L16" s="38"/>
      <c r="M16" s="38">
        <v>35798.9</v>
      </c>
      <c r="N16" s="90">
        <v>10000</v>
      </c>
      <c r="O16" s="38">
        <v>10000</v>
      </c>
      <c r="P16" s="38">
        <v>10000</v>
      </c>
      <c r="Q16" s="40" t="s">
        <v>460</v>
      </c>
      <c r="R16" s="39">
        <v>0</v>
      </c>
      <c r="S16" s="85">
        <v>10000</v>
      </c>
      <c r="T16" s="34"/>
      <c r="U16" s="34"/>
    </row>
    <row r="17" spans="1:21" ht="43.5" customHeight="1" x14ac:dyDescent="0.35">
      <c r="A17" s="35" t="s">
        <v>268</v>
      </c>
      <c r="B17" s="35" t="s">
        <v>22</v>
      </c>
      <c r="C17" s="36" t="s">
        <v>31</v>
      </c>
      <c r="D17" s="37" t="s">
        <v>10</v>
      </c>
      <c r="E17" s="36" t="s">
        <v>246</v>
      </c>
      <c r="F17" s="38">
        <v>166760</v>
      </c>
      <c r="G17" s="37">
        <v>2022</v>
      </c>
      <c r="H17" s="37" t="s">
        <v>42</v>
      </c>
      <c r="I17" s="38" t="s">
        <v>11</v>
      </c>
      <c r="J17" s="90" t="s">
        <v>11</v>
      </c>
      <c r="K17" s="38" t="s">
        <v>11</v>
      </c>
      <c r="L17" s="38" t="s">
        <v>11</v>
      </c>
      <c r="M17" s="38">
        <v>54500</v>
      </c>
      <c r="N17" s="90">
        <v>58760</v>
      </c>
      <c r="O17" s="38">
        <v>54000</v>
      </c>
      <c r="P17" s="38">
        <v>54000</v>
      </c>
      <c r="Q17" s="31">
        <v>904510404</v>
      </c>
      <c r="R17" s="39">
        <v>0</v>
      </c>
      <c r="S17" s="39">
        <v>48583.3</v>
      </c>
      <c r="T17" s="34"/>
      <c r="U17" s="34"/>
    </row>
    <row r="18" spans="1:21" ht="55.5" customHeight="1" x14ac:dyDescent="0.35">
      <c r="A18" s="35" t="s">
        <v>269</v>
      </c>
      <c r="B18" s="35" t="s">
        <v>37</v>
      </c>
      <c r="C18" s="36" t="s">
        <v>38</v>
      </c>
      <c r="D18" s="37" t="s">
        <v>10</v>
      </c>
      <c r="E18" s="36" t="s">
        <v>247</v>
      </c>
      <c r="F18" s="38">
        <v>100</v>
      </c>
      <c r="G18" s="37">
        <v>2023</v>
      </c>
      <c r="H18" s="37" t="s">
        <v>42</v>
      </c>
      <c r="I18" s="38" t="s">
        <v>11</v>
      </c>
      <c r="J18" s="90" t="s">
        <v>11</v>
      </c>
      <c r="K18" s="38" t="s">
        <v>11</v>
      </c>
      <c r="L18" s="38"/>
      <c r="M18" s="38">
        <v>0</v>
      </c>
      <c r="N18" s="90">
        <v>0</v>
      </c>
      <c r="O18" s="38">
        <v>50</v>
      </c>
      <c r="P18" s="38">
        <v>50</v>
      </c>
      <c r="Q18" s="31" t="s">
        <v>461</v>
      </c>
      <c r="R18" s="39">
        <v>0</v>
      </c>
      <c r="S18" s="39">
        <v>0</v>
      </c>
      <c r="T18" s="34"/>
      <c r="U18" s="34"/>
    </row>
    <row r="19" spans="1:21" ht="67.5" customHeight="1" x14ac:dyDescent="0.35">
      <c r="A19" s="35" t="s">
        <v>270</v>
      </c>
      <c r="B19" s="35" t="s">
        <v>39</v>
      </c>
      <c r="C19" s="36" t="s">
        <v>40</v>
      </c>
      <c r="D19" s="37" t="s">
        <v>20</v>
      </c>
      <c r="E19" s="36" t="s">
        <v>248</v>
      </c>
      <c r="F19" s="1">
        <f t="shared" ref="F19" si="0">SUM(N19+O19+P19)</f>
        <v>600</v>
      </c>
      <c r="G19" s="69">
        <v>2022</v>
      </c>
      <c r="H19" s="69" t="s">
        <v>42</v>
      </c>
      <c r="I19" s="38" t="s">
        <v>11</v>
      </c>
      <c r="J19" s="90" t="s">
        <v>11</v>
      </c>
      <c r="K19" s="38" t="s">
        <v>11</v>
      </c>
      <c r="L19" s="38"/>
      <c r="M19" s="38">
        <v>720</v>
      </c>
      <c r="N19" s="90">
        <v>0</v>
      </c>
      <c r="O19" s="38">
        <v>300</v>
      </c>
      <c r="P19" s="38">
        <v>300</v>
      </c>
      <c r="Q19" s="31" t="s">
        <v>462</v>
      </c>
      <c r="R19" s="39">
        <v>0</v>
      </c>
      <c r="S19" s="39">
        <v>0</v>
      </c>
      <c r="T19" s="34"/>
      <c r="U19" s="34"/>
    </row>
    <row r="20" spans="1:21" ht="91.5" customHeight="1" x14ac:dyDescent="0.35">
      <c r="A20" s="35" t="s">
        <v>73</v>
      </c>
      <c r="B20" s="35" t="s">
        <v>109</v>
      </c>
      <c r="C20" s="36" t="s">
        <v>28</v>
      </c>
      <c r="D20" s="37" t="s">
        <v>20</v>
      </c>
      <c r="E20" s="36" t="s">
        <v>249</v>
      </c>
      <c r="F20" s="38">
        <v>12950</v>
      </c>
      <c r="G20" s="37">
        <v>2022</v>
      </c>
      <c r="H20" s="37" t="s">
        <v>42</v>
      </c>
      <c r="I20" s="38" t="s">
        <v>11</v>
      </c>
      <c r="J20" s="90" t="s">
        <v>11</v>
      </c>
      <c r="K20" s="38" t="s">
        <v>11</v>
      </c>
      <c r="L20" s="38"/>
      <c r="M20" s="38">
        <v>1212.5</v>
      </c>
      <c r="N20" s="90">
        <v>1950</v>
      </c>
      <c r="O20" s="38">
        <v>5000</v>
      </c>
      <c r="P20" s="38">
        <v>6000</v>
      </c>
      <c r="Q20" s="31" t="s">
        <v>464</v>
      </c>
      <c r="R20" s="39">
        <v>0</v>
      </c>
      <c r="S20" s="39">
        <v>1950</v>
      </c>
      <c r="T20" s="34"/>
      <c r="U20" s="34"/>
    </row>
    <row r="21" spans="1:21" ht="68.25" customHeight="1" x14ac:dyDescent="0.35">
      <c r="A21" s="35" t="s">
        <v>271</v>
      </c>
      <c r="B21" s="35" t="s">
        <v>24</v>
      </c>
      <c r="C21" s="36" t="s">
        <v>25</v>
      </c>
      <c r="D21" s="37" t="s">
        <v>20</v>
      </c>
      <c r="E21" s="36" t="s">
        <v>250</v>
      </c>
      <c r="F21" s="38">
        <v>4447.43</v>
      </c>
      <c r="G21" s="37">
        <v>2022</v>
      </c>
      <c r="H21" s="37" t="s">
        <v>42</v>
      </c>
      <c r="I21" s="38" t="s">
        <v>11</v>
      </c>
      <c r="J21" s="90" t="s">
        <v>11</v>
      </c>
      <c r="K21" s="38" t="s">
        <v>11</v>
      </c>
      <c r="L21" s="38"/>
      <c r="M21" s="38">
        <v>869.99</v>
      </c>
      <c r="N21" s="90">
        <v>1447.43</v>
      </c>
      <c r="O21" s="38">
        <v>1000</v>
      </c>
      <c r="P21" s="38">
        <v>2000</v>
      </c>
      <c r="Q21" s="31" t="s">
        <v>463</v>
      </c>
      <c r="R21" s="39">
        <v>0</v>
      </c>
      <c r="S21" s="39">
        <v>1447.3</v>
      </c>
      <c r="T21" s="34"/>
      <c r="U21" s="34"/>
    </row>
    <row r="22" spans="1:21" ht="286.5" customHeight="1" x14ac:dyDescent="0.35">
      <c r="A22" s="35" t="s">
        <v>272</v>
      </c>
      <c r="B22" s="35" t="s">
        <v>26</v>
      </c>
      <c r="C22" s="43" t="s">
        <v>27</v>
      </c>
      <c r="D22" s="37" t="s">
        <v>20</v>
      </c>
      <c r="E22" s="36" t="s">
        <v>251</v>
      </c>
      <c r="F22" s="38">
        <v>53417.16</v>
      </c>
      <c r="G22" s="37">
        <v>2022</v>
      </c>
      <c r="H22" s="37" t="s">
        <v>42</v>
      </c>
      <c r="I22" s="38" t="s">
        <v>11</v>
      </c>
      <c r="J22" s="90" t="s">
        <v>11</v>
      </c>
      <c r="K22" s="38" t="s">
        <v>11</v>
      </c>
      <c r="L22" s="38"/>
      <c r="M22" s="38">
        <v>13570.74</v>
      </c>
      <c r="N22" s="90">
        <v>11708.16</v>
      </c>
      <c r="O22" s="38">
        <v>19274</v>
      </c>
      <c r="P22" s="38">
        <v>22435</v>
      </c>
      <c r="Q22" s="40" t="s">
        <v>465</v>
      </c>
      <c r="R22" s="39">
        <v>0</v>
      </c>
      <c r="S22" s="39">
        <v>11705.42</v>
      </c>
      <c r="T22" s="34"/>
      <c r="U22" s="34"/>
    </row>
    <row r="23" spans="1:21" ht="120.75" customHeight="1" x14ac:dyDescent="0.35">
      <c r="A23" s="35" t="s">
        <v>273</v>
      </c>
      <c r="B23" s="35" t="s">
        <v>26</v>
      </c>
      <c r="C23" s="36" t="s">
        <v>23</v>
      </c>
      <c r="D23" s="37" t="s">
        <v>20</v>
      </c>
      <c r="E23" s="36" t="s">
        <v>252</v>
      </c>
      <c r="F23" s="38">
        <v>273777.47459999996</v>
      </c>
      <c r="G23" s="37">
        <v>2022</v>
      </c>
      <c r="H23" s="37" t="s">
        <v>42</v>
      </c>
      <c r="I23" s="38" t="s">
        <v>11</v>
      </c>
      <c r="J23" s="90" t="s">
        <v>11</v>
      </c>
      <c r="K23" s="38" t="s">
        <v>11</v>
      </c>
      <c r="L23" s="38"/>
      <c r="M23" s="38">
        <v>90012.3</v>
      </c>
      <c r="N23" s="90">
        <v>94325.818700000003</v>
      </c>
      <c r="O23" s="38">
        <v>89725.836599999995</v>
      </c>
      <c r="P23" s="38">
        <v>89725.819300000003</v>
      </c>
      <c r="Q23" s="31" t="s">
        <v>466</v>
      </c>
      <c r="R23" s="39">
        <v>0</v>
      </c>
      <c r="S23" s="39">
        <v>94209.3</v>
      </c>
      <c r="T23" s="34"/>
      <c r="U23" s="34"/>
    </row>
    <row r="24" spans="1:21" ht="69" customHeight="1" x14ac:dyDescent="0.35">
      <c r="A24" s="35" t="s">
        <v>274</v>
      </c>
      <c r="B24" s="35" t="s">
        <v>36</v>
      </c>
      <c r="C24" s="36" t="s">
        <v>313</v>
      </c>
      <c r="D24" s="37" t="s">
        <v>20</v>
      </c>
      <c r="E24" s="36" t="s">
        <v>314</v>
      </c>
      <c r="F24" s="38">
        <v>14000</v>
      </c>
      <c r="G24" s="37">
        <v>2022</v>
      </c>
      <c r="H24" s="37" t="s">
        <v>42</v>
      </c>
      <c r="I24" s="38" t="s">
        <v>11</v>
      </c>
      <c r="J24" s="90" t="s">
        <v>11</v>
      </c>
      <c r="K24" s="38" t="s">
        <v>11</v>
      </c>
      <c r="L24" s="38"/>
      <c r="M24" s="38">
        <f>10000</f>
        <v>10000</v>
      </c>
      <c r="N24" s="90">
        <f>7000</f>
        <v>7000</v>
      </c>
      <c r="O24" s="38">
        <f>3500</f>
        <v>3500</v>
      </c>
      <c r="P24" s="38">
        <v>3500</v>
      </c>
      <c r="Q24" s="31">
        <v>904110101</v>
      </c>
      <c r="R24" s="39">
        <v>0</v>
      </c>
      <c r="S24" s="39">
        <v>7000</v>
      </c>
      <c r="T24" s="34"/>
      <c r="U24" s="34"/>
    </row>
    <row r="25" spans="1:21" ht="54" customHeight="1" x14ac:dyDescent="0.35">
      <c r="A25" s="35" t="s">
        <v>275</v>
      </c>
      <c r="B25" s="35" t="s">
        <v>36</v>
      </c>
      <c r="C25" s="36" t="s">
        <v>315</v>
      </c>
      <c r="D25" s="37" t="s">
        <v>20</v>
      </c>
      <c r="E25" s="36" t="s">
        <v>318</v>
      </c>
      <c r="F25" s="38">
        <v>6900</v>
      </c>
      <c r="G25" s="37">
        <v>2022</v>
      </c>
      <c r="H25" s="37" t="s">
        <v>42</v>
      </c>
      <c r="I25" s="38" t="s">
        <v>11</v>
      </c>
      <c r="J25" s="90" t="s">
        <v>11</v>
      </c>
      <c r="K25" s="38" t="s">
        <v>11</v>
      </c>
      <c r="L25" s="38"/>
      <c r="M25" s="38">
        <f>1570</f>
        <v>1570</v>
      </c>
      <c r="N25" s="90">
        <f>2100</f>
        <v>2100</v>
      </c>
      <c r="O25" s="38">
        <f>2400</f>
        <v>2400</v>
      </c>
      <c r="P25" s="38">
        <v>2400</v>
      </c>
      <c r="Q25" s="31" t="s">
        <v>467</v>
      </c>
      <c r="R25" s="39">
        <v>0</v>
      </c>
      <c r="S25" s="39">
        <v>2100</v>
      </c>
      <c r="T25" s="34"/>
      <c r="U25" s="34"/>
    </row>
    <row r="26" spans="1:21" ht="66.75" customHeight="1" x14ac:dyDescent="0.35">
      <c r="A26" s="35" t="s">
        <v>322</v>
      </c>
      <c r="B26" s="35" t="s">
        <v>36</v>
      </c>
      <c r="C26" s="36" t="s">
        <v>316</v>
      </c>
      <c r="D26" s="37" t="s">
        <v>20</v>
      </c>
      <c r="E26" s="36" t="s">
        <v>317</v>
      </c>
      <c r="F26" s="38">
        <v>5990.84</v>
      </c>
      <c r="G26" s="37">
        <v>2022</v>
      </c>
      <c r="H26" s="37" t="s">
        <v>42</v>
      </c>
      <c r="I26" s="38" t="s">
        <v>11</v>
      </c>
      <c r="J26" s="90" t="s">
        <v>11</v>
      </c>
      <c r="K26" s="38" t="s">
        <v>11</v>
      </c>
      <c r="L26" s="38"/>
      <c r="M26" s="38">
        <v>1491</v>
      </c>
      <c r="N26" s="90">
        <v>1790.84</v>
      </c>
      <c r="O26" s="38">
        <v>2100</v>
      </c>
      <c r="P26" s="38">
        <v>2100</v>
      </c>
      <c r="Q26" s="31" t="s">
        <v>469</v>
      </c>
      <c r="R26" s="39">
        <v>0</v>
      </c>
      <c r="S26" s="39">
        <v>1790.84</v>
      </c>
      <c r="T26" s="34"/>
      <c r="U26" s="34"/>
    </row>
    <row r="27" spans="1:21" ht="104.25" customHeight="1" x14ac:dyDescent="0.35">
      <c r="A27" s="35" t="s">
        <v>323</v>
      </c>
      <c r="B27" s="35" t="s">
        <v>36</v>
      </c>
      <c r="C27" s="36" t="s">
        <v>319</v>
      </c>
      <c r="D27" s="37" t="s">
        <v>20</v>
      </c>
      <c r="E27" s="36" t="s">
        <v>320</v>
      </c>
      <c r="F27" s="38">
        <f t="shared" ref="F27" si="1">SUM(M27+N27+O27)</f>
        <v>9300</v>
      </c>
      <c r="G27" s="37">
        <v>2022</v>
      </c>
      <c r="H27" s="37" t="s">
        <v>42</v>
      </c>
      <c r="I27" s="38" t="s">
        <v>11</v>
      </c>
      <c r="J27" s="90" t="s">
        <v>11</v>
      </c>
      <c r="K27" s="38" t="s">
        <v>11</v>
      </c>
      <c r="L27" s="38"/>
      <c r="M27" s="38">
        <f>3100</f>
        <v>3100</v>
      </c>
      <c r="N27" s="90">
        <f>3100</f>
        <v>3100</v>
      </c>
      <c r="O27" s="38">
        <f>3100</f>
        <v>3100</v>
      </c>
      <c r="P27" s="38">
        <v>3100</v>
      </c>
      <c r="Q27" s="31" t="s">
        <v>468</v>
      </c>
      <c r="R27" s="39">
        <v>0</v>
      </c>
      <c r="S27" s="39">
        <v>3100</v>
      </c>
      <c r="T27" s="34"/>
      <c r="U27" s="34"/>
    </row>
    <row r="28" spans="1:21" ht="69" customHeight="1" x14ac:dyDescent="0.35">
      <c r="A28" s="35" t="s">
        <v>324</v>
      </c>
      <c r="B28" s="35" t="s">
        <v>36</v>
      </c>
      <c r="C28" s="36" t="s">
        <v>321</v>
      </c>
      <c r="D28" s="37" t="s">
        <v>20</v>
      </c>
      <c r="E28" s="36" t="s">
        <v>436</v>
      </c>
      <c r="F28" s="38">
        <v>53643.32</v>
      </c>
      <c r="G28" s="37">
        <v>2022</v>
      </c>
      <c r="H28" s="37" t="s">
        <v>42</v>
      </c>
      <c r="I28" s="38" t="s">
        <v>11</v>
      </c>
      <c r="J28" s="90" t="s">
        <v>11</v>
      </c>
      <c r="K28" s="38" t="s">
        <v>11</v>
      </c>
      <c r="L28" s="38"/>
      <c r="M28" s="38">
        <f>6870.3</f>
        <v>6870.3</v>
      </c>
      <c r="N28" s="90">
        <v>12139.92</v>
      </c>
      <c r="O28" s="38">
        <v>20019.900000000001</v>
      </c>
      <c r="P28" s="38">
        <v>21483.5</v>
      </c>
      <c r="Q28" s="40" t="s">
        <v>470</v>
      </c>
      <c r="R28" s="39">
        <v>0</v>
      </c>
      <c r="S28" s="39">
        <v>12139.92</v>
      </c>
      <c r="T28" s="34"/>
      <c r="U28" s="34"/>
    </row>
    <row r="29" spans="1:21" x14ac:dyDescent="0.35">
      <c r="A29" s="111" t="s">
        <v>245</v>
      </c>
      <c r="B29" s="111"/>
      <c r="C29" s="111"/>
      <c r="D29" s="111"/>
      <c r="E29" s="111"/>
      <c r="F29" s="111"/>
      <c r="G29" s="111"/>
      <c r="H29" s="111"/>
      <c r="I29" s="41">
        <f>SUM(I9:I28)</f>
        <v>419962.9</v>
      </c>
      <c r="J29" s="92">
        <f>SUM(J9:J28)</f>
        <v>414670.64</v>
      </c>
      <c r="K29" s="41">
        <f>SUM(K9:K28)</f>
        <v>399424.1</v>
      </c>
      <c r="L29" s="41">
        <f t="shared" ref="L29:M29" si="2">SUM(L9:L28)</f>
        <v>376428.1</v>
      </c>
      <c r="M29" s="41">
        <f t="shared" si="2"/>
        <v>1337216.6000000001</v>
      </c>
      <c r="N29" s="92">
        <f>SUM(N9:N28)</f>
        <v>1434254.0186999997</v>
      </c>
      <c r="O29" s="41">
        <f t="shared" ref="O29" si="3">SUM(O9:O28)</f>
        <v>1440244.4265999999</v>
      </c>
      <c r="P29" s="41">
        <f t="shared" ref="P29" si="4">SUM(P9:P28)</f>
        <v>1423328.2193</v>
      </c>
      <c r="Q29" s="41" t="s">
        <v>11</v>
      </c>
      <c r="R29" s="41">
        <f t="shared" ref="R29" si="5">SUM(R9:R28)</f>
        <v>415342.2</v>
      </c>
      <c r="S29" s="41">
        <f t="shared" ref="S29" si="6">SUM(S9:S28)</f>
        <v>1419631.62</v>
      </c>
      <c r="T29" s="34"/>
      <c r="U29" s="34"/>
    </row>
    <row r="30" spans="1:21" x14ac:dyDescent="0.35">
      <c r="A30" s="111" t="s">
        <v>478</v>
      </c>
      <c r="B30" s="111"/>
      <c r="C30" s="111"/>
      <c r="D30" s="111"/>
      <c r="E30" s="111"/>
      <c r="F30" s="111"/>
      <c r="G30" s="111"/>
      <c r="H30" s="111"/>
      <c r="I30" s="62"/>
      <c r="J30" s="88"/>
      <c r="K30" s="62"/>
      <c r="L30" s="72"/>
      <c r="M30" s="41">
        <f>202800+15021.46</f>
        <v>217821.46</v>
      </c>
      <c r="N30" s="92">
        <v>215573.3</v>
      </c>
      <c r="O30" s="41">
        <v>130066</v>
      </c>
      <c r="P30" s="41">
        <v>160238.29999999999</v>
      </c>
      <c r="Q30" s="41" t="s">
        <v>477</v>
      </c>
      <c r="R30" s="34"/>
      <c r="S30" s="87">
        <f>S203+S204</f>
        <v>151091.6</v>
      </c>
      <c r="T30" s="33"/>
      <c r="U30" s="33"/>
    </row>
    <row r="31" spans="1:21" ht="91" hidden="1" x14ac:dyDescent="0.35">
      <c r="A31" s="12" t="s">
        <v>325</v>
      </c>
      <c r="B31" s="11" t="s">
        <v>44</v>
      </c>
      <c r="C31" s="54" t="s">
        <v>124</v>
      </c>
      <c r="D31" s="59" t="s">
        <v>125</v>
      </c>
      <c r="E31" s="60" t="s">
        <v>276</v>
      </c>
      <c r="F31" s="3">
        <v>24530.3</v>
      </c>
      <c r="G31" s="13">
        <v>2022</v>
      </c>
      <c r="H31" s="13">
        <v>2024</v>
      </c>
      <c r="I31" s="13" t="s">
        <v>11</v>
      </c>
      <c r="J31" s="50" t="s">
        <v>11</v>
      </c>
      <c r="K31" s="1" t="s">
        <v>11</v>
      </c>
      <c r="L31" s="1"/>
      <c r="M31" s="1" t="s">
        <v>11</v>
      </c>
      <c r="N31" s="90" t="s">
        <v>11</v>
      </c>
      <c r="O31" s="1" t="s">
        <v>11</v>
      </c>
      <c r="P31" s="1"/>
      <c r="Q31" s="61"/>
      <c r="R31" s="17"/>
      <c r="S31" s="8"/>
      <c r="T31" s="9"/>
      <c r="U31" s="9"/>
    </row>
    <row r="32" spans="1:21" ht="91" hidden="1" x14ac:dyDescent="0.35">
      <c r="A32" s="12" t="s">
        <v>326</v>
      </c>
      <c r="B32" s="11" t="s">
        <v>44</v>
      </c>
      <c r="C32" s="60" t="s">
        <v>126</v>
      </c>
      <c r="D32" s="59" t="s">
        <v>127</v>
      </c>
      <c r="E32" s="60" t="s">
        <v>277</v>
      </c>
      <c r="F32" s="3">
        <v>9066</v>
      </c>
      <c r="G32" s="13">
        <v>2022</v>
      </c>
      <c r="H32" s="13">
        <v>2022</v>
      </c>
      <c r="I32" s="1" t="s">
        <v>11</v>
      </c>
      <c r="J32" s="50" t="s">
        <v>11</v>
      </c>
      <c r="K32" s="1" t="s">
        <v>11</v>
      </c>
      <c r="L32" s="1"/>
      <c r="M32" s="1" t="s">
        <v>11</v>
      </c>
      <c r="N32" s="90" t="s">
        <v>11</v>
      </c>
      <c r="O32" s="1" t="s">
        <v>11</v>
      </c>
      <c r="P32" s="1"/>
      <c r="Q32" s="61"/>
      <c r="R32" s="17"/>
      <c r="S32" s="8"/>
      <c r="T32" s="9"/>
      <c r="U32" s="9"/>
    </row>
    <row r="33" spans="1:21" ht="91" hidden="1" x14ac:dyDescent="0.35">
      <c r="A33" s="12" t="s">
        <v>327</v>
      </c>
      <c r="B33" s="11" t="s">
        <v>22</v>
      </c>
      <c r="C33" s="60" t="s">
        <v>128</v>
      </c>
      <c r="D33" s="59" t="s">
        <v>129</v>
      </c>
      <c r="E33" s="60" t="s">
        <v>278</v>
      </c>
      <c r="F33" s="3">
        <v>500.3</v>
      </c>
      <c r="G33" s="13">
        <v>2022</v>
      </c>
      <c r="H33" s="13">
        <v>2022</v>
      </c>
      <c r="I33" s="1" t="s">
        <v>11</v>
      </c>
      <c r="J33" s="50" t="s">
        <v>11</v>
      </c>
      <c r="K33" s="1" t="s">
        <v>11</v>
      </c>
      <c r="L33" s="1"/>
      <c r="M33" s="1">
        <v>440.2</v>
      </c>
      <c r="N33" s="90" t="s">
        <v>11</v>
      </c>
      <c r="O33" s="1" t="s">
        <v>11</v>
      </c>
      <c r="P33" s="1"/>
      <c r="Q33" s="61"/>
      <c r="R33" s="17"/>
      <c r="S33" s="8"/>
      <c r="T33" s="9"/>
      <c r="U33" s="9"/>
    </row>
    <row r="34" spans="1:21" ht="91" hidden="1" x14ac:dyDescent="0.35">
      <c r="A34" s="12" t="s">
        <v>328</v>
      </c>
      <c r="B34" s="11" t="s">
        <v>22</v>
      </c>
      <c r="C34" s="60" t="s">
        <v>128</v>
      </c>
      <c r="D34" s="59" t="s">
        <v>129</v>
      </c>
      <c r="E34" s="54" t="s">
        <v>279</v>
      </c>
      <c r="F34" s="3">
        <v>50.6</v>
      </c>
      <c r="G34" s="13">
        <v>2022</v>
      </c>
      <c r="H34" s="13">
        <v>2022</v>
      </c>
      <c r="I34" s="1" t="s">
        <v>11</v>
      </c>
      <c r="J34" s="50" t="s">
        <v>11</v>
      </c>
      <c r="K34" s="1" t="s">
        <v>11</v>
      </c>
      <c r="L34" s="1"/>
      <c r="M34" s="1" t="s">
        <v>11</v>
      </c>
      <c r="N34" s="90" t="s">
        <v>11</v>
      </c>
      <c r="O34" s="1" t="s">
        <v>11</v>
      </c>
      <c r="P34" s="1"/>
      <c r="Q34" s="61"/>
      <c r="R34" s="17"/>
      <c r="S34" s="8"/>
      <c r="T34" s="9"/>
      <c r="U34" s="9"/>
    </row>
    <row r="35" spans="1:21" ht="182" hidden="1" x14ac:dyDescent="0.35">
      <c r="A35" s="12" t="s">
        <v>329</v>
      </c>
      <c r="B35" s="11" t="s">
        <v>22</v>
      </c>
      <c r="C35" s="60" t="s">
        <v>130</v>
      </c>
      <c r="D35" s="59" t="s">
        <v>131</v>
      </c>
      <c r="E35" s="60" t="s">
        <v>280</v>
      </c>
      <c r="F35" s="3">
        <v>554.70000000000005</v>
      </c>
      <c r="G35" s="13">
        <v>2022</v>
      </c>
      <c r="H35" s="13">
        <v>2022</v>
      </c>
      <c r="I35" s="1" t="s">
        <v>11</v>
      </c>
      <c r="J35" s="50" t="s">
        <v>11</v>
      </c>
      <c r="K35" s="1" t="s">
        <v>11</v>
      </c>
      <c r="L35" s="1"/>
      <c r="M35" s="1">
        <v>510.3</v>
      </c>
      <c r="N35" s="90" t="s">
        <v>11</v>
      </c>
      <c r="O35" s="1" t="s">
        <v>11</v>
      </c>
      <c r="P35" s="1"/>
      <c r="Q35" s="61"/>
      <c r="R35" s="17"/>
      <c r="S35" s="8"/>
      <c r="T35" s="9"/>
      <c r="U35" s="9"/>
    </row>
    <row r="36" spans="1:21" ht="91" hidden="1" x14ac:dyDescent="0.35">
      <c r="A36" s="12" t="s">
        <v>330</v>
      </c>
      <c r="B36" s="11" t="s">
        <v>22</v>
      </c>
      <c r="C36" s="60" t="s">
        <v>132</v>
      </c>
      <c r="D36" s="59" t="s">
        <v>133</v>
      </c>
      <c r="E36" s="60" t="s">
        <v>437</v>
      </c>
      <c r="F36" s="3">
        <v>300</v>
      </c>
      <c r="G36" s="13">
        <v>2022</v>
      </c>
      <c r="H36" s="13">
        <v>2024</v>
      </c>
      <c r="I36" s="1" t="s">
        <v>11</v>
      </c>
      <c r="J36" s="50" t="s">
        <v>11</v>
      </c>
      <c r="K36" s="1" t="s">
        <v>11</v>
      </c>
      <c r="L36" s="1"/>
      <c r="M36" s="1" t="s">
        <v>11</v>
      </c>
      <c r="N36" s="90" t="s">
        <v>11</v>
      </c>
      <c r="O36" s="1" t="s">
        <v>11</v>
      </c>
      <c r="P36" s="1"/>
      <c r="Q36" s="61"/>
      <c r="R36" s="17"/>
      <c r="S36" s="8"/>
      <c r="T36" s="9"/>
      <c r="U36" s="9"/>
    </row>
    <row r="37" spans="1:21" ht="91" hidden="1" x14ac:dyDescent="0.35">
      <c r="A37" s="12" t="s">
        <v>331</v>
      </c>
      <c r="B37" s="11" t="s">
        <v>22</v>
      </c>
      <c r="C37" s="60" t="s">
        <v>134</v>
      </c>
      <c r="D37" s="59" t="s">
        <v>127</v>
      </c>
      <c r="E37" s="60" t="s">
        <v>281</v>
      </c>
      <c r="F37" s="3">
        <v>1177.4000000000001</v>
      </c>
      <c r="G37" s="13">
        <v>2022</v>
      </c>
      <c r="H37" s="13">
        <v>2022</v>
      </c>
      <c r="I37" s="1" t="s">
        <v>11</v>
      </c>
      <c r="J37" s="50" t="s">
        <v>11</v>
      </c>
      <c r="K37" s="1" t="s">
        <v>11</v>
      </c>
      <c r="L37" s="1"/>
      <c r="M37" s="1" t="s">
        <v>11</v>
      </c>
      <c r="N37" s="90" t="s">
        <v>11</v>
      </c>
      <c r="O37" s="1" t="s">
        <v>11</v>
      </c>
      <c r="P37" s="1"/>
      <c r="Q37" s="61"/>
      <c r="R37" s="17"/>
      <c r="S37" s="8"/>
      <c r="T37" s="9"/>
      <c r="U37" s="9"/>
    </row>
    <row r="38" spans="1:21" ht="91" hidden="1" x14ac:dyDescent="0.35">
      <c r="A38" s="12" t="s">
        <v>332</v>
      </c>
      <c r="B38" s="11" t="s">
        <v>22</v>
      </c>
      <c r="C38" s="60" t="s">
        <v>135</v>
      </c>
      <c r="D38" s="59" t="s">
        <v>125</v>
      </c>
      <c r="E38" s="60" t="s">
        <v>282</v>
      </c>
      <c r="F38" s="3">
        <v>15855.6</v>
      </c>
      <c r="G38" s="13">
        <v>2022</v>
      </c>
      <c r="H38" s="13">
        <v>2024</v>
      </c>
      <c r="I38" s="1" t="s">
        <v>11</v>
      </c>
      <c r="J38" s="50" t="s">
        <v>11</v>
      </c>
      <c r="K38" s="1" t="s">
        <v>11</v>
      </c>
      <c r="L38" s="1"/>
      <c r="M38" s="1" t="s">
        <v>11</v>
      </c>
      <c r="N38" s="90" t="s">
        <v>11</v>
      </c>
      <c r="O38" s="1" t="s">
        <v>11</v>
      </c>
      <c r="P38" s="1"/>
      <c r="Q38" s="61"/>
      <c r="R38" s="17"/>
      <c r="S38" s="8"/>
      <c r="T38" s="9"/>
      <c r="U38" s="9"/>
    </row>
    <row r="39" spans="1:21" ht="117" hidden="1" x14ac:dyDescent="0.35">
      <c r="A39" s="12" t="s">
        <v>333</v>
      </c>
      <c r="B39" s="11" t="s">
        <v>22</v>
      </c>
      <c r="C39" s="60" t="s">
        <v>136</v>
      </c>
      <c r="D39" s="59" t="s">
        <v>284</v>
      </c>
      <c r="E39" s="60" t="s">
        <v>283</v>
      </c>
      <c r="F39" s="3">
        <v>177.4</v>
      </c>
      <c r="G39" s="13">
        <v>2022</v>
      </c>
      <c r="H39" s="13">
        <v>2022</v>
      </c>
      <c r="I39" s="1" t="s">
        <v>11</v>
      </c>
      <c r="J39" s="50" t="s">
        <v>11</v>
      </c>
      <c r="K39" s="1" t="s">
        <v>11</v>
      </c>
      <c r="L39" s="1"/>
      <c r="M39" s="1" t="s">
        <v>11</v>
      </c>
      <c r="N39" s="90" t="s">
        <v>11</v>
      </c>
      <c r="O39" s="1" t="s">
        <v>11</v>
      </c>
      <c r="P39" s="1"/>
      <c r="Q39" s="61"/>
      <c r="R39" s="17"/>
      <c r="S39" s="8"/>
      <c r="T39" s="9"/>
      <c r="U39" s="9"/>
    </row>
    <row r="40" spans="1:21" hidden="1" x14ac:dyDescent="0.35">
      <c r="A40" s="106" t="s">
        <v>137</v>
      </c>
      <c r="B40" s="106"/>
      <c r="C40" s="106"/>
      <c r="D40" s="106"/>
      <c r="E40" s="106"/>
      <c r="F40" s="106"/>
      <c r="G40" s="106"/>
      <c r="H40" s="106"/>
      <c r="I40" s="59"/>
      <c r="J40" s="52"/>
      <c r="K40" s="59"/>
      <c r="L40" s="69"/>
      <c r="M40" s="1">
        <f>SUM(M31:M39)</f>
        <v>950.5</v>
      </c>
      <c r="N40" s="90"/>
      <c r="O40" s="1"/>
      <c r="P40" s="1"/>
      <c r="Q40" s="61"/>
      <c r="R40" s="17"/>
      <c r="S40" s="8"/>
      <c r="T40" s="9"/>
      <c r="U40" s="9"/>
    </row>
    <row r="41" spans="1:21" hidden="1" x14ac:dyDescent="0.35">
      <c r="A41" s="106" t="s">
        <v>138</v>
      </c>
      <c r="B41" s="106"/>
      <c r="C41" s="106"/>
      <c r="D41" s="106"/>
      <c r="E41" s="106"/>
      <c r="F41" s="106"/>
      <c r="G41" s="106"/>
      <c r="H41" s="106"/>
      <c r="I41" s="59"/>
      <c r="J41" s="52"/>
      <c r="K41" s="59"/>
      <c r="L41" s="69"/>
      <c r="M41" s="59"/>
      <c r="N41" s="93"/>
      <c r="O41" s="59"/>
      <c r="P41" s="69"/>
      <c r="Q41" s="61"/>
      <c r="R41" s="17"/>
      <c r="S41" s="8"/>
      <c r="T41" s="9"/>
      <c r="U41" s="9"/>
    </row>
    <row r="42" spans="1:21" ht="52" hidden="1" x14ac:dyDescent="0.35">
      <c r="A42" s="11" t="s">
        <v>334</v>
      </c>
      <c r="B42" s="11" t="s">
        <v>22</v>
      </c>
      <c r="C42" s="14" t="s">
        <v>439</v>
      </c>
      <c r="D42" s="15" t="s">
        <v>46</v>
      </c>
      <c r="E42" s="14" t="s">
        <v>443</v>
      </c>
      <c r="F42" s="1" t="e">
        <f>#REF!+#REF!+#REF!</f>
        <v>#REF!</v>
      </c>
      <c r="G42" s="15">
        <v>2022</v>
      </c>
      <c r="H42" s="15">
        <v>2024</v>
      </c>
      <c r="I42" s="1" t="s">
        <v>11</v>
      </c>
      <c r="J42" s="50" t="s">
        <v>11</v>
      </c>
      <c r="K42" s="1" t="s">
        <v>11</v>
      </c>
      <c r="L42" s="1"/>
      <c r="M42" s="1" t="s">
        <v>11</v>
      </c>
      <c r="N42" s="90" t="s">
        <v>11</v>
      </c>
      <c r="O42" s="1" t="s">
        <v>11</v>
      </c>
      <c r="P42" s="1"/>
      <c r="Q42" s="61"/>
      <c r="R42" s="17"/>
      <c r="S42" s="8"/>
      <c r="T42" s="9"/>
      <c r="U42" s="9"/>
    </row>
    <row r="43" spans="1:21" ht="91" hidden="1" x14ac:dyDescent="0.35">
      <c r="A43" s="11" t="s">
        <v>335</v>
      </c>
      <c r="B43" s="11" t="s">
        <v>120</v>
      </c>
      <c r="C43" s="14" t="s">
        <v>440</v>
      </c>
      <c r="D43" s="15" t="s">
        <v>285</v>
      </c>
      <c r="E43" s="14" t="s">
        <v>444</v>
      </c>
      <c r="F43" s="1" t="e">
        <f>#REF!+#REF!+#REF!</f>
        <v>#REF!</v>
      </c>
      <c r="G43" s="15">
        <v>2022</v>
      </c>
      <c r="H43" s="15">
        <v>2024</v>
      </c>
      <c r="I43" s="1" t="s">
        <v>11</v>
      </c>
      <c r="J43" s="50" t="s">
        <v>11</v>
      </c>
      <c r="K43" s="1" t="s">
        <v>11</v>
      </c>
      <c r="L43" s="1"/>
      <c r="M43" s="1" t="s">
        <v>11</v>
      </c>
      <c r="N43" s="90" t="s">
        <v>11</v>
      </c>
      <c r="O43" s="1" t="s">
        <v>11</v>
      </c>
      <c r="P43" s="1"/>
      <c r="Q43" s="61"/>
      <c r="R43" s="17"/>
      <c r="S43" s="8"/>
      <c r="T43" s="9"/>
      <c r="U43" s="9"/>
    </row>
    <row r="44" spans="1:21" ht="78" hidden="1" x14ac:dyDescent="0.35">
      <c r="A44" s="11" t="s">
        <v>336</v>
      </c>
      <c r="B44" s="11" t="s">
        <v>121</v>
      </c>
      <c r="C44" s="14" t="s">
        <v>441</v>
      </c>
      <c r="D44" s="15" t="s">
        <v>285</v>
      </c>
      <c r="E44" s="14" t="s">
        <v>445</v>
      </c>
      <c r="F44" s="1" t="e">
        <f>#REF!+#REF!+#REF!</f>
        <v>#REF!</v>
      </c>
      <c r="G44" s="15">
        <v>2022</v>
      </c>
      <c r="H44" s="15">
        <v>2024</v>
      </c>
      <c r="I44" s="1" t="s">
        <v>11</v>
      </c>
      <c r="J44" s="50" t="s">
        <v>11</v>
      </c>
      <c r="K44" s="1" t="s">
        <v>11</v>
      </c>
      <c r="L44" s="1"/>
      <c r="M44" s="1" t="s">
        <v>11</v>
      </c>
      <c r="N44" s="90" t="s">
        <v>11</v>
      </c>
      <c r="O44" s="1" t="s">
        <v>11</v>
      </c>
      <c r="P44" s="1"/>
      <c r="Q44" s="61"/>
      <c r="R44" s="17"/>
      <c r="S44" s="8"/>
      <c r="T44" s="9"/>
      <c r="U44" s="9"/>
    </row>
    <row r="45" spans="1:21" ht="65" hidden="1" x14ac:dyDescent="0.35">
      <c r="A45" s="11" t="s">
        <v>337</v>
      </c>
      <c r="B45" s="11" t="s">
        <v>122</v>
      </c>
      <c r="C45" s="14" t="s">
        <v>442</v>
      </c>
      <c r="D45" s="15" t="s">
        <v>285</v>
      </c>
      <c r="E45" s="14" t="s">
        <v>446</v>
      </c>
      <c r="F45" s="1" t="e">
        <f>#REF!+#REF!+#REF!</f>
        <v>#REF!</v>
      </c>
      <c r="G45" s="15">
        <v>2022</v>
      </c>
      <c r="H45" s="15">
        <v>2024</v>
      </c>
      <c r="I45" s="1" t="s">
        <v>11</v>
      </c>
      <c r="J45" s="50" t="s">
        <v>11</v>
      </c>
      <c r="K45" s="1" t="s">
        <v>11</v>
      </c>
      <c r="L45" s="1"/>
      <c r="M45" s="1" t="s">
        <v>11</v>
      </c>
      <c r="N45" s="90" t="s">
        <v>11</v>
      </c>
      <c r="O45" s="1" t="s">
        <v>11</v>
      </c>
      <c r="P45" s="1"/>
      <c r="Q45" s="61"/>
      <c r="R45" s="17"/>
      <c r="S45" s="8"/>
      <c r="T45" s="9"/>
      <c r="U45" s="9"/>
    </row>
    <row r="46" spans="1:21" hidden="1" x14ac:dyDescent="0.35">
      <c r="A46" s="106" t="s">
        <v>140</v>
      </c>
      <c r="B46" s="106"/>
      <c r="C46" s="106"/>
      <c r="D46" s="106"/>
      <c r="E46" s="106"/>
      <c r="F46" s="106"/>
      <c r="G46" s="106"/>
      <c r="H46" s="106"/>
      <c r="I46" s="59"/>
      <c r="J46" s="52"/>
      <c r="K46" s="59"/>
      <c r="L46" s="69"/>
      <c r="M46" s="59"/>
      <c r="N46" s="94"/>
      <c r="O46" s="13"/>
      <c r="P46" s="13"/>
      <c r="Q46" s="61"/>
      <c r="R46" s="17"/>
      <c r="S46" s="8"/>
      <c r="T46" s="9"/>
      <c r="U46" s="9"/>
    </row>
    <row r="47" spans="1:21" hidden="1" x14ac:dyDescent="0.35">
      <c r="A47" s="106" t="s">
        <v>141</v>
      </c>
      <c r="B47" s="106"/>
      <c r="C47" s="106"/>
      <c r="D47" s="106"/>
      <c r="E47" s="106"/>
      <c r="F47" s="106"/>
      <c r="G47" s="106"/>
      <c r="H47" s="106"/>
      <c r="I47" s="59"/>
      <c r="J47" s="52"/>
      <c r="K47" s="59"/>
      <c r="L47" s="69"/>
      <c r="M47" s="59"/>
      <c r="N47" s="94"/>
      <c r="O47" s="13"/>
      <c r="P47" s="13"/>
      <c r="Q47" s="61"/>
      <c r="R47" s="17"/>
      <c r="S47" s="8"/>
      <c r="T47" s="9"/>
      <c r="U47" s="9"/>
    </row>
    <row r="48" spans="1:21" ht="78" hidden="1" x14ac:dyDescent="0.35">
      <c r="A48" s="12" t="s">
        <v>338</v>
      </c>
      <c r="B48" s="11" t="s">
        <v>44</v>
      </c>
      <c r="C48" s="22" t="s">
        <v>286</v>
      </c>
      <c r="D48" s="24" t="s">
        <v>139</v>
      </c>
      <c r="E48" s="22" t="s">
        <v>287</v>
      </c>
      <c r="F48" s="25" t="e">
        <f>SUM(#REF!)</f>
        <v>#REF!</v>
      </c>
      <c r="G48" s="26">
        <v>2023</v>
      </c>
      <c r="H48" s="26">
        <v>2024</v>
      </c>
      <c r="I48" s="1" t="s">
        <v>11</v>
      </c>
      <c r="J48" s="50" t="s">
        <v>11</v>
      </c>
      <c r="K48" s="1" t="s">
        <v>11</v>
      </c>
      <c r="L48" s="1"/>
      <c r="M48" s="1" t="s">
        <v>11</v>
      </c>
      <c r="N48" s="90" t="s">
        <v>11</v>
      </c>
      <c r="O48" s="1" t="s">
        <v>11</v>
      </c>
      <c r="P48" s="1"/>
      <c r="Q48" s="61"/>
      <c r="R48" s="17"/>
      <c r="S48" s="8"/>
      <c r="T48" s="9"/>
      <c r="U48" s="9"/>
    </row>
    <row r="49" spans="1:21" ht="52" hidden="1" x14ac:dyDescent="0.35">
      <c r="A49" s="12" t="s">
        <v>339</v>
      </c>
      <c r="B49" s="11" t="s">
        <v>22</v>
      </c>
      <c r="C49" s="22" t="s">
        <v>429</v>
      </c>
      <c r="D49" s="24" t="s">
        <v>139</v>
      </c>
      <c r="E49" s="22" t="s">
        <v>438</v>
      </c>
      <c r="F49" s="25" t="e">
        <f>SUM(#REF!)</f>
        <v>#REF!</v>
      </c>
      <c r="G49" s="27">
        <v>2022</v>
      </c>
      <c r="H49" s="27">
        <v>2024</v>
      </c>
      <c r="I49" s="1" t="s">
        <v>11</v>
      </c>
      <c r="J49" s="50" t="s">
        <v>11</v>
      </c>
      <c r="K49" s="1" t="s">
        <v>11</v>
      </c>
      <c r="L49" s="1"/>
      <c r="M49" s="1" t="s">
        <v>11</v>
      </c>
      <c r="N49" s="90" t="s">
        <v>11</v>
      </c>
      <c r="O49" s="1" t="s">
        <v>11</v>
      </c>
      <c r="P49" s="1"/>
      <c r="Q49" s="61"/>
      <c r="R49" s="17"/>
      <c r="S49" s="8"/>
      <c r="T49" s="9"/>
      <c r="U49" s="9"/>
    </row>
    <row r="50" spans="1:21" hidden="1" x14ac:dyDescent="0.35">
      <c r="A50" s="106" t="s">
        <v>142</v>
      </c>
      <c r="B50" s="106"/>
      <c r="C50" s="106"/>
      <c r="D50" s="106"/>
      <c r="E50" s="106"/>
      <c r="F50" s="106"/>
      <c r="G50" s="106"/>
      <c r="H50" s="106"/>
      <c r="I50" s="59"/>
      <c r="J50" s="52"/>
      <c r="K50" s="59"/>
      <c r="L50" s="69"/>
      <c r="M50" s="59"/>
      <c r="N50" s="93"/>
      <c r="O50" s="59"/>
      <c r="P50" s="69"/>
      <c r="Q50" s="61"/>
      <c r="R50" s="17"/>
      <c r="S50" s="8"/>
      <c r="T50" s="9"/>
      <c r="U50" s="9"/>
    </row>
    <row r="51" spans="1:21" hidden="1" x14ac:dyDescent="0.35">
      <c r="A51" s="106" t="s">
        <v>143</v>
      </c>
      <c r="B51" s="106"/>
      <c r="C51" s="106"/>
      <c r="D51" s="106"/>
      <c r="E51" s="106"/>
      <c r="F51" s="106"/>
      <c r="G51" s="106"/>
      <c r="H51" s="106"/>
      <c r="I51" s="59"/>
      <c r="J51" s="52"/>
      <c r="K51" s="59"/>
      <c r="L51" s="69"/>
      <c r="M51" s="59"/>
      <c r="N51" s="93"/>
      <c r="O51" s="59"/>
      <c r="P51" s="69"/>
      <c r="Q51" s="61"/>
      <c r="R51" s="17"/>
      <c r="S51" s="8"/>
      <c r="T51" s="9"/>
      <c r="U51" s="9"/>
    </row>
    <row r="52" spans="1:21" ht="104" hidden="1" x14ac:dyDescent="0.35">
      <c r="A52" s="12" t="s">
        <v>340</v>
      </c>
      <c r="B52" s="12" t="s">
        <v>22</v>
      </c>
      <c r="C52" s="60" t="s">
        <v>447</v>
      </c>
      <c r="D52" s="59" t="s">
        <v>95</v>
      </c>
      <c r="E52" s="60" t="s">
        <v>288</v>
      </c>
      <c r="F52" s="3" t="e">
        <f>SUM(#REF!)</f>
        <v>#REF!</v>
      </c>
      <c r="G52" s="13">
        <v>2022</v>
      </c>
      <c r="H52" s="13">
        <v>2024</v>
      </c>
      <c r="I52" s="1" t="s">
        <v>11</v>
      </c>
      <c r="J52" s="50" t="s">
        <v>11</v>
      </c>
      <c r="K52" s="1" t="s">
        <v>11</v>
      </c>
      <c r="L52" s="1"/>
      <c r="M52" s="1" t="s">
        <v>11</v>
      </c>
      <c r="N52" s="90" t="s">
        <v>11</v>
      </c>
      <c r="O52" s="1" t="s">
        <v>11</v>
      </c>
      <c r="P52" s="1"/>
      <c r="Q52" s="61"/>
      <c r="R52" s="17"/>
      <c r="S52" s="8"/>
      <c r="T52" s="9"/>
      <c r="U52" s="9"/>
    </row>
    <row r="53" spans="1:21" ht="78" hidden="1" x14ac:dyDescent="0.35">
      <c r="A53" s="12" t="s">
        <v>341</v>
      </c>
      <c r="B53" s="12" t="s">
        <v>22</v>
      </c>
      <c r="C53" s="60" t="s">
        <v>289</v>
      </c>
      <c r="D53" s="59" t="s">
        <v>94</v>
      </c>
      <c r="E53" s="60" t="s">
        <v>288</v>
      </c>
      <c r="F53" s="3">
        <f>SUM(N53:O53)</f>
        <v>29140</v>
      </c>
      <c r="G53" s="13">
        <v>2023</v>
      </c>
      <c r="H53" s="13">
        <v>2023</v>
      </c>
      <c r="I53" s="1" t="s">
        <v>11</v>
      </c>
      <c r="J53" s="50" t="s">
        <v>11</v>
      </c>
      <c r="K53" s="1" t="s">
        <v>11</v>
      </c>
      <c r="L53" s="1"/>
      <c r="M53" s="1" t="s">
        <v>11</v>
      </c>
      <c r="N53" s="90">
        <v>29140</v>
      </c>
      <c r="O53" s="1" t="s">
        <v>11</v>
      </c>
      <c r="P53" s="1"/>
      <c r="Q53" s="61"/>
      <c r="R53" s="17"/>
      <c r="S53" s="8"/>
      <c r="T53" s="9"/>
      <c r="U53" s="9"/>
    </row>
    <row r="54" spans="1:21" ht="91" hidden="1" x14ac:dyDescent="0.35">
      <c r="A54" s="12" t="s">
        <v>342</v>
      </c>
      <c r="B54" s="12" t="s">
        <v>22</v>
      </c>
      <c r="C54" s="60" t="s">
        <v>290</v>
      </c>
      <c r="D54" s="59" t="s">
        <v>96</v>
      </c>
      <c r="E54" s="60" t="s">
        <v>288</v>
      </c>
      <c r="F54" s="3">
        <f>SUM(N54:O54)</f>
        <v>20427.599999999999</v>
      </c>
      <c r="G54" s="13">
        <v>2024</v>
      </c>
      <c r="H54" s="13">
        <v>2024</v>
      </c>
      <c r="I54" s="1" t="s">
        <v>11</v>
      </c>
      <c r="J54" s="50" t="s">
        <v>11</v>
      </c>
      <c r="K54" s="1" t="s">
        <v>11</v>
      </c>
      <c r="L54" s="1"/>
      <c r="M54" s="1" t="s">
        <v>11</v>
      </c>
      <c r="N54" s="90" t="s">
        <v>11</v>
      </c>
      <c r="O54" s="1">
        <v>20427.599999999999</v>
      </c>
      <c r="P54" s="1"/>
      <c r="Q54" s="61"/>
      <c r="R54" s="17"/>
      <c r="S54" s="8"/>
      <c r="T54" s="9"/>
      <c r="U54" s="9"/>
    </row>
    <row r="55" spans="1:21" ht="91" hidden="1" x14ac:dyDescent="0.35">
      <c r="A55" s="12" t="s">
        <v>343</v>
      </c>
      <c r="B55" s="12" t="s">
        <v>22</v>
      </c>
      <c r="C55" s="60" t="s">
        <v>291</v>
      </c>
      <c r="D55" s="59" t="s">
        <v>97</v>
      </c>
      <c r="E55" s="60" t="s">
        <v>288</v>
      </c>
      <c r="F55" s="3">
        <f>SUM(N55:O55)</f>
        <v>31255.200000000001</v>
      </c>
      <c r="G55" s="13">
        <v>2024</v>
      </c>
      <c r="H55" s="13">
        <v>2024</v>
      </c>
      <c r="I55" s="1" t="s">
        <v>11</v>
      </c>
      <c r="J55" s="50" t="s">
        <v>11</v>
      </c>
      <c r="K55" s="1" t="s">
        <v>11</v>
      </c>
      <c r="L55" s="1"/>
      <c r="M55" s="1" t="s">
        <v>11</v>
      </c>
      <c r="N55" s="90" t="s">
        <v>11</v>
      </c>
      <c r="O55" s="1">
        <v>31255.200000000001</v>
      </c>
      <c r="P55" s="1"/>
      <c r="Q55" s="61"/>
      <c r="R55" s="17"/>
      <c r="S55" s="8"/>
      <c r="T55" s="9"/>
      <c r="U55" s="9"/>
    </row>
    <row r="56" spans="1:21" ht="91" hidden="1" x14ac:dyDescent="0.35">
      <c r="A56" s="12" t="s">
        <v>344</v>
      </c>
      <c r="B56" s="12" t="s">
        <v>22</v>
      </c>
      <c r="C56" s="60" t="s">
        <v>292</v>
      </c>
      <c r="D56" s="59" t="s">
        <v>98</v>
      </c>
      <c r="E56" s="60" t="s">
        <v>288</v>
      </c>
      <c r="F56" s="3">
        <f>SUM(N56:O56)</f>
        <v>0</v>
      </c>
      <c r="G56" s="13">
        <v>2023</v>
      </c>
      <c r="H56" s="13">
        <v>2024</v>
      </c>
      <c r="I56" s="1" t="s">
        <v>11</v>
      </c>
      <c r="J56" s="50" t="s">
        <v>11</v>
      </c>
      <c r="K56" s="1" t="s">
        <v>11</v>
      </c>
      <c r="L56" s="1"/>
      <c r="M56" s="1" t="s">
        <v>11</v>
      </c>
      <c r="N56" s="90" t="s">
        <v>11</v>
      </c>
      <c r="O56" s="1" t="s">
        <v>11</v>
      </c>
      <c r="P56" s="1"/>
      <c r="Q56" s="61"/>
      <c r="R56" s="17"/>
      <c r="S56" s="8"/>
      <c r="T56" s="9"/>
      <c r="U56" s="9"/>
    </row>
    <row r="57" spans="1:21" hidden="1" x14ac:dyDescent="0.35">
      <c r="A57" s="106" t="s">
        <v>147</v>
      </c>
      <c r="B57" s="106"/>
      <c r="C57" s="106"/>
      <c r="D57" s="106"/>
      <c r="E57" s="106"/>
      <c r="F57" s="106"/>
      <c r="G57" s="106"/>
      <c r="H57" s="106"/>
      <c r="I57" s="59"/>
      <c r="J57" s="52"/>
      <c r="K57" s="59"/>
      <c r="L57" s="69"/>
      <c r="M57" s="59"/>
      <c r="N57" s="90">
        <f>SUM(N52:N56)</f>
        <v>29140</v>
      </c>
      <c r="O57" s="1">
        <f>SUM(O52:O56)</f>
        <v>51682.8</v>
      </c>
      <c r="P57" s="1"/>
      <c r="Q57" s="61"/>
      <c r="R57" s="17"/>
      <c r="S57" s="8"/>
      <c r="T57" s="9"/>
      <c r="U57" s="9"/>
    </row>
    <row r="58" spans="1:21" hidden="1" x14ac:dyDescent="0.35">
      <c r="A58" s="106" t="s">
        <v>146</v>
      </c>
      <c r="B58" s="106"/>
      <c r="C58" s="106"/>
      <c r="D58" s="106"/>
      <c r="E58" s="106"/>
      <c r="F58" s="106"/>
      <c r="G58" s="106"/>
      <c r="H58" s="106"/>
      <c r="I58" s="59"/>
      <c r="J58" s="52"/>
      <c r="K58" s="59"/>
      <c r="L58" s="69"/>
      <c r="M58" s="59"/>
      <c r="N58" s="90"/>
      <c r="O58" s="1"/>
      <c r="P58" s="1"/>
      <c r="Q58" s="61"/>
      <c r="R58" s="17"/>
      <c r="S58" s="8"/>
      <c r="T58" s="9"/>
      <c r="U58" s="9"/>
    </row>
    <row r="59" spans="1:21" ht="39" hidden="1" x14ac:dyDescent="0.35">
      <c r="A59" s="12" t="s">
        <v>345</v>
      </c>
      <c r="B59" s="11" t="s">
        <v>44</v>
      </c>
      <c r="C59" s="16" t="s">
        <v>45</v>
      </c>
      <c r="D59" s="59" t="s">
        <v>48</v>
      </c>
      <c r="E59" s="60" t="s">
        <v>49</v>
      </c>
      <c r="F59" s="3">
        <v>23729.5</v>
      </c>
      <c r="G59" s="13">
        <v>2022</v>
      </c>
      <c r="H59" s="13">
        <v>2024</v>
      </c>
      <c r="I59" s="1" t="s">
        <v>11</v>
      </c>
      <c r="J59" s="50" t="s">
        <v>11</v>
      </c>
      <c r="K59" s="1" t="s">
        <v>11</v>
      </c>
      <c r="L59" s="1"/>
      <c r="M59" s="1" t="s">
        <v>11</v>
      </c>
      <c r="N59" s="90" t="s">
        <v>11</v>
      </c>
      <c r="O59" s="1" t="s">
        <v>11</v>
      </c>
      <c r="P59" s="1"/>
      <c r="Q59" s="61"/>
      <c r="R59" s="17"/>
      <c r="S59" s="8"/>
      <c r="T59" s="9"/>
      <c r="U59" s="9"/>
    </row>
    <row r="60" spans="1:21" ht="39" hidden="1" x14ac:dyDescent="0.35">
      <c r="A60" s="12" t="s">
        <v>346</v>
      </c>
      <c r="B60" s="11" t="s">
        <v>22</v>
      </c>
      <c r="C60" s="14" t="s">
        <v>32</v>
      </c>
      <c r="D60" s="59" t="s">
        <v>48</v>
      </c>
      <c r="E60" s="60" t="s">
        <v>50</v>
      </c>
      <c r="F60" s="3">
        <v>22513.9</v>
      </c>
      <c r="G60" s="13">
        <v>2023</v>
      </c>
      <c r="H60" s="13">
        <v>2024</v>
      </c>
      <c r="I60" s="1" t="s">
        <v>11</v>
      </c>
      <c r="J60" s="50" t="s">
        <v>11</v>
      </c>
      <c r="K60" s="1" t="s">
        <v>11</v>
      </c>
      <c r="L60" s="1"/>
      <c r="M60" s="1" t="s">
        <v>11</v>
      </c>
      <c r="N60" s="90" t="s">
        <v>11</v>
      </c>
      <c r="O60" s="1" t="s">
        <v>11</v>
      </c>
      <c r="P60" s="1"/>
      <c r="Q60" s="61"/>
      <c r="R60" s="17"/>
      <c r="S60" s="8"/>
      <c r="T60" s="9"/>
      <c r="U60" s="9"/>
    </row>
    <row r="61" spans="1:21" hidden="1" x14ac:dyDescent="0.35">
      <c r="A61" s="106" t="s">
        <v>144</v>
      </c>
      <c r="B61" s="106"/>
      <c r="C61" s="106"/>
      <c r="D61" s="106"/>
      <c r="E61" s="106"/>
      <c r="F61" s="106"/>
      <c r="G61" s="106"/>
      <c r="H61" s="106"/>
      <c r="I61" s="1"/>
      <c r="J61" s="50"/>
      <c r="K61" s="1"/>
      <c r="L61" s="1"/>
      <c r="M61" s="1"/>
      <c r="N61" s="90"/>
      <c r="O61" s="1"/>
      <c r="P61" s="1"/>
      <c r="Q61" s="61"/>
      <c r="R61" s="17"/>
      <c r="S61" s="8"/>
      <c r="T61" s="9"/>
      <c r="U61" s="9"/>
    </row>
    <row r="62" spans="1:21" hidden="1" x14ac:dyDescent="0.35">
      <c r="A62" s="106" t="s">
        <v>145</v>
      </c>
      <c r="B62" s="106"/>
      <c r="C62" s="106"/>
      <c r="D62" s="106"/>
      <c r="E62" s="106"/>
      <c r="F62" s="106"/>
      <c r="G62" s="106"/>
      <c r="H62" s="106"/>
      <c r="I62" s="1"/>
      <c r="J62" s="50"/>
      <c r="K62" s="1"/>
      <c r="L62" s="1"/>
      <c r="M62" s="1"/>
      <c r="N62" s="90"/>
      <c r="O62" s="1"/>
      <c r="P62" s="1"/>
      <c r="Q62" s="61"/>
      <c r="R62" s="17"/>
      <c r="S62" s="8"/>
      <c r="T62" s="9"/>
      <c r="U62" s="9"/>
    </row>
    <row r="63" spans="1:21" ht="104" hidden="1" x14ac:dyDescent="0.35">
      <c r="A63" s="11" t="s">
        <v>347</v>
      </c>
      <c r="B63" s="12" t="s">
        <v>44</v>
      </c>
      <c r="C63" s="60" t="s">
        <v>148</v>
      </c>
      <c r="D63" s="59" t="s">
        <v>149</v>
      </c>
      <c r="E63" s="60" t="s">
        <v>293</v>
      </c>
      <c r="F63" s="1" t="e">
        <f>#REF!+#REF!+#REF!</f>
        <v>#REF!</v>
      </c>
      <c r="G63" s="59">
        <v>2023</v>
      </c>
      <c r="H63" s="59">
        <v>2024</v>
      </c>
      <c r="I63" s="1" t="s">
        <v>11</v>
      </c>
      <c r="J63" s="50" t="s">
        <v>11</v>
      </c>
      <c r="K63" s="1" t="s">
        <v>11</v>
      </c>
      <c r="L63" s="1"/>
      <c r="M63" s="1" t="s">
        <v>11</v>
      </c>
      <c r="N63" s="90" t="s">
        <v>11</v>
      </c>
      <c r="O63" s="1" t="s">
        <v>11</v>
      </c>
      <c r="P63" s="1"/>
      <c r="Q63" s="61"/>
      <c r="R63" s="17"/>
      <c r="S63" s="8"/>
      <c r="T63" s="9"/>
      <c r="U63" s="9"/>
    </row>
    <row r="64" spans="1:21" ht="104" hidden="1" x14ac:dyDescent="0.35">
      <c r="A64" s="11" t="s">
        <v>348</v>
      </c>
      <c r="B64" s="12" t="s">
        <v>44</v>
      </c>
      <c r="C64" s="60" t="s">
        <v>150</v>
      </c>
      <c r="D64" s="59" t="s">
        <v>151</v>
      </c>
      <c r="E64" s="60" t="s">
        <v>294</v>
      </c>
      <c r="F64" s="1" t="e">
        <f>#REF!+#REF!+#REF!</f>
        <v>#REF!</v>
      </c>
      <c r="G64" s="59">
        <v>2023</v>
      </c>
      <c r="H64" s="59">
        <v>2024</v>
      </c>
      <c r="I64" s="1" t="s">
        <v>11</v>
      </c>
      <c r="J64" s="50" t="s">
        <v>11</v>
      </c>
      <c r="K64" s="1" t="s">
        <v>11</v>
      </c>
      <c r="L64" s="1"/>
      <c r="M64" s="1" t="s">
        <v>11</v>
      </c>
      <c r="N64" s="90" t="s">
        <v>11</v>
      </c>
      <c r="O64" s="1" t="s">
        <v>11</v>
      </c>
      <c r="P64" s="1"/>
      <c r="Q64" s="61"/>
      <c r="R64" s="17"/>
      <c r="S64" s="8"/>
      <c r="T64" s="9"/>
      <c r="U64" s="9"/>
    </row>
    <row r="65" spans="1:21" ht="104" hidden="1" x14ac:dyDescent="0.35">
      <c r="A65" s="11" t="s">
        <v>349</v>
      </c>
      <c r="B65" s="12" t="s">
        <v>44</v>
      </c>
      <c r="C65" s="60" t="s">
        <v>152</v>
      </c>
      <c r="D65" s="59" t="s">
        <v>153</v>
      </c>
      <c r="E65" s="60" t="s">
        <v>294</v>
      </c>
      <c r="F65" s="1" t="e">
        <f>#REF!+#REF!+#REF!</f>
        <v>#REF!</v>
      </c>
      <c r="G65" s="59">
        <v>2023</v>
      </c>
      <c r="H65" s="59">
        <v>2024</v>
      </c>
      <c r="I65" s="1" t="s">
        <v>11</v>
      </c>
      <c r="J65" s="50" t="s">
        <v>11</v>
      </c>
      <c r="K65" s="1" t="s">
        <v>11</v>
      </c>
      <c r="L65" s="1"/>
      <c r="M65" s="1" t="s">
        <v>11</v>
      </c>
      <c r="N65" s="90" t="s">
        <v>11</v>
      </c>
      <c r="O65" s="1" t="s">
        <v>11</v>
      </c>
      <c r="P65" s="1"/>
      <c r="Q65" s="61"/>
      <c r="R65" s="17"/>
      <c r="S65" s="8"/>
      <c r="T65" s="9"/>
      <c r="U65" s="9"/>
    </row>
    <row r="66" spans="1:21" ht="104" hidden="1" x14ac:dyDescent="0.35">
      <c r="A66" s="11" t="s">
        <v>350</v>
      </c>
      <c r="B66" s="12" t="s">
        <v>44</v>
      </c>
      <c r="C66" s="60" t="s">
        <v>154</v>
      </c>
      <c r="D66" s="59" t="s">
        <v>155</v>
      </c>
      <c r="E66" s="60" t="s">
        <v>294</v>
      </c>
      <c r="F66" s="1" t="e">
        <f>#REF!+#REF!+#REF!</f>
        <v>#REF!</v>
      </c>
      <c r="G66" s="59">
        <v>2023</v>
      </c>
      <c r="H66" s="59">
        <v>2024</v>
      </c>
      <c r="I66" s="1" t="s">
        <v>11</v>
      </c>
      <c r="J66" s="50" t="s">
        <v>11</v>
      </c>
      <c r="K66" s="1" t="s">
        <v>11</v>
      </c>
      <c r="L66" s="1"/>
      <c r="M66" s="1" t="s">
        <v>11</v>
      </c>
      <c r="N66" s="90" t="s">
        <v>11</v>
      </c>
      <c r="O66" s="1" t="s">
        <v>11</v>
      </c>
      <c r="P66" s="1"/>
      <c r="Q66" s="61"/>
      <c r="R66" s="17"/>
      <c r="S66" s="8"/>
      <c r="T66" s="9"/>
      <c r="U66" s="9"/>
    </row>
    <row r="67" spans="1:21" ht="104" hidden="1" x14ac:dyDescent="0.35">
      <c r="A67" s="11" t="s">
        <v>351</v>
      </c>
      <c r="B67" s="12" t="s">
        <v>44</v>
      </c>
      <c r="C67" s="60" t="s">
        <v>156</v>
      </c>
      <c r="D67" s="59" t="s">
        <v>157</v>
      </c>
      <c r="E67" s="60" t="s">
        <v>294</v>
      </c>
      <c r="F67" s="1" t="e">
        <f>#REF!+#REF!+#REF!</f>
        <v>#REF!</v>
      </c>
      <c r="G67" s="59">
        <v>2023</v>
      </c>
      <c r="H67" s="59">
        <v>2024</v>
      </c>
      <c r="I67" s="1" t="s">
        <v>11</v>
      </c>
      <c r="J67" s="50" t="s">
        <v>11</v>
      </c>
      <c r="K67" s="1" t="s">
        <v>11</v>
      </c>
      <c r="L67" s="1"/>
      <c r="M67" s="1" t="s">
        <v>11</v>
      </c>
      <c r="N67" s="90" t="s">
        <v>11</v>
      </c>
      <c r="O67" s="1" t="s">
        <v>11</v>
      </c>
      <c r="P67" s="1"/>
      <c r="Q67" s="61"/>
      <c r="R67" s="17"/>
      <c r="S67" s="8"/>
      <c r="T67" s="9"/>
      <c r="U67" s="9"/>
    </row>
    <row r="68" spans="1:21" ht="104" hidden="1" x14ac:dyDescent="0.35">
      <c r="A68" s="11" t="s">
        <v>352</v>
      </c>
      <c r="B68" s="12" t="s">
        <v>44</v>
      </c>
      <c r="C68" s="60" t="s">
        <v>158</v>
      </c>
      <c r="D68" s="59" t="s">
        <v>159</v>
      </c>
      <c r="E68" s="60" t="s">
        <v>294</v>
      </c>
      <c r="F68" s="1" t="e">
        <f>#REF!+#REF!+#REF!</f>
        <v>#REF!</v>
      </c>
      <c r="G68" s="59">
        <v>2023</v>
      </c>
      <c r="H68" s="59">
        <v>2024</v>
      </c>
      <c r="I68" s="1" t="s">
        <v>11</v>
      </c>
      <c r="J68" s="50" t="s">
        <v>11</v>
      </c>
      <c r="K68" s="1" t="s">
        <v>11</v>
      </c>
      <c r="L68" s="1"/>
      <c r="M68" s="1" t="s">
        <v>11</v>
      </c>
      <c r="N68" s="90" t="s">
        <v>11</v>
      </c>
      <c r="O68" s="1" t="s">
        <v>11</v>
      </c>
      <c r="P68" s="1"/>
      <c r="Q68" s="61"/>
      <c r="R68" s="17"/>
      <c r="S68" s="8"/>
      <c r="T68" s="9"/>
      <c r="U68" s="9"/>
    </row>
    <row r="69" spans="1:21" ht="104" hidden="1" x14ac:dyDescent="0.35">
      <c r="A69" s="11" t="s">
        <v>353</v>
      </c>
      <c r="B69" s="12" t="s">
        <v>44</v>
      </c>
      <c r="C69" s="60" t="s">
        <v>160</v>
      </c>
      <c r="D69" s="59" t="s">
        <v>161</v>
      </c>
      <c r="E69" s="60" t="s">
        <v>294</v>
      </c>
      <c r="F69" s="1" t="e">
        <f>#REF!+#REF!+#REF!</f>
        <v>#REF!</v>
      </c>
      <c r="G69" s="59">
        <v>2023</v>
      </c>
      <c r="H69" s="59">
        <v>2024</v>
      </c>
      <c r="I69" s="1" t="s">
        <v>11</v>
      </c>
      <c r="J69" s="50" t="s">
        <v>11</v>
      </c>
      <c r="K69" s="1" t="s">
        <v>11</v>
      </c>
      <c r="L69" s="1"/>
      <c r="M69" s="1" t="s">
        <v>11</v>
      </c>
      <c r="N69" s="90" t="s">
        <v>11</v>
      </c>
      <c r="O69" s="1" t="s">
        <v>11</v>
      </c>
      <c r="P69" s="1"/>
      <c r="Q69" s="61"/>
      <c r="R69" s="17"/>
      <c r="S69" s="8"/>
      <c r="T69" s="9"/>
      <c r="U69" s="9"/>
    </row>
    <row r="70" spans="1:21" ht="104" hidden="1" x14ac:dyDescent="0.35">
      <c r="A70" s="11" t="s">
        <v>354</v>
      </c>
      <c r="B70" s="12" t="s">
        <v>44</v>
      </c>
      <c r="C70" s="60" t="s">
        <v>162</v>
      </c>
      <c r="D70" s="59" t="s">
        <v>163</v>
      </c>
      <c r="E70" s="60" t="s">
        <v>294</v>
      </c>
      <c r="F70" s="1" t="e">
        <f>#REF!+#REF!+#REF!</f>
        <v>#REF!</v>
      </c>
      <c r="G70" s="59">
        <v>2023</v>
      </c>
      <c r="H70" s="59">
        <v>2024</v>
      </c>
      <c r="I70" s="1" t="s">
        <v>11</v>
      </c>
      <c r="J70" s="50" t="s">
        <v>11</v>
      </c>
      <c r="K70" s="1" t="s">
        <v>11</v>
      </c>
      <c r="L70" s="1"/>
      <c r="M70" s="1" t="s">
        <v>11</v>
      </c>
      <c r="N70" s="90" t="s">
        <v>11</v>
      </c>
      <c r="O70" s="1" t="s">
        <v>11</v>
      </c>
      <c r="P70" s="1"/>
      <c r="Q70" s="61"/>
      <c r="R70" s="17"/>
      <c r="S70" s="8"/>
      <c r="T70" s="9"/>
      <c r="U70" s="9"/>
    </row>
    <row r="71" spans="1:21" ht="104" hidden="1" x14ac:dyDescent="0.35">
      <c r="A71" s="11" t="s">
        <v>355</v>
      </c>
      <c r="B71" s="12" t="s">
        <v>44</v>
      </c>
      <c r="C71" s="60" t="s">
        <v>164</v>
      </c>
      <c r="D71" s="59" t="s">
        <v>165</v>
      </c>
      <c r="E71" s="60" t="s">
        <v>294</v>
      </c>
      <c r="F71" s="1" t="e">
        <f>#REF!+#REF!+#REF!</f>
        <v>#REF!</v>
      </c>
      <c r="G71" s="59">
        <v>2023</v>
      </c>
      <c r="H71" s="59">
        <v>2024</v>
      </c>
      <c r="I71" s="1" t="s">
        <v>11</v>
      </c>
      <c r="J71" s="50" t="s">
        <v>11</v>
      </c>
      <c r="K71" s="1" t="s">
        <v>11</v>
      </c>
      <c r="L71" s="1"/>
      <c r="M71" s="1" t="s">
        <v>11</v>
      </c>
      <c r="N71" s="90" t="s">
        <v>11</v>
      </c>
      <c r="O71" s="1" t="s">
        <v>11</v>
      </c>
      <c r="P71" s="1"/>
      <c r="Q71" s="61"/>
      <c r="R71" s="17"/>
      <c r="S71" s="8"/>
      <c r="T71" s="9"/>
      <c r="U71" s="9"/>
    </row>
    <row r="72" spans="1:21" ht="39" hidden="1" x14ac:dyDescent="0.35">
      <c r="A72" s="11" t="s">
        <v>356</v>
      </c>
      <c r="B72" s="12" t="s">
        <v>36</v>
      </c>
      <c r="C72" s="60" t="s">
        <v>166</v>
      </c>
      <c r="D72" s="59" t="s">
        <v>51</v>
      </c>
      <c r="E72" s="60" t="s">
        <v>312</v>
      </c>
      <c r="F72" s="1" t="e">
        <f>#REF!+#REF!+#REF!</f>
        <v>#REF!</v>
      </c>
      <c r="G72" s="59">
        <v>2023</v>
      </c>
      <c r="H72" s="59">
        <v>2023</v>
      </c>
      <c r="I72" s="1" t="s">
        <v>11</v>
      </c>
      <c r="J72" s="50" t="s">
        <v>11</v>
      </c>
      <c r="K72" s="1" t="s">
        <v>11</v>
      </c>
      <c r="L72" s="1"/>
      <c r="M72" s="1" t="s">
        <v>11</v>
      </c>
      <c r="N72" s="90" t="s">
        <v>11</v>
      </c>
      <c r="O72" s="1" t="s">
        <v>11</v>
      </c>
      <c r="P72" s="1"/>
      <c r="Q72" s="61"/>
      <c r="R72" s="17"/>
      <c r="S72" s="8"/>
      <c r="T72" s="9"/>
      <c r="U72" s="9"/>
    </row>
    <row r="73" spans="1:21" ht="39" hidden="1" x14ac:dyDescent="0.35">
      <c r="A73" s="11" t="s">
        <v>357</v>
      </c>
      <c r="B73" s="12" t="s">
        <v>36</v>
      </c>
      <c r="C73" s="60" t="s">
        <v>167</v>
      </c>
      <c r="D73" s="59" t="s">
        <v>51</v>
      </c>
      <c r="E73" s="60" t="s">
        <v>312</v>
      </c>
      <c r="F73" s="1" t="e">
        <f>#REF!+#REF!+#REF!</f>
        <v>#REF!</v>
      </c>
      <c r="G73" s="59">
        <v>2023</v>
      </c>
      <c r="H73" s="59">
        <v>2023</v>
      </c>
      <c r="I73" s="1" t="s">
        <v>11</v>
      </c>
      <c r="J73" s="50" t="s">
        <v>11</v>
      </c>
      <c r="K73" s="1" t="s">
        <v>11</v>
      </c>
      <c r="L73" s="1"/>
      <c r="M73" s="1" t="s">
        <v>11</v>
      </c>
      <c r="N73" s="90" t="s">
        <v>11</v>
      </c>
      <c r="O73" s="1" t="s">
        <v>11</v>
      </c>
      <c r="P73" s="1"/>
      <c r="Q73" s="61"/>
      <c r="R73" s="17"/>
      <c r="S73" s="8"/>
      <c r="T73" s="9"/>
      <c r="U73" s="9"/>
    </row>
    <row r="74" spans="1:21" ht="52" hidden="1" x14ac:dyDescent="0.35">
      <c r="A74" s="11" t="s">
        <v>358</v>
      </c>
      <c r="B74" s="12" t="s">
        <v>52</v>
      </c>
      <c r="C74" s="60" t="s">
        <v>168</v>
      </c>
      <c r="D74" s="59" t="s">
        <v>51</v>
      </c>
      <c r="E74" s="60" t="s">
        <v>312</v>
      </c>
      <c r="F74" s="1" t="e">
        <f>#REF!+#REF!+#REF!</f>
        <v>#REF!</v>
      </c>
      <c r="G74" s="59">
        <v>2023</v>
      </c>
      <c r="H74" s="59">
        <v>2023</v>
      </c>
      <c r="I74" s="1" t="s">
        <v>11</v>
      </c>
      <c r="J74" s="50" t="s">
        <v>11</v>
      </c>
      <c r="K74" s="1" t="s">
        <v>11</v>
      </c>
      <c r="L74" s="1"/>
      <c r="M74" s="1" t="s">
        <v>11</v>
      </c>
      <c r="N74" s="90" t="s">
        <v>11</v>
      </c>
      <c r="O74" s="1" t="s">
        <v>11</v>
      </c>
      <c r="P74" s="1"/>
      <c r="Q74" s="61"/>
      <c r="R74" s="17"/>
      <c r="S74" s="8"/>
      <c r="T74" s="9"/>
      <c r="U74" s="9"/>
    </row>
    <row r="75" spans="1:21" ht="104" hidden="1" x14ac:dyDescent="0.35">
      <c r="A75" s="11" t="s">
        <v>359</v>
      </c>
      <c r="B75" s="11" t="s">
        <v>22</v>
      </c>
      <c r="C75" s="60" t="s">
        <v>169</v>
      </c>
      <c r="D75" s="59" t="s">
        <v>170</v>
      </c>
      <c r="E75" s="60" t="s">
        <v>295</v>
      </c>
      <c r="F75" s="1" t="e">
        <f>#REF!+#REF!+#REF!</f>
        <v>#REF!</v>
      </c>
      <c r="G75" s="59">
        <v>2023</v>
      </c>
      <c r="H75" s="59">
        <v>2024</v>
      </c>
      <c r="I75" s="1" t="s">
        <v>11</v>
      </c>
      <c r="J75" s="50" t="s">
        <v>11</v>
      </c>
      <c r="K75" s="1" t="s">
        <v>11</v>
      </c>
      <c r="L75" s="1"/>
      <c r="M75" s="1" t="s">
        <v>11</v>
      </c>
      <c r="N75" s="90" t="s">
        <v>11</v>
      </c>
      <c r="O75" s="1" t="s">
        <v>11</v>
      </c>
      <c r="P75" s="1"/>
      <c r="Q75" s="61"/>
      <c r="R75" s="17"/>
      <c r="S75" s="8"/>
      <c r="T75" s="9"/>
      <c r="U75" s="9"/>
    </row>
    <row r="76" spans="1:21" ht="104" hidden="1" x14ac:dyDescent="0.35">
      <c r="A76" s="11" t="s">
        <v>360</v>
      </c>
      <c r="B76" s="11" t="s">
        <v>22</v>
      </c>
      <c r="C76" s="60" t="s">
        <v>171</v>
      </c>
      <c r="D76" s="59" t="s">
        <v>172</v>
      </c>
      <c r="E76" s="60" t="s">
        <v>295</v>
      </c>
      <c r="F76" s="1" t="e">
        <f>#REF!+#REF!+#REF!</f>
        <v>#REF!</v>
      </c>
      <c r="G76" s="59">
        <v>2023</v>
      </c>
      <c r="H76" s="59">
        <v>2024</v>
      </c>
      <c r="I76" s="1" t="s">
        <v>11</v>
      </c>
      <c r="J76" s="50" t="s">
        <v>11</v>
      </c>
      <c r="K76" s="1" t="s">
        <v>11</v>
      </c>
      <c r="L76" s="1"/>
      <c r="M76" s="1" t="s">
        <v>11</v>
      </c>
      <c r="N76" s="90" t="s">
        <v>11</v>
      </c>
      <c r="O76" s="1" t="s">
        <v>11</v>
      </c>
      <c r="P76" s="1"/>
      <c r="Q76" s="61"/>
      <c r="R76" s="17"/>
      <c r="S76" s="8"/>
      <c r="T76" s="9"/>
      <c r="U76" s="9"/>
    </row>
    <row r="77" spans="1:21" ht="104" hidden="1" x14ac:dyDescent="0.35">
      <c r="A77" s="11" t="s">
        <v>361</v>
      </c>
      <c r="B77" s="11" t="s">
        <v>22</v>
      </c>
      <c r="C77" s="60" t="s">
        <v>173</v>
      </c>
      <c r="D77" s="59" t="s">
        <v>174</v>
      </c>
      <c r="E77" s="60" t="s">
        <v>295</v>
      </c>
      <c r="F77" s="1" t="e">
        <f>#REF!+#REF!+#REF!</f>
        <v>#REF!</v>
      </c>
      <c r="G77" s="59">
        <v>2023</v>
      </c>
      <c r="H77" s="59">
        <v>2024</v>
      </c>
      <c r="I77" s="1" t="s">
        <v>11</v>
      </c>
      <c r="J77" s="50" t="s">
        <v>11</v>
      </c>
      <c r="K77" s="1" t="s">
        <v>11</v>
      </c>
      <c r="L77" s="1"/>
      <c r="M77" s="1" t="s">
        <v>11</v>
      </c>
      <c r="N77" s="90" t="s">
        <v>11</v>
      </c>
      <c r="O77" s="1" t="s">
        <v>11</v>
      </c>
      <c r="P77" s="1"/>
      <c r="Q77" s="61"/>
      <c r="R77" s="17"/>
      <c r="S77" s="8"/>
      <c r="T77" s="9"/>
      <c r="U77" s="9"/>
    </row>
    <row r="78" spans="1:21" ht="104" hidden="1" x14ac:dyDescent="0.35">
      <c r="A78" s="11" t="s">
        <v>362</v>
      </c>
      <c r="B78" s="11" t="s">
        <v>22</v>
      </c>
      <c r="C78" s="60" t="s">
        <v>175</v>
      </c>
      <c r="D78" s="59" t="s">
        <v>176</v>
      </c>
      <c r="E78" s="60" t="s">
        <v>295</v>
      </c>
      <c r="F78" s="1" t="e">
        <f>#REF!+#REF!+#REF!</f>
        <v>#REF!</v>
      </c>
      <c r="G78" s="59">
        <v>2023</v>
      </c>
      <c r="H78" s="59">
        <v>2024</v>
      </c>
      <c r="I78" s="1" t="s">
        <v>11</v>
      </c>
      <c r="J78" s="50" t="s">
        <v>11</v>
      </c>
      <c r="K78" s="1" t="s">
        <v>11</v>
      </c>
      <c r="L78" s="1"/>
      <c r="M78" s="1" t="s">
        <v>11</v>
      </c>
      <c r="N78" s="90" t="s">
        <v>11</v>
      </c>
      <c r="O78" s="1" t="s">
        <v>11</v>
      </c>
      <c r="P78" s="1"/>
      <c r="Q78" s="61"/>
      <c r="R78" s="17"/>
      <c r="S78" s="8"/>
      <c r="T78" s="9"/>
      <c r="U78" s="9"/>
    </row>
    <row r="79" spans="1:21" ht="104" hidden="1" x14ac:dyDescent="0.35">
      <c r="A79" s="11" t="s">
        <v>363</v>
      </c>
      <c r="B79" s="11" t="s">
        <v>22</v>
      </c>
      <c r="C79" s="60" t="s">
        <v>177</v>
      </c>
      <c r="D79" s="59" t="s">
        <v>153</v>
      </c>
      <c r="E79" s="60" t="s">
        <v>295</v>
      </c>
      <c r="F79" s="1" t="e">
        <f>#REF!+#REF!+#REF!</f>
        <v>#REF!</v>
      </c>
      <c r="G79" s="59">
        <v>2023</v>
      </c>
      <c r="H79" s="59">
        <v>2024</v>
      </c>
      <c r="I79" s="1" t="s">
        <v>11</v>
      </c>
      <c r="J79" s="50" t="s">
        <v>11</v>
      </c>
      <c r="K79" s="1" t="s">
        <v>11</v>
      </c>
      <c r="L79" s="1"/>
      <c r="M79" s="1" t="s">
        <v>11</v>
      </c>
      <c r="N79" s="90" t="s">
        <v>11</v>
      </c>
      <c r="O79" s="1" t="s">
        <v>11</v>
      </c>
      <c r="P79" s="1"/>
      <c r="Q79" s="61"/>
      <c r="R79" s="17"/>
      <c r="S79" s="8"/>
      <c r="T79" s="9"/>
      <c r="U79" s="9"/>
    </row>
    <row r="80" spans="1:21" ht="104" hidden="1" x14ac:dyDescent="0.35">
      <c r="A80" s="11" t="s">
        <v>364</v>
      </c>
      <c r="B80" s="11" t="s">
        <v>22</v>
      </c>
      <c r="C80" s="60" t="s">
        <v>178</v>
      </c>
      <c r="D80" s="59" t="s">
        <v>155</v>
      </c>
      <c r="E80" s="60" t="s">
        <v>295</v>
      </c>
      <c r="F80" s="1" t="e">
        <f>#REF!+#REF!+#REF!</f>
        <v>#REF!</v>
      </c>
      <c r="G80" s="59">
        <v>2023</v>
      </c>
      <c r="H80" s="59">
        <v>2024</v>
      </c>
      <c r="I80" s="1" t="s">
        <v>11</v>
      </c>
      <c r="J80" s="50" t="s">
        <v>11</v>
      </c>
      <c r="K80" s="1" t="s">
        <v>11</v>
      </c>
      <c r="L80" s="1"/>
      <c r="M80" s="1" t="s">
        <v>11</v>
      </c>
      <c r="N80" s="90" t="s">
        <v>11</v>
      </c>
      <c r="O80" s="1" t="s">
        <v>11</v>
      </c>
      <c r="P80" s="1"/>
      <c r="Q80" s="61"/>
      <c r="R80" s="17"/>
      <c r="S80" s="8"/>
      <c r="T80" s="9"/>
      <c r="U80" s="9"/>
    </row>
    <row r="81" spans="1:21" ht="104" hidden="1" x14ac:dyDescent="0.35">
      <c r="A81" s="11" t="s">
        <v>365</v>
      </c>
      <c r="B81" s="11" t="s">
        <v>22</v>
      </c>
      <c r="C81" s="60" t="s">
        <v>179</v>
      </c>
      <c r="D81" s="59" t="s">
        <v>180</v>
      </c>
      <c r="E81" s="60" t="s">
        <v>295</v>
      </c>
      <c r="F81" s="1" t="e">
        <f>#REF!+#REF!+#REF!</f>
        <v>#REF!</v>
      </c>
      <c r="G81" s="59">
        <v>2023</v>
      </c>
      <c r="H81" s="59">
        <v>2024</v>
      </c>
      <c r="I81" s="1" t="s">
        <v>11</v>
      </c>
      <c r="J81" s="50" t="s">
        <v>11</v>
      </c>
      <c r="K81" s="1" t="s">
        <v>11</v>
      </c>
      <c r="L81" s="1"/>
      <c r="M81" s="1" t="s">
        <v>11</v>
      </c>
      <c r="N81" s="90" t="s">
        <v>11</v>
      </c>
      <c r="O81" s="1" t="s">
        <v>11</v>
      </c>
      <c r="P81" s="1"/>
      <c r="Q81" s="61"/>
      <c r="R81" s="17"/>
      <c r="S81" s="8"/>
      <c r="T81" s="9"/>
      <c r="U81" s="9"/>
    </row>
    <row r="82" spans="1:21" ht="104" hidden="1" x14ac:dyDescent="0.35">
      <c r="A82" s="11" t="s">
        <v>366</v>
      </c>
      <c r="B82" s="11" t="s">
        <v>22</v>
      </c>
      <c r="C82" s="60" t="s">
        <v>181</v>
      </c>
      <c r="D82" s="59" t="s">
        <v>161</v>
      </c>
      <c r="E82" s="60" t="s">
        <v>295</v>
      </c>
      <c r="F82" s="1" t="e">
        <f>#REF!+#REF!+#REF!</f>
        <v>#REF!</v>
      </c>
      <c r="G82" s="59">
        <v>2023</v>
      </c>
      <c r="H82" s="59">
        <v>2024</v>
      </c>
      <c r="I82" s="1" t="s">
        <v>11</v>
      </c>
      <c r="J82" s="50" t="s">
        <v>11</v>
      </c>
      <c r="K82" s="1" t="s">
        <v>11</v>
      </c>
      <c r="L82" s="1"/>
      <c r="M82" s="1" t="s">
        <v>11</v>
      </c>
      <c r="N82" s="90" t="s">
        <v>11</v>
      </c>
      <c r="O82" s="1" t="s">
        <v>11</v>
      </c>
      <c r="P82" s="1"/>
      <c r="Q82" s="61"/>
      <c r="R82" s="17"/>
      <c r="S82" s="8"/>
      <c r="T82" s="9"/>
      <c r="U82" s="9"/>
    </row>
    <row r="83" spans="1:21" ht="104" hidden="1" x14ac:dyDescent="0.35">
      <c r="A83" s="11" t="s">
        <v>367</v>
      </c>
      <c r="B83" s="11" t="s">
        <v>22</v>
      </c>
      <c r="C83" s="60" t="s">
        <v>182</v>
      </c>
      <c r="D83" s="59" t="s">
        <v>183</v>
      </c>
      <c r="E83" s="60" t="s">
        <v>295</v>
      </c>
      <c r="F83" s="1" t="e">
        <f>#REF!+#REF!+#REF!</f>
        <v>#REF!</v>
      </c>
      <c r="G83" s="59">
        <v>2023</v>
      </c>
      <c r="H83" s="59">
        <v>2024</v>
      </c>
      <c r="I83" s="1" t="s">
        <v>11</v>
      </c>
      <c r="J83" s="50" t="s">
        <v>11</v>
      </c>
      <c r="K83" s="1" t="s">
        <v>11</v>
      </c>
      <c r="L83" s="1"/>
      <c r="M83" s="1" t="s">
        <v>11</v>
      </c>
      <c r="N83" s="90" t="s">
        <v>11</v>
      </c>
      <c r="O83" s="1" t="s">
        <v>11</v>
      </c>
      <c r="P83" s="1"/>
      <c r="Q83" s="61"/>
      <c r="R83" s="17"/>
      <c r="S83" s="8"/>
      <c r="T83" s="9"/>
      <c r="U83" s="9"/>
    </row>
    <row r="84" spans="1:21" ht="104" hidden="1" x14ac:dyDescent="0.35">
      <c r="A84" s="11" t="s">
        <v>368</v>
      </c>
      <c r="B84" s="11" t="s">
        <v>22</v>
      </c>
      <c r="C84" s="60" t="s">
        <v>184</v>
      </c>
      <c r="D84" s="59" t="s">
        <v>185</v>
      </c>
      <c r="E84" s="60" t="s">
        <v>295</v>
      </c>
      <c r="F84" s="1" t="e">
        <f>#REF!+#REF!+#REF!</f>
        <v>#REF!</v>
      </c>
      <c r="G84" s="59">
        <v>2023</v>
      </c>
      <c r="H84" s="59">
        <v>2024</v>
      </c>
      <c r="I84" s="1" t="s">
        <v>11</v>
      </c>
      <c r="J84" s="50" t="s">
        <v>11</v>
      </c>
      <c r="K84" s="1" t="s">
        <v>11</v>
      </c>
      <c r="L84" s="1"/>
      <c r="M84" s="1" t="s">
        <v>11</v>
      </c>
      <c r="N84" s="90" t="s">
        <v>11</v>
      </c>
      <c r="O84" s="1" t="s">
        <v>11</v>
      </c>
      <c r="P84" s="1"/>
      <c r="Q84" s="61"/>
      <c r="R84" s="17"/>
      <c r="S84" s="8"/>
      <c r="T84" s="9"/>
      <c r="U84" s="9"/>
    </row>
    <row r="85" spans="1:21" ht="104" hidden="1" x14ac:dyDescent="0.35">
      <c r="A85" s="11" t="s">
        <v>369</v>
      </c>
      <c r="B85" s="11" t="s">
        <v>22</v>
      </c>
      <c r="C85" s="60" t="s">
        <v>186</v>
      </c>
      <c r="D85" s="59" t="s">
        <v>163</v>
      </c>
      <c r="E85" s="60" t="s">
        <v>295</v>
      </c>
      <c r="F85" s="1" t="e">
        <f>#REF!+#REF!+#REF!</f>
        <v>#REF!</v>
      </c>
      <c r="G85" s="59">
        <v>2023</v>
      </c>
      <c r="H85" s="59">
        <v>2024</v>
      </c>
      <c r="I85" s="1" t="s">
        <v>11</v>
      </c>
      <c r="J85" s="50" t="s">
        <v>11</v>
      </c>
      <c r="K85" s="1" t="s">
        <v>11</v>
      </c>
      <c r="L85" s="1"/>
      <c r="M85" s="1" t="s">
        <v>11</v>
      </c>
      <c r="N85" s="90" t="s">
        <v>11</v>
      </c>
      <c r="O85" s="1" t="s">
        <v>11</v>
      </c>
      <c r="P85" s="1"/>
      <c r="Q85" s="61"/>
      <c r="R85" s="17"/>
      <c r="S85" s="8"/>
      <c r="T85" s="9"/>
      <c r="U85" s="9"/>
    </row>
    <row r="86" spans="1:21" ht="39" hidden="1" x14ac:dyDescent="0.35">
      <c r="A86" s="11" t="s">
        <v>370</v>
      </c>
      <c r="B86" s="11" t="s">
        <v>22</v>
      </c>
      <c r="C86" s="60" t="s">
        <v>187</v>
      </c>
      <c r="D86" s="59" t="s">
        <v>188</v>
      </c>
      <c r="E86" s="60" t="s">
        <v>296</v>
      </c>
      <c r="F86" s="1" t="e">
        <f>#REF!+#REF!+#REF!</f>
        <v>#REF!</v>
      </c>
      <c r="G86" s="59">
        <v>2022</v>
      </c>
      <c r="H86" s="59">
        <v>2024</v>
      </c>
      <c r="I86" s="1" t="s">
        <v>11</v>
      </c>
      <c r="J86" s="50" t="s">
        <v>11</v>
      </c>
      <c r="K86" s="1" t="s">
        <v>11</v>
      </c>
      <c r="L86" s="1"/>
      <c r="M86" s="1" t="s">
        <v>11</v>
      </c>
      <c r="N86" s="90" t="s">
        <v>11</v>
      </c>
      <c r="O86" s="1" t="s">
        <v>11</v>
      </c>
      <c r="P86" s="1"/>
      <c r="Q86" s="61"/>
      <c r="R86" s="17"/>
      <c r="S86" s="8"/>
      <c r="T86" s="9"/>
      <c r="U86" s="9"/>
    </row>
    <row r="87" spans="1:21" hidden="1" x14ac:dyDescent="0.35">
      <c r="A87" s="106" t="s">
        <v>189</v>
      </c>
      <c r="B87" s="106"/>
      <c r="C87" s="106"/>
      <c r="D87" s="106"/>
      <c r="E87" s="106"/>
      <c r="F87" s="106"/>
      <c r="G87" s="106"/>
      <c r="H87" s="106"/>
      <c r="I87" s="59"/>
      <c r="J87" s="52"/>
      <c r="K87" s="59"/>
      <c r="L87" s="69"/>
      <c r="M87" s="59"/>
      <c r="N87" s="93"/>
      <c r="O87" s="59"/>
      <c r="P87" s="69"/>
      <c r="Q87" s="61"/>
      <c r="R87" s="17"/>
      <c r="S87" s="8"/>
      <c r="T87" s="9"/>
      <c r="U87" s="9"/>
    </row>
    <row r="88" spans="1:21" hidden="1" x14ac:dyDescent="0.35">
      <c r="A88" s="106" t="s">
        <v>190</v>
      </c>
      <c r="B88" s="106"/>
      <c r="C88" s="106"/>
      <c r="D88" s="106"/>
      <c r="E88" s="106"/>
      <c r="F88" s="106"/>
      <c r="G88" s="106"/>
      <c r="H88" s="106"/>
      <c r="I88" s="59"/>
      <c r="J88" s="52"/>
      <c r="K88" s="59"/>
      <c r="L88" s="69"/>
      <c r="M88" s="59"/>
      <c r="N88" s="93"/>
      <c r="O88" s="59"/>
      <c r="P88" s="69"/>
      <c r="Q88" s="61"/>
      <c r="R88" s="17"/>
      <c r="S88" s="8"/>
      <c r="T88" s="9"/>
      <c r="U88" s="9"/>
    </row>
    <row r="89" spans="1:21" ht="65" hidden="1" x14ac:dyDescent="0.35">
      <c r="A89" s="12" t="s">
        <v>371</v>
      </c>
      <c r="B89" s="11" t="s">
        <v>22</v>
      </c>
      <c r="C89" s="55" t="s">
        <v>54</v>
      </c>
      <c r="D89" s="56" t="s">
        <v>53</v>
      </c>
      <c r="E89" s="55" t="s">
        <v>297</v>
      </c>
      <c r="F89" s="3">
        <f t="shared" ref="F89:F95" si="7">SUM(M89:O89)</f>
        <v>1487.5</v>
      </c>
      <c r="G89" s="13">
        <v>2022</v>
      </c>
      <c r="H89" s="13">
        <v>2022</v>
      </c>
      <c r="I89" s="1" t="s">
        <v>11</v>
      </c>
      <c r="J89" s="50" t="s">
        <v>11</v>
      </c>
      <c r="K89" s="1" t="s">
        <v>11</v>
      </c>
      <c r="L89" s="1"/>
      <c r="M89" s="1">
        <v>1487.5</v>
      </c>
      <c r="N89" s="90" t="s">
        <v>11</v>
      </c>
      <c r="O89" s="1" t="s">
        <v>11</v>
      </c>
      <c r="P89" s="1"/>
      <c r="Q89" s="61"/>
      <c r="R89" s="17"/>
      <c r="S89" s="8"/>
      <c r="T89" s="9"/>
      <c r="U89" s="9"/>
    </row>
    <row r="90" spans="1:21" ht="65" hidden="1" x14ac:dyDescent="0.35">
      <c r="A90" s="12" t="s">
        <v>372</v>
      </c>
      <c r="B90" s="11" t="s">
        <v>22</v>
      </c>
      <c r="C90" s="55" t="s">
        <v>54</v>
      </c>
      <c r="D90" s="56" t="s">
        <v>55</v>
      </c>
      <c r="E90" s="55" t="s">
        <v>297</v>
      </c>
      <c r="F90" s="3">
        <f t="shared" si="7"/>
        <v>844.2</v>
      </c>
      <c r="G90" s="13">
        <v>2023</v>
      </c>
      <c r="H90" s="13">
        <v>2023</v>
      </c>
      <c r="I90" s="1" t="s">
        <v>11</v>
      </c>
      <c r="J90" s="50" t="s">
        <v>11</v>
      </c>
      <c r="K90" s="1" t="s">
        <v>11</v>
      </c>
      <c r="L90" s="1"/>
      <c r="M90" s="1" t="s">
        <v>11</v>
      </c>
      <c r="N90" s="90">
        <v>844.2</v>
      </c>
      <c r="O90" s="1" t="s">
        <v>11</v>
      </c>
      <c r="P90" s="1"/>
      <c r="Q90" s="61"/>
      <c r="R90" s="17"/>
      <c r="S90" s="8"/>
      <c r="T90" s="9"/>
      <c r="U90" s="9"/>
    </row>
    <row r="91" spans="1:21" ht="52" hidden="1" x14ac:dyDescent="0.35">
      <c r="A91" s="12" t="s">
        <v>373</v>
      </c>
      <c r="B91" s="11" t="s">
        <v>22</v>
      </c>
      <c r="C91" s="55" t="s">
        <v>56</v>
      </c>
      <c r="D91" s="56" t="s">
        <v>300</v>
      </c>
      <c r="E91" s="55" t="s">
        <v>298</v>
      </c>
      <c r="F91" s="3">
        <f t="shared" si="7"/>
        <v>0</v>
      </c>
      <c r="G91" s="13">
        <v>2022</v>
      </c>
      <c r="H91" s="13">
        <v>2024</v>
      </c>
      <c r="I91" s="1" t="s">
        <v>11</v>
      </c>
      <c r="J91" s="50" t="s">
        <v>11</v>
      </c>
      <c r="K91" s="1" t="s">
        <v>11</v>
      </c>
      <c r="L91" s="1"/>
      <c r="M91" s="1" t="s">
        <v>11</v>
      </c>
      <c r="N91" s="90" t="s">
        <v>11</v>
      </c>
      <c r="O91" s="1" t="s">
        <v>11</v>
      </c>
      <c r="P91" s="1"/>
      <c r="Q91" s="61"/>
      <c r="R91" s="17"/>
      <c r="S91" s="8"/>
      <c r="T91" s="9"/>
      <c r="U91" s="9"/>
    </row>
    <row r="92" spans="1:21" ht="39" hidden="1" x14ac:dyDescent="0.35">
      <c r="A92" s="12" t="s">
        <v>374</v>
      </c>
      <c r="B92" s="12" t="s">
        <v>44</v>
      </c>
      <c r="C92" s="55" t="s">
        <v>57</v>
      </c>
      <c r="D92" s="56" t="s">
        <v>300</v>
      </c>
      <c r="E92" s="55" t="s">
        <v>299</v>
      </c>
      <c r="F92" s="3">
        <f t="shared" si="7"/>
        <v>0</v>
      </c>
      <c r="G92" s="13">
        <v>2022</v>
      </c>
      <c r="H92" s="13">
        <v>2022</v>
      </c>
      <c r="I92" s="1" t="s">
        <v>11</v>
      </c>
      <c r="J92" s="50" t="s">
        <v>11</v>
      </c>
      <c r="K92" s="1" t="s">
        <v>11</v>
      </c>
      <c r="L92" s="1"/>
      <c r="M92" s="1" t="s">
        <v>11</v>
      </c>
      <c r="N92" s="90" t="s">
        <v>11</v>
      </c>
      <c r="O92" s="1" t="s">
        <v>11</v>
      </c>
      <c r="P92" s="1"/>
      <c r="Q92" s="61"/>
      <c r="R92" s="17"/>
      <c r="S92" s="8"/>
      <c r="T92" s="9"/>
      <c r="U92" s="9"/>
    </row>
    <row r="93" spans="1:21" ht="39" hidden="1" x14ac:dyDescent="0.35">
      <c r="A93" s="12" t="s">
        <v>375</v>
      </c>
      <c r="B93" s="12" t="s">
        <v>44</v>
      </c>
      <c r="C93" s="55" t="s">
        <v>58</v>
      </c>
      <c r="D93" s="56" t="s">
        <v>300</v>
      </c>
      <c r="E93" s="55" t="s">
        <v>299</v>
      </c>
      <c r="F93" s="3">
        <f t="shared" si="7"/>
        <v>0</v>
      </c>
      <c r="G93" s="13">
        <v>2022</v>
      </c>
      <c r="H93" s="13">
        <v>2022</v>
      </c>
      <c r="I93" s="1" t="s">
        <v>11</v>
      </c>
      <c r="J93" s="50" t="s">
        <v>11</v>
      </c>
      <c r="K93" s="1" t="s">
        <v>11</v>
      </c>
      <c r="L93" s="1"/>
      <c r="M93" s="1" t="s">
        <v>11</v>
      </c>
      <c r="N93" s="90" t="s">
        <v>11</v>
      </c>
      <c r="O93" s="1" t="s">
        <v>11</v>
      </c>
      <c r="P93" s="1"/>
      <c r="Q93" s="61"/>
      <c r="R93" s="17"/>
      <c r="S93" s="8"/>
      <c r="T93" s="9"/>
      <c r="U93" s="9"/>
    </row>
    <row r="94" spans="1:21" ht="39" hidden="1" x14ac:dyDescent="0.35">
      <c r="A94" s="12" t="s">
        <v>376</v>
      </c>
      <c r="B94" s="12" t="s">
        <v>44</v>
      </c>
      <c r="C94" s="55" t="s">
        <v>59</v>
      </c>
      <c r="D94" s="56" t="s">
        <v>300</v>
      </c>
      <c r="E94" s="55" t="s">
        <v>299</v>
      </c>
      <c r="F94" s="3">
        <f t="shared" si="7"/>
        <v>0</v>
      </c>
      <c r="G94" s="13">
        <v>2022</v>
      </c>
      <c r="H94" s="13">
        <v>2022</v>
      </c>
      <c r="I94" s="1" t="s">
        <v>11</v>
      </c>
      <c r="J94" s="50" t="s">
        <v>11</v>
      </c>
      <c r="K94" s="1" t="s">
        <v>11</v>
      </c>
      <c r="L94" s="1"/>
      <c r="M94" s="1" t="s">
        <v>11</v>
      </c>
      <c r="N94" s="90" t="s">
        <v>11</v>
      </c>
      <c r="O94" s="1" t="s">
        <v>11</v>
      </c>
      <c r="P94" s="1"/>
      <c r="Q94" s="61"/>
      <c r="R94" s="17"/>
      <c r="S94" s="8"/>
      <c r="T94" s="9"/>
      <c r="U94" s="9"/>
    </row>
    <row r="95" spans="1:21" ht="39" hidden="1" x14ac:dyDescent="0.35">
      <c r="A95" s="12" t="s">
        <v>377</v>
      </c>
      <c r="B95" s="12" t="s">
        <v>44</v>
      </c>
      <c r="C95" s="55" t="s">
        <v>60</v>
      </c>
      <c r="D95" s="56" t="s">
        <v>300</v>
      </c>
      <c r="E95" s="55" t="s">
        <v>299</v>
      </c>
      <c r="F95" s="3">
        <f t="shared" si="7"/>
        <v>0</v>
      </c>
      <c r="G95" s="13">
        <v>2022</v>
      </c>
      <c r="H95" s="13">
        <v>2024</v>
      </c>
      <c r="I95" s="1" t="s">
        <v>11</v>
      </c>
      <c r="J95" s="50" t="s">
        <v>11</v>
      </c>
      <c r="K95" s="1" t="s">
        <v>11</v>
      </c>
      <c r="L95" s="1"/>
      <c r="M95" s="1" t="s">
        <v>11</v>
      </c>
      <c r="N95" s="90" t="s">
        <v>11</v>
      </c>
      <c r="O95" s="1" t="s">
        <v>11</v>
      </c>
      <c r="P95" s="1"/>
      <c r="Q95" s="61"/>
      <c r="R95" s="17"/>
      <c r="S95" s="8"/>
      <c r="T95" s="9"/>
      <c r="U95" s="9"/>
    </row>
    <row r="96" spans="1:21" hidden="1" x14ac:dyDescent="0.35">
      <c r="A96" s="106" t="s">
        <v>191</v>
      </c>
      <c r="B96" s="106"/>
      <c r="C96" s="106"/>
      <c r="D96" s="106"/>
      <c r="E96" s="106"/>
      <c r="F96" s="106"/>
      <c r="G96" s="106"/>
      <c r="H96" s="106"/>
      <c r="I96" s="59"/>
      <c r="J96" s="52"/>
      <c r="K96" s="59"/>
      <c r="L96" s="69"/>
      <c r="M96" s="1">
        <f>SUM(M89:M95)</f>
        <v>1487.5</v>
      </c>
      <c r="N96" s="90">
        <f>SUM(N89:N95)</f>
        <v>844.2</v>
      </c>
      <c r="O96" s="18"/>
      <c r="P96" s="18"/>
      <c r="Q96" s="61"/>
      <c r="R96" s="17"/>
      <c r="S96" s="8"/>
      <c r="T96" s="9"/>
      <c r="U96" s="9"/>
    </row>
    <row r="97" spans="1:21" hidden="1" x14ac:dyDescent="0.35">
      <c r="A97" s="106" t="s">
        <v>192</v>
      </c>
      <c r="B97" s="106"/>
      <c r="C97" s="106"/>
      <c r="D97" s="106"/>
      <c r="E97" s="106"/>
      <c r="F97" s="106"/>
      <c r="G97" s="106"/>
      <c r="H97" s="106"/>
      <c r="I97" s="59"/>
      <c r="J97" s="52"/>
      <c r="K97" s="59"/>
      <c r="L97" s="69"/>
      <c r="M97" s="59"/>
      <c r="N97" s="93"/>
      <c r="O97" s="59"/>
      <c r="P97" s="69"/>
      <c r="Q97" s="61"/>
      <c r="R97" s="17"/>
      <c r="S97" s="8"/>
      <c r="T97" s="9"/>
      <c r="U97" s="9"/>
    </row>
    <row r="98" spans="1:21" ht="39" hidden="1" x14ac:dyDescent="0.35">
      <c r="A98" s="12" t="s">
        <v>378</v>
      </c>
      <c r="B98" s="11" t="s">
        <v>44</v>
      </c>
      <c r="C98" s="60" t="s">
        <v>65</v>
      </c>
      <c r="D98" s="59" t="s">
        <v>61</v>
      </c>
      <c r="E98" s="60" t="s">
        <v>301</v>
      </c>
      <c r="F98" s="3" t="e">
        <f>SUM(#REF!)</f>
        <v>#REF!</v>
      </c>
      <c r="G98" s="13">
        <v>2023</v>
      </c>
      <c r="H98" s="13">
        <v>2024</v>
      </c>
      <c r="I98" s="1" t="s">
        <v>11</v>
      </c>
      <c r="J98" s="50" t="s">
        <v>11</v>
      </c>
      <c r="K98" s="1" t="s">
        <v>11</v>
      </c>
      <c r="L98" s="1"/>
      <c r="M98" s="1" t="s">
        <v>11</v>
      </c>
      <c r="N98" s="90" t="s">
        <v>11</v>
      </c>
      <c r="O98" s="1" t="s">
        <v>11</v>
      </c>
      <c r="P98" s="1"/>
      <c r="Q98" s="61"/>
      <c r="R98" s="17"/>
      <c r="S98" s="8"/>
      <c r="T98" s="9"/>
      <c r="U98" s="9"/>
    </row>
    <row r="99" spans="1:21" ht="52" hidden="1" x14ac:dyDescent="0.35">
      <c r="A99" s="12" t="s">
        <v>379</v>
      </c>
      <c r="B99" s="11" t="s">
        <v>22</v>
      </c>
      <c r="C99" s="60" t="s">
        <v>47</v>
      </c>
      <c r="D99" s="59" t="s">
        <v>61</v>
      </c>
      <c r="E99" s="60" t="s">
        <v>288</v>
      </c>
      <c r="F99" s="3" t="e">
        <f>SUM(#REF!)</f>
        <v>#REF!</v>
      </c>
      <c r="G99" s="13">
        <v>2022</v>
      </c>
      <c r="H99" s="13">
        <v>2024</v>
      </c>
      <c r="I99" s="1" t="s">
        <v>11</v>
      </c>
      <c r="J99" s="50" t="s">
        <v>11</v>
      </c>
      <c r="K99" s="1" t="s">
        <v>11</v>
      </c>
      <c r="L99" s="1"/>
      <c r="M99" s="1" t="s">
        <v>11</v>
      </c>
      <c r="N99" s="90" t="s">
        <v>11</v>
      </c>
      <c r="O99" s="1" t="s">
        <v>11</v>
      </c>
      <c r="P99" s="1"/>
      <c r="Q99" s="61"/>
      <c r="R99" s="17"/>
      <c r="S99" s="8"/>
      <c r="T99" s="9"/>
      <c r="U99" s="9"/>
    </row>
    <row r="100" spans="1:21" hidden="1" x14ac:dyDescent="0.35">
      <c r="A100" s="106" t="s">
        <v>193</v>
      </c>
      <c r="B100" s="106"/>
      <c r="C100" s="106"/>
      <c r="D100" s="106"/>
      <c r="E100" s="106"/>
      <c r="F100" s="106"/>
      <c r="G100" s="106"/>
      <c r="H100" s="106"/>
      <c r="I100" s="59"/>
      <c r="J100" s="52"/>
      <c r="K100" s="59"/>
      <c r="L100" s="69"/>
      <c r="M100" s="59"/>
      <c r="N100" s="93"/>
      <c r="O100" s="59"/>
      <c r="P100" s="69"/>
      <c r="Q100" s="61"/>
      <c r="R100" s="17"/>
      <c r="S100" s="8"/>
      <c r="T100" s="9"/>
      <c r="U100" s="9"/>
    </row>
    <row r="101" spans="1:21" hidden="1" x14ac:dyDescent="0.35">
      <c r="A101" s="106" t="s">
        <v>194</v>
      </c>
      <c r="B101" s="106"/>
      <c r="C101" s="106"/>
      <c r="D101" s="106"/>
      <c r="E101" s="106"/>
      <c r="F101" s="106"/>
      <c r="G101" s="106"/>
      <c r="H101" s="106"/>
      <c r="I101" s="59"/>
      <c r="J101" s="52"/>
      <c r="K101" s="59"/>
      <c r="L101" s="69"/>
      <c r="M101" s="59"/>
      <c r="N101" s="93"/>
      <c r="O101" s="59"/>
      <c r="P101" s="69"/>
      <c r="Q101" s="61"/>
      <c r="R101" s="17"/>
      <c r="S101" s="8"/>
      <c r="T101" s="9"/>
      <c r="U101" s="9"/>
    </row>
    <row r="102" spans="1:21" ht="52" hidden="1" x14ac:dyDescent="0.35">
      <c r="A102" s="12" t="s">
        <v>380</v>
      </c>
      <c r="B102" s="12" t="s">
        <v>22</v>
      </c>
      <c r="C102" s="60" t="s">
        <v>32</v>
      </c>
      <c r="D102" s="59" t="s">
        <v>112</v>
      </c>
      <c r="E102" s="60" t="s">
        <v>288</v>
      </c>
      <c r="F102" s="3" t="e">
        <f>SUM(#REF!)</f>
        <v>#REF!</v>
      </c>
      <c r="G102" s="13">
        <v>2022</v>
      </c>
      <c r="H102" s="13">
        <v>2024</v>
      </c>
      <c r="I102" s="1" t="s">
        <v>11</v>
      </c>
      <c r="J102" s="50" t="s">
        <v>11</v>
      </c>
      <c r="K102" s="1" t="s">
        <v>11</v>
      </c>
      <c r="L102" s="1"/>
      <c r="M102" s="1" t="s">
        <v>11</v>
      </c>
      <c r="N102" s="90" t="s">
        <v>11</v>
      </c>
      <c r="O102" s="1" t="s">
        <v>11</v>
      </c>
      <c r="P102" s="1"/>
      <c r="Q102" s="61"/>
      <c r="R102" s="17"/>
      <c r="S102" s="8"/>
      <c r="T102" s="9"/>
      <c r="U102" s="9"/>
    </row>
    <row r="103" spans="1:21" hidden="1" x14ac:dyDescent="0.35">
      <c r="A103" s="106" t="s">
        <v>195</v>
      </c>
      <c r="B103" s="106"/>
      <c r="C103" s="106"/>
      <c r="D103" s="106"/>
      <c r="E103" s="106"/>
      <c r="F103" s="106"/>
      <c r="G103" s="106"/>
      <c r="H103" s="106"/>
      <c r="I103" s="59"/>
      <c r="J103" s="52"/>
      <c r="K103" s="59"/>
      <c r="L103" s="69"/>
      <c r="M103" s="59"/>
      <c r="N103" s="93"/>
      <c r="O103" s="59"/>
      <c r="P103" s="69"/>
      <c r="Q103" s="61"/>
      <c r="R103" s="17"/>
      <c r="S103" s="8"/>
      <c r="T103" s="9"/>
      <c r="U103" s="9"/>
    </row>
    <row r="104" spans="1:21" hidden="1" x14ac:dyDescent="0.35">
      <c r="A104" s="106" t="s">
        <v>196</v>
      </c>
      <c r="B104" s="106"/>
      <c r="C104" s="106"/>
      <c r="D104" s="106"/>
      <c r="E104" s="106"/>
      <c r="F104" s="106"/>
      <c r="G104" s="106"/>
      <c r="H104" s="106"/>
      <c r="I104" s="59"/>
      <c r="J104" s="52"/>
      <c r="K104" s="59"/>
      <c r="L104" s="69"/>
      <c r="M104" s="59"/>
      <c r="N104" s="93"/>
      <c r="O104" s="59"/>
      <c r="P104" s="69"/>
      <c r="Q104" s="61"/>
      <c r="R104" s="17"/>
      <c r="S104" s="8"/>
      <c r="T104" s="9"/>
      <c r="U104" s="9"/>
    </row>
    <row r="105" spans="1:21" ht="52" hidden="1" x14ac:dyDescent="0.35">
      <c r="A105" s="12" t="s">
        <v>381</v>
      </c>
      <c r="B105" s="12" t="s">
        <v>44</v>
      </c>
      <c r="C105" s="16" t="s">
        <v>45</v>
      </c>
      <c r="D105" s="59" t="s">
        <v>62</v>
      </c>
      <c r="E105" s="60" t="s">
        <v>302</v>
      </c>
      <c r="F105" s="2">
        <f>SUM(M105:O105)</f>
        <v>858.5</v>
      </c>
      <c r="G105" s="13">
        <v>2022</v>
      </c>
      <c r="H105" s="13">
        <v>2024</v>
      </c>
      <c r="I105" s="1" t="s">
        <v>11</v>
      </c>
      <c r="J105" s="50" t="s">
        <v>11</v>
      </c>
      <c r="K105" s="1" t="s">
        <v>11</v>
      </c>
      <c r="L105" s="1"/>
      <c r="M105" s="1">
        <v>858.5</v>
      </c>
      <c r="N105" s="90" t="s">
        <v>11</v>
      </c>
      <c r="O105" s="1" t="s">
        <v>11</v>
      </c>
      <c r="P105" s="1"/>
      <c r="Q105" s="61"/>
      <c r="R105" s="17"/>
      <c r="S105" s="8"/>
      <c r="T105" s="9"/>
      <c r="U105" s="9"/>
    </row>
    <row r="106" spans="1:21" ht="52" hidden="1" x14ac:dyDescent="0.35">
      <c r="A106" s="12" t="s">
        <v>382</v>
      </c>
      <c r="B106" s="12" t="s">
        <v>22</v>
      </c>
      <c r="C106" s="60" t="s">
        <v>32</v>
      </c>
      <c r="D106" s="59" t="s">
        <v>62</v>
      </c>
      <c r="E106" s="60" t="s">
        <v>297</v>
      </c>
      <c r="F106" s="2">
        <f>SUM(M106:O106)</f>
        <v>120.2</v>
      </c>
      <c r="G106" s="13">
        <v>2022</v>
      </c>
      <c r="H106" s="13">
        <v>2022</v>
      </c>
      <c r="I106" s="1" t="s">
        <v>11</v>
      </c>
      <c r="J106" s="50" t="s">
        <v>11</v>
      </c>
      <c r="K106" s="1" t="s">
        <v>11</v>
      </c>
      <c r="L106" s="1"/>
      <c r="M106" s="1">
        <v>120.2</v>
      </c>
      <c r="N106" s="90" t="s">
        <v>11</v>
      </c>
      <c r="O106" s="1" t="s">
        <v>11</v>
      </c>
      <c r="P106" s="1"/>
      <c r="Q106" s="61"/>
      <c r="R106" s="17"/>
      <c r="S106" s="8"/>
      <c r="T106" s="9"/>
      <c r="U106" s="9"/>
    </row>
    <row r="107" spans="1:21" hidden="1" x14ac:dyDescent="0.35">
      <c r="A107" s="106" t="s">
        <v>197</v>
      </c>
      <c r="B107" s="106"/>
      <c r="C107" s="106"/>
      <c r="D107" s="106"/>
      <c r="E107" s="106"/>
      <c r="F107" s="106"/>
      <c r="G107" s="106"/>
      <c r="H107" s="106"/>
      <c r="I107" s="59"/>
      <c r="J107" s="52"/>
      <c r="K107" s="59"/>
      <c r="L107" s="69"/>
      <c r="M107" s="1">
        <f>SUM(M105:M106)</f>
        <v>978.7</v>
      </c>
      <c r="N107" s="93"/>
      <c r="O107" s="59"/>
      <c r="P107" s="69"/>
      <c r="Q107" s="61"/>
      <c r="R107" s="17"/>
      <c r="S107" s="8"/>
      <c r="T107" s="9"/>
      <c r="U107" s="9"/>
    </row>
    <row r="108" spans="1:21" hidden="1" x14ac:dyDescent="0.35">
      <c r="A108" s="106" t="s">
        <v>198</v>
      </c>
      <c r="B108" s="106"/>
      <c r="C108" s="106"/>
      <c r="D108" s="106"/>
      <c r="E108" s="106"/>
      <c r="F108" s="106"/>
      <c r="G108" s="106"/>
      <c r="H108" s="106"/>
      <c r="I108" s="59"/>
      <c r="J108" s="52"/>
      <c r="K108" s="59"/>
      <c r="L108" s="69"/>
      <c r="M108" s="59"/>
      <c r="N108" s="93"/>
      <c r="O108" s="59"/>
      <c r="P108" s="69"/>
      <c r="Q108" s="61"/>
      <c r="R108" s="17"/>
      <c r="S108" s="8"/>
      <c r="T108" s="9"/>
      <c r="U108" s="9"/>
    </row>
    <row r="109" spans="1:21" ht="78" hidden="1" x14ac:dyDescent="0.35">
      <c r="A109" s="11" t="s">
        <v>383</v>
      </c>
      <c r="B109" s="11" t="s">
        <v>22</v>
      </c>
      <c r="C109" s="60" t="s">
        <v>63</v>
      </c>
      <c r="D109" s="59" t="s">
        <v>72</v>
      </c>
      <c r="E109" s="60" t="s">
        <v>288</v>
      </c>
      <c r="F109" s="18" t="e">
        <f>SUM(#REF!)</f>
        <v>#REF!</v>
      </c>
      <c r="G109" s="59">
        <v>2022</v>
      </c>
      <c r="H109" s="59">
        <v>2024</v>
      </c>
      <c r="I109" s="1" t="s">
        <v>11</v>
      </c>
      <c r="J109" s="50" t="s">
        <v>11</v>
      </c>
      <c r="K109" s="1" t="s">
        <v>11</v>
      </c>
      <c r="L109" s="1"/>
      <c r="M109" s="1" t="s">
        <v>11</v>
      </c>
      <c r="N109" s="90" t="s">
        <v>11</v>
      </c>
      <c r="O109" s="1" t="s">
        <v>11</v>
      </c>
      <c r="P109" s="1"/>
      <c r="Q109" s="61"/>
      <c r="R109" s="17"/>
      <c r="S109" s="8"/>
      <c r="T109" s="9"/>
      <c r="U109" s="9"/>
    </row>
    <row r="110" spans="1:21" hidden="1" x14ac:dyDescent="0.35">
      <c r="A110" s="106" t="s">
        <v>227</v>
      </c>
      <c r="B110" s="106"/>
      <c r="C110" s="106"/>
      <c r="D110" s="106"/>
      <c r="E110" s="106"/>
      <c r="F110" s="106"/>
      <c r="G110" s="106"/>
      <c r="H110" s="106"/>
      <c r="I110" s="59"/>
      <c r="J110" s="52"/>
      <c r="K110" s="17"/>
      <c r="L110" s="17"/>
      <c r="M110" s="59"/>
      <c r="N110" s="93"/>
      <c r="O110" s="59"/>
      <c r="P110" s="69"/>
      <c r="Q110" s="61"/>
      <c r="R110" s="17"/>
      <c r="S110" s="8"/>
      <c r="T110" s="9"/>
      <c r="U110" s="9"/>
    </row>
    <row r="111" spans="1:21" hidden="1" x14ac:dyDescent="0.35">
      <c r="A111" s="106" t="s">
        <v>228</v>
      </c>
      <c r="B111" s="106"/>
      <c r="C111" s="106"/>
      <c r="D111" s="106"/>
      <c r="E111" s="106"/>
      <c r="F111" s="106"/>
      <c r="G111" s="106"/>
      <c r="H111" s="106"/>
      <c r="I111" s="59"/>
      <c r="J111" s="52"/>
      <c r="K111" s="17"/>
      <c r="L111" s="17"/>
      <c r="M111" s="59"/>
      <c r="N111" s="93"/>
      <c r="O111" s="59"/>
      <c r="P111" s="69"/>
      <c r="Q111" s="61"/>
      <c r="R111" s="17"/>
      <c r="S111" s="8"/>
      <c r="T111" s="9"/>
      <c r="U111" s="9"/>
    </row>
    <row r="112" spans="1:21" ht="78" hidden="1" x14ac:dyDescent="0.35">
      <c r="A112" s="11" t="s">
        <v>384</v>
      </c>
      <c r="B112" s="11" t="s">
        <v>22</v>
      </c>
      <c r="C112" s="60" t="s">
        <v>63</v>
      </c>
      <c r="D112" s="59" t="s">
        <v>74</v>
      </c>
      <c r="E112" s="60" t="s">
        <v>303</v>
      </c>
      <c r="F112" s="18">
        <v>511</v>
      </c>
      <c r="G112" s="59">
        <v>2022</v>
      </c>
      <c r="H112" s="59">
        <v>2024</v>
      </c>
      <c r="I112" s="1" t="s">
        <v>11</v>
      </c>
      <c r="J112" s="50" t="s">
        <v>11</v>
      </c>
      <c r="K112" s="1" t="s">
        <v>11</v>
      </c>
      <c r="L112" s="1"/>
      <c r="M112" s="1" t="s">
        <v>11</v>
      </c>
      <c r="N112" s="90" t="s">
        <v>11</v>
      </c>
      <c r="O112" s="1" t="s">
        <v>11</v>
      </c>
      <c r="P112" s="1"/>
      <c r="Q112" s="61"/>
      <c r="R112" s="17"/>
      <c r="S112" s="8"/>
      <c r="T112" s="9"/>
      <c r="U112" s="9"/>
    </row>
    <row r="113" spans="1:21" hidden="1" x14ac:dyDescent="0.35">
      <c r="A113" s="106" t="s">
        <v>226</v>
      </c>
      <c r="B113" s="106"/>
      <c r="C113" s="106"/>
      <c r="D113" s="106"/>
      <c r="E113" s="106"/>
      <c r="F113" s="106"/>
      <c r="G113" s="106"/>
      <c r="H113" s="106"/>
      <c r="I113" s="59"/>
      <c r="J113" s="52"/>
      <c r="K113" s="17"/>
      <c r="L113" s="17"/>
      <c r="M113" s="59"/>
      <c r="N113" s="93"/>
      <c r="O113" s="59"/>
      <c r="P113" s="69"/>
      <c r="Q113" s="61"/>
      <c r="R113" s="17"/>
      <c r="S113" s="8"/>
      <c r="T113" s="9"/>
      <c r="U113" s="9"/>
    </row>
    <row r="114" spans="1:21" hidden="1" x14ac:dyDescent="0.35">
      <c r="A114" s="106" t="s">
        <v>225</v>
      </c>
      <c r="B114" s="106"/>
      <c r="C114" s="106"/>
      <c r="D114" s="106"/>
      <c r="E114" s="106"/>
      <c r="F114" s="106"/>
      <c r="G114" s="106"/>
      <c r="H114" s="106"/>
      <c r="I114" s="59"/>
      <c r="J114" s="52"/>
      <c r="K114" s="17"/>
      <c r="L114" s="17"/>
      <c r="M114" s="59"/>
      <c r="N114" s="93"/>
      <c r="O114" s="59"/>
      <c r="P114" s="69"/>
      <c r="Q114" s="61"/>
      <c r="R114" s="17"/>
      <c r="S114" s="8"/>
      <c r="T114" s="9"/>
      <c r="U114" s="9"/>
    </row>
    <row r="115" spans="1:21" ht="78" hidden="1" x14ac:dyDescent="0.35">
      <c r="A115" s="11" t="s">
        <v>385</v>
      </c>
      <c r="B115" s="11" t="s">
        <v>22</v>
      </c>
      <c r="C115" s="60" t="s">
        <v>63</v>
      </c>
      <c r="D115" s="59" t="s">
        <v>75</v>
      </c>
      <c r="E115" s="60" t="s">
        <v>303</v>
      </c>
      <c r="F115" s="19">
        <f>SUM(M115:O115)</f>
        <v>67698.3</v>
      </c>
      <c r="G115" s="59">
        <v>2023</v>
      </c>
      <c r="H115" s="59">
        <v>2023</v>
      </c>
      <c r="I115" s="1" t="s">
        <v>11</v>
      </c>
      <c r="J115" s="50" t="s">
        <v>11</v>
      </c>
      <c r="K115" s="1" t="s">
        <v>11</v>
      </c>
      <c r="L115" s="1"/>
      <c r="M115" s="1" t="s">
        <v>11</v>
      </c>
      <c r="N115" s="90">
        <v>67698.3</v>
      </c>
      <c r="O115" s="1" t="s">
        <v>11</v>
      </c>
      <c r="P115" s="1"/>
      <c r="Q115" s="61"/>
      <c r="R115" s="17"/>
      <c r="S115" s="8"/>
      <c r="T115" s="9"/>
      <c r="U115" s="9"/>
    </row>
    <row r="116" spans="1:21" ht="78" hidden="1" x14ac:dyDescent="0.35">
      <c r="A116" s="11" t="s">
        <v>386</v>
      </c>
      <c r="B116" s="11" t="s">
        <v>44</v>
      </c>
      <c r="C116" s="60" t="s">
        <v>101</v>
      </c>
      <c r="D116" s="59" t="s">
        <v>75</v>
      </c>
      <c r="E116" s="60" t="s">
        <v>304</v>
      </c>
      <c r="F116" s="19">
        <f>SUM(M116:O116)</f>
        <v>0</v>
      </c>
      <c r="G116" s="59">
        <v>2022</v>
      </c>
      <c r="H116" s="59">
        <v>2024</v>
      </c>
      <c r="I116" s="1" t="s">
        <v>11</v>
      </c>
      <c r="J116" s="50" t="s">
        <v>11</v>
      </c>
      <c r="K116" s="1" t="s">
        <v>11</v>
      </c>
      <c r="L116" s="1"/>
      <c r="M116" s="1" t="s">
        <v>11</v>
      </c>
      <c r="N116" s="90" t="s">
        <v>11</v>
      </c>
      <c r="O116" s="1" t="s">
        <v>11</v>
      </c>
      <c r="P116" s="1"/>
      <c r="Q116" s="61"/>
      <c r="R116" s="17"/>
      <c r="S116" s="8"/>
      <c r="T116" s="9"/>
      <c r="U116" s="9"/>
    </row>
    <row r="117" spans="1:21" hidden="1" x14ac:dyDescent="0.35">
      <c r="A117" s="106" t="s">
        <v>223</v>
      </c>
      <c r="B117" s="106"/>
      <c r="C117" s="106"/>
      <c r="D117" s="106"/>
      <c r="E117" s="106"/>
      <c r="F117" s="106"/>
      <c r="G117" s="106"/>
      <c r="H117" s="106"/>
      <c r="I117" s="59"/>
      <c r="J117" s="52"/>
      <c r="K117" s="17"/>
      <c r="L117" s="17"/>
      <c r="M117" s="59"/>
      <c r="N117" s="90">
        <v>67698.3</v>
      </c>
      <c r="O117" s="1"/>
      <c r="P117" s="1"/>
      <c r="Q117" s="61"/>
      <c r="R117" s="17"/>
      <c r="S117" s="8"/>
      <c r="T117" s="9"/>
      <c r="U117" s="9"/>
    </row>
    <row r="118" spans="1:21" hidden="1" x14ac:dyDescent="0.35">
      <c r="A118" s="106" t="s">
        <v>224</v>
      </c>
      <c r="B118" s="106"/>
      <c r="C118" s="106"/>
      <c r="D118" s="106"/>
      <c r="E118" s="106"/>
      <c r="F118" s="106"/>
      <c r="G118" s="106"/>
      <c r="H118" s="106"/>
      <c r="I118" s="59"/>
      <c r="J118" s="52"/>
      <c r="K118" s="17"/>
      <c r="L118" s="17"/>
      <c r="M118" s="59"/>
      <c r="N118" s="90"/>
      <c r="O118" s="1"/>
      <c r="P118" s="1"/>
      <c r="Q118" s="61"/>
      <c r="R118" s="17"/>
      <c r="S118" s="8"/>
      <c r="T118" s="9"/>
      <c r="U118" s="9"/>
    </row>
    <row r="119" spans="1:21" ht="78" hidden="1" x14ac:dyDescent="0.35">
      <c r="A119" s="11" t="s">
        <v>387</v>
      </c>
      <c r="B119" s="11" t="s">
        <v>22</v>
      </c>
      <c r="C119" s="60" t="s">
        <v>64</v>
      </c>
      <c r="D119" s="59" t="s">
        <v>76</v>
      </c>
      <c r="E119" s="60" t="s">
        <v>303</v>
      </c>
      <c r="F119" s="18">
        <v>200</v>
      </c>
      <c r="G119" s="59">
        <v>2023</v>
      </c>
      <c r="H119" s="59">
        <v>2024</v>
      </c>
      <c r="I119" s="1" t="s">
        <v>11</v>
      </c>
      <c r="J119" s="50" t="s">
        <v>11</v>
      </c>
      <c r="K119" s="1" t="s">
        <v>11</v>
      </c>
      <c r="L119" s="1"/>
      <c r="M119" s="1" t="s">
        <v>11</v>
      </c>
      <c r="N119" s="90" t="s">
        <v>11</v>
      </c>
      <c r="O119" s="1" t="s">
        <v>11</v>
      </c>
      <c r="P119" s="1"/>
      <c r="Q119" s="61"/>
      <c r="R119" s="17"/>
      <c r="S119" s="8"/>
      <c r="T119" s="9"/>
      <c r="U119" s="9"/>
    </row>
    <row r="120" spans="1:21" ht="78" hidden="1" x14ac:dyDescent="0.35">
      <c r="A120" s="11" t="s">
        <v>388</v>
      </c>
      <c r="B120" s="11" t="s">
        <v>44</v>
      </c>
      <c r="C120" s="60" t="s">
        <v>66</v>
      </c>
      <c r="D120" s="59" t="s">
        <v>76</v>
      </c>
      <c r="E120" s="60" t="s">
        <v>304</v>
      </c>
      <c r="F120" s="18">
        <v>10237.1</v>
      </c>
      <c r="G120" s="59">
        <v>2022</v>
      </c>
      <c r="H120" s="59">
        <v>2022</v>
      </c>
      <c r="I120" s="1" t="s">
        <v>11</v>
      </c>
      <c r="J120" s="50" t="s">
        <v>11</v>
      </c>
      <c r="K120" s="1" t="s">
        <v>11</v>
      </c>
      <c r="L120" s="1"/>
      <c r="M120" s="1">
        <v>9111</v>
      </c>
      <c r="N120" s="90" t="s">
        <v>11</v>
      </c>
      <c r="O120" s="1" t="s">
        <v>11</v>
      </c>
      <c r="P120" s="1"/>
      <c r="Q120" s="61"/>
      <c r="R120" s="17"/>
      <c r="S120" s="8"/>
      <c r="T120" s="9"/>
      <c r="U120" s="9"/>
    </row>
    <row r="121" spans="1:21" hidden="1" x14ac:dyDescent="0.35">
      <c r="A121" s="106" t="s">
        <v>221</v>
      </c>
      <c r="B121" s="106"/>
      <c r="C121" s="106"/>
      <c r="D121" s="106"/>
      <c r="E121" s="106"/>
      <c r="F121" s="106"/>
      <c r="G121" s="106"/>
      <c r="H121" s="106"/>
      <c r="I121" s="59"/>
      <c r="J121" s="52"/>
      <c r="K121" s="17"/>
      <c r="L121" s="17"/>
      <c r="M121" s="1">
        <f>M120</f>
        <v>9111</v>
      </c>
      <c r="N121" s="93"/>
      <c r="O121" s="59"/>
      <c r="P121" s="69"/>
      <c r="Q121" s="61"/>
      <c r="R121" s="17"/>
      <c r="S121" s="8"/>
      <c r="T121" s="9"/>
      <c r="U121" s="9"/>
    </row>
    <row r="122" spans="1:21" hidden="1" x14ac:dyDescent="0.35">
      <c r="A122" s="106" t="s">
        <v>222</v>
      </c>
      <c r="B122" s="106"/>
      <c r="C122" s="106"/>
      <c r="D122" s="106"/>
      <c r="E122" s="106"/>
      <c r="F122" s="106"/>
      <c r="G122" s="106"/>
      <c r="H122" s="106"/>
      <c r="I122" s="59"/>
      <c r="J122" s="52"/>
      <c r="K122" s="17"/>
      <c r="L122" s="17"/>
      <c r="M122" s="59"/>
      <c r="N122" s="93"/>
      <c r="O122" s="59"/>
      <c r="P122" s="69"/>
      <c r="Q122" s="61"/>
      <c r="R122" s="17"/>
      <c r="S122" s="8"/>
      <c r="T122" s="9"/>
      <c r="U122" s="9"/>
    </row>
    <row r="123" spans="1:21" ht="78" hidden="1" x14ac:dyDescent="0.35">
      <c r="A123" s="11" t="s">
        <v>389</v>
      </c>
      <c r="B123" s="11" t="s">
        <v>22</v>
      </c>
      <c r="C123" s="60" t="s">
        <v>99</v>
      </c>
      <c r="D123" s="59" t="s">
        <v>77</v>
      </c>
      <c r="E123" s="60" t="s">
        <v>303</v>
      </c>
      <c r="F123" s="1" t="e">
        <f>SUM(#REF!)</f>
        <v>#REF!</v>
      </c>
      <c r="G123" s="59">
        <v>2022</v>
      </c>
      <c r="H123" s="59">
        <v>2024</v>
      </c>
      <c r="I123" s="1" t="s">
        <v>11</v>
      </c>
      <c r="J123" s="50" t="s">
        <v>11</v>
      </c>
      <c r="K123" s="1" t="s">
        <v>11</v>
      </c>
      <c r="L123" s="1"/>
      <c r="M123" s="1" t="s">
        <v>11</v>
      </c>
      <c r="N123" s="90" t="s">
        <v>11</v>
      </c>
      <c r="O123" s="1" t="s">
        <v>11</v>
      </c>
      <c r="P123" s="1"/>
      <c r="Q123" s="61"/>
      <c r="R123" s="17"/>
      <c r="S123" s="8"/>
      <c r="T123" s="9"/>
      <c r="U123" s="9"/>
    </row>
    <row r="124" spans="1:21" ht="78" hidden="1" x14ac:dyDescent="0.35">
      <c r="A124" s="11" t="s">
        <v>390</v>
      </c>
      <c r="B124" s="11" t="s">
        <v>44</v>
      </c>
      <c r="C124" s="60" t="s">
        <v>100</v>
      </c>
      <c r="D124" s="59" t="s">
        <v>77</v>
      </c>
      <c r="E124" s="60" t="s">
        <v>304</v>
      </c>
      <c r="F124" s="1" t="e">
        <f>SUM(#REF!)</f>
        <v>#REF!</v>
      </c>
      <c r="G124" s="59">
        <v>2023</v>
      </c>
      <c r="H124" s="59">
        <v>2024</v>
      </c>
      <c r="I124" s="1" t="s">
        <v>11</v>
      </c>
      <c r="J124" s="50" t="s">
        <v>11</v>
      </c>
      <c r="K124" s="1" t="s">
        <v>11</v>
      </c>
      <c r="L124" s="1"/>
      <c r="M124" s="1" t="s">
        <v>11</v>
      </c>
      <c r="N124" s="90" t="s">
        <v>11</v>
      </c>
      <c r="O124" s="1" t="s">
        <v>11</v>
      </c>
      <c r="P124" s="1"/>
      <c r="Q124" s="61"/>
      <c r="R124" s="17"/>
      <c r="S124" s="8"/>
      <c r="T124" s="9"/>
      <c r="U124" s="9"/>
    </row>
    <row r="125" spans="1:21" hidden="1" x14ac:dyDescent="0.35">
      <c r="A125" s="106" t="s">
        <v>219</v>
      </c>
      <c r="B125" s="106"/>
      <c r="C125" s="106"/>
      <c r="D125" s="106"/>
      <c r="E125" s="106"/>
      <c r="F125" s="106"/>
      <c r="G125" s="106"/>
      <c r="H125" s="106"/>
      <c r="I125" s="59"/>
      <c r="J125" s="52"/>
      <c r="K125" s="17"/>
      <c r="L125" s="17"/>
      <c r="M125" s="59"/>
      <c r="N125" s="93"/>
      <c r="O125" s="59"/>
      <c r="P125" s="69"/>
      <c r="Q125" s="61"/>
      <c r="R125" s="17"/>
      <c r="S125" s="8"/>
      <c r="T125" s="9"/>
      <c r="U125" s="9"/>
    </row>
    <row r="126" spans="1:21" hidden="1" x14ac:dyDescent="0.35">
      <c r="A126" s="106" t="s">
        <v>220</v>
      </c>
      <c r="B126" s="106"/>
      <c r="C126" s="106"/>
      <c r="D126" s="106"/>
      <c r="E126" s="106"/>
      <c r="F126" s="106"/>
      <c r="G126" s="106"/>
      <c r="H126" s="106"/>
      <c r="I126" s="59"/>
      <c r="J126" s="52"/>
      <c r="K126" s="17"/>
      <c r="L126" s="17"/>
      <c r="M126" s="59"/>
      <c r="N126" s="93"/>
      <c r="O126" s="59"/>
      <c r="P126" s="69"/>
      <c r="Q126" s="61"/>
      <c r="R126" s="17"/>
      <c r="S126" s="8"/>
      <c r="T126" s="9"/>
      <c r="U126" s="9"/>
    </row>
    <row r="127" spans="1:21" ht="78" hidden="1" x14ac:dyDescent="0.35">
      <c r="A127" s="11" t="s">
        <v>391</v>
      </c>
      <c r="B127" s="11" t="s">
        <v>22</v>
      </c>
      <c r="C127" s="60" t="s">
        <v>63</v>
      </c>
      <c r="D127" s="59" t="s">
        <v>78</v>
      </c>
      <c r="E127" s="60" t="s">
        <v>303</v>
      </c>
      <c r="F127" s="18">
        <v>612.79999999999995</v>
      </c>
      <c r="G127" s="59">
        <v>2022</v>
      </c>
      <c r="H127" s="59">
        <v>2024</v>
      </c>
      <c r="I127" s="1" t="s">
        <v>11</v>
      </c>
      <c r="J127" s="50" t="s">
        <v>11</v>
      </c>
      <c r="K127" s="1" t="s">
        <v>11</v>
      </c>
      <c r="L127" s="1"/>
      <c r="M127" s="1" t="s">
        <v>11</v>
      </c>
      <c r="N127" s="90" t="s">
        <v>11</v>
      </c>
      <c r="O127" s="1" t="s">
        <v>11</v>
      </c>
      <c r="P127" s="1"/>
      <c r="Q127" s="61"/>
      <c r="R127" s="17"/>
      <c r="S127" s="8"/>
      <c r="T127" s="9"/>
      <c r="U127" s="9"/>
    </row>
    <row r="128" spans="1:21" hidden="1" x14ac:dyDescent="0.35">
      <c r="A128" s="106" t="s">
        <v>218</v>
      </c>
      <c r="B128" s="106"/>
      <c r="C128" s="106"/>
      <c r="D128" s="106"/>
      <c r="E128" s="106"/>
      <c r="F128" s="106"/>
      <c r="G128" s="106"/>
      <c r="H128" s="106"/>
      <c r="I128" s="59"/>
      <c r="J128" s="52"/>
      <c r="K128" s="17"/>
      <c r="L128" s="17"/>
      <c r="M128" s="59"/>
      <c r="N128" s="93"/>
      <c r="O128" s="59"/>
      <c r="P128" s="69"/>
      <c r="Q128" s="61"/>
      <c r="R128" s="17"/>
      <c r="S128" s="8"/>
      <c r="T128" s="9"/>
      <c r="U128" s="9"/>
    </row>
    <row r="129" spans="1:21" hidden="1" x14ac:dyDescent="0.35">
      <c r="A129" s="106" t="s">
        <v>217</v>
      </c>
      <c r="B129" s="106"/>
      <c r="C129" s="106"/>
      <c r="D129" s="106"/>
      <c r="E129" s="106"/>
      <c r="F129" s="106"/>
      <c r="G129" s="106"/>
      <c r="H129" s="106"/>
      <c r="I129" s="59"/>
      <c r="J129" s="52"/>
      <c r="K129" s="17"/>
      <c r="L129" s="17"/>
      <c r="M129" s="59"/>
      <c r="N129" s="93"/>
      <c r="O129" s="59"/>
      <c r="P129" s="69"/>
      <c r="Q129" s="61"/>
      <c r="R129" s="17"/>
      <c r="S129" s="8"/>
      <c r="T129" s="9"/>
      <c r="U129" s="9"/>
    </row>
    <row r="130" spans="1:21" ht="65" hidden="1" x14ac:dyDescent="0.35">
      <c r="A130" s="11" t="s">
        <v>392</v>
      </c>
      <c r="B130" s="11" t="s">
        <v>22</v>
      </c>
      <c r="C130" s="60" t="s">
        <v>63</v>
      </c>
      <c r="D130" s="59" t="s">
        <v>79</v>
      </c>
      <c r="E130" s="60" t="s">
        <v>303</v>
      </c>
      <c r="F130" s="18">
        <v>170</v>
      </c>
      <c r="G130" s="59">
        <v>2022</v>
      </c>
      <c r="H130" s="59">
        <v>2024</v>
      </c>
      <c r="I130" s="1" t="s">
        <v>11</v>
      </c>
      <c r="J130" s="50" t="s">
        <v>11</v>
      </c>
      <c r="K130" s="1" t="s">
        <v>11</v>
      </c>
      <c r="L130" s="1"/>
      <c r="M130" s="1" t="s">
        <v>11</v>
      </c>
      <c r="N130" s="90" t="s">
        <v>11</v>
      </c>
      <c r="O130" s="1" t="s">
        <v>11</v>
      </c>
      <c r="P130" s="1"/>
      <c r="Q130" s="61"/>
      <c r="R130" s="17"/>
      <c r="S130" s="8"/>
      <c r="T130" s="9"/>
      <c r="U130" s="9"/>
    </row>
    <row r="131" spans="1:21" hidden="1" x14ac:dyDescent="0.35">
      <c r="A131" s="106" t="s">
        <v>215</v>
      </c>
      <c r="B131" s="106"/>
      <c r="C131" s="106"/>
      <c r="D131" s="106"/>
      <c r="E131" s="106"/>
      <c r="F131" s="106"/>
      <c r="G131" s="106"/>
      <c r="H131" s="106"/>
      <c r="I131" s="59"/>
      <c r="J131" s="52"/>
      <c r="K131" s="17"/>
      <c r="L131" s="17"/>
      <c r="M131" s="59"/>
      <c r="N131" s="93"/>
      <c r="O131" s="59"/>
      <c r="P131" s="69"/>
      <c r="Q131" s="61"/>
      <c r="R131" s="17"/>
      <c r="S131" s="8"/>
      <c r="T131" s="9"/>
      <c r="U131" s="9"/>
    </row>
    <row r="132" spans="1:21" hidden="1" x14ac:dyDescent="0.35">
      <c r="A132" s="106" t="s">
        <v>214</v>
      </c>
      <c r="B132" s="106"/>
      <c r="C132" s="106"/>
      <c r="D132" s="106"/>
      <c r="E132" s="106"/>
      <c r="F132" s="106"/>
      <c r="G132" s="106"/>
      <c r="H132" s="106"/>
      <c r="I132" s="59"/>
      <c r="J132" s="52"/>
      <c r="K132" s="17"/>
      <c r="L132" s="17"/>
      <c r="M132" s="59"/>
      <c r="N132" s="93"/>
      <c r="O132" s="59"/>
      <c r="P132" s="69"/>
      <c r="Q132" s="61"/>
      <c r="R132" s="17"/>
      <c r="S132" s="8"/>
      <c r="T132" s="9"/>
      <c r="U132" s="9"/>
    </row>
    <row r="133" spans="1:21" ht="65" hidden="1" x14ac:dyDescent="0.35">
      <c r="A133" s="11" t="s">
        <v>393</v>
      </c>
      <c r="B133" s="11" t="s">
        <v>22</v>
      </c>
      <c r="C133" s="60" t="s">
        <v>63</v>
      </c>
      <c r="D133" s="59" t="s">
        <v>80</v>
      </c>
      <c r="E133" s="60" t="s">
        <v>303</v>
      </c>
      <c r="F133" s="1">
        <v>96</v>
      </c>
      <c r="G133" s="59">
        <v>2022</v>
      </c>
      <c r="H133" s="59">
        <v>2024</v>
      </c>
      <c r="I133" s="1" t="s">
        <v>11</v>
      </c>
      <c r="J133" s="50" t="s">
        <v>11</v>
      </c>
      <c r="K133" s="1" t="s">
        <v>11</v>
      </c>
      <c r="L133" s="1"/>
      <c r="M133" s="1" t="s">
        <v>11</v>
      </c>
      <c r="N133" s="90" t="s">
        <v>11</v>
      </c>
      <c r="O133" s="1" t="s">
        <v>11</v>
      </c>
      <c r="P133" s="1"/>
      <c r="Q133" s="61"/>
      <c r="R133" s="17"/>
      <c r="S133" s="8"/>
      <c r="T133" s="9"/>
      <c r="U133" s="9"/>
    </row>
    <row r="134" spans="1:21" ht="65" hidden="1" x14ac:dyDescent="0.35">
      <c r="A134" s="11" t="s">
        <v>394</v>
      </c>
      <c r="B134" s="11" t="s">
        <v>44</v>
      </c>
      <c r="C134" s="60" t="s">
        <v>67</v>
      </c>
      <c r="D134" s="59" t="s">
        <v>80</v>
      </c>
      <c r="E134" s="60" t="s">
        <v>305</v>
      </c>
      <c r="F134" s="1">
        <v>7500</v>
      </c>
      <c r="G134" s="59">
        <v>2022</v>
      </c>
      <c r="H134" s="59">
        <v>2022</v>
      </c>
      <c r="I134" s="1" t="s">
        <v>11</v>
      </c>
      <c r="J134" s="50" t="s">
        <v>11</v>
      </c>
      <c r="K134" s="1" t="s">
        <v>11</v>
      </c>
      <c r="L134" s="1"/>
      <c r="M134" s="1">
        <v>6750</v>
      </c>
      <c r="N134" s="90" t="s">
        <v>11</v>
      </c>
      <c r="O134" s="1" t="s">
        <v>11</v>
      </c>
      <c r="P134" s="1"/>
      <c r="Q134" s="61"/>
      <c r="R134" s="17"/>
      <c r="S134" s="8"/>
      <c r="T134" s="9"/>
      <c r="U134" s="9"/>
    </row>
    <row r="135" spans="1:21" hidden="1" x14ac:dyDescent="0.35">
      <c r="A135" s="106" t="s">
        <v>216</v>
      </c>
      <c r="B135" s="106"/>
      <c r="C135" s="106"/>
      <c r="D135" s="106"/>
      <c r="E135" s="106"/>
      <c r="F135" s="106"/>
      <c r="G135" s="106"/>
      <c r="H135" s="106"/>
      <c r="I135" s="59"/>
      <c r="J135" s="52"/>
      <c r="K135" s="17"/>
      <c r="L135" s="17"/>
      <c r="M135" s="1">
        <v>6750</v>
      </c>
      <c r="N135" s="93"/>
      <c r="O135" s="59"/>
      <c r="P135" s="69"/>
      <c r="Q135" s="61"/>
      <c r="R135" s="17"/>
      <c r="S135" s="8"/>
      <c r="T135" s="9"/>
      <c r="U135" s="9"/>
    </row>
    <row r="136" spans="1:21" hidden="1" x14ac:dyDescent="0.35">
      <c r="A136" s="106" t="s">
        <v>213</v>
      </c>
      <c r="B136" s="106"/>
      <c r="C136" s="106"/>
      <c r="D136" s="106"/>
      <c r="E136" s="106"/>
      <c r="F136" s="106"/>
      <c r="G136" s="106"/>
      <c r="H136" s="106"/>
      <c r="I136" s="59"/>
      <c r="J136" s="52"/>
      <c r="K136" s="17"/>
      <c r="L136" s="17"/>
      <c r="M136" s="59"/>
      <c r="N136" s="93"/>
      <c r="O136" s="59"/>
      <c r="P136" s="69"/>
      <c r="Q136" s="61"/>
      <c r="R136" s="17"/>
      <c r="S136" s="8"/>
      <c r="T136" s="9"/>
      <c r="U136" s="9"/>
    </row>
    <row r="137" spans="1:21" ht="78" hidden="1" x14ac:dyDescent="0.35">
      <c r="A137" s="11" t="s">
        <v>395</v>
      </c>
      <c r="B137" s="11" t="s">
        <v>44</v>
      </c>
      <c r="C137" s="60" t="s">
        <v>68</v>
      </c>
      <c r="D137" s="59" t="s">
        <v>81</v>
      </c>
      <c r="E137" s="60" t="s">
        <v>305</v>
      </c>
      <c r="F137" s="1">
        <v>75.3</v>
      </c>
      <c r="G137" s="59">
        <v>2022</v>
      </c>
      <c r="H137" s="59">
        <v>2024</v>
      </c>
      <c r="I137" s="1" t="s">
        <v>11</v>
      </c>
      <c r="J137" s="50" t="s">
        <v>11</v>
      </c>
      <c r="K137" s="1" t="s">
        <v>11</v>
      </c>
      <c r="L137" s="1"/>
      <c r="M137" s="1" t="s">
        <v>11</v>
      </c>
      <c r="N137" s="90" t="s">
        <v>11</v>
      </c>
      <c r="O137" s="1" t="s">
        <v>11</v>
      </c>
      <c r="P137" s="1"/>
      <c r="Q137" s="61"/>
      <c r="R137" s="17"/>
      <c r="S137" s="8"/>
      <c r="T137" s="9"/>
      <c r="U137" s="9"/>
    </row>
    <row r="138" spans="1:21" hidden="1" x14ac:dyDescent="0.35">
      <c r="A138" s="106" t="s">
        <v>211</v>
      </c>
      <c r="B138" s="106"/>
      <c r="C138" s="106"/>
      <c r="D138" s="106"/>
      <c r="E138" s="106"/>
      <c r="F138" s="106"/>
      <c r="G138" s="106"/>
      <c r="H138" s="106"/>
      <c r="I138" s="59"/>
      <c r="J138" s="52"/>
      <c r="K138" s="17"/>
      <c r="L138" s="17"/>
      <c r="M138" s="59"/>
      <c r="N138" s="93"/>
      <c r="O138" s="59"/>
      <c r="P138" s="69"/>
      <c r="Q138" s="61"/>
      <c r="R138" s="17"/>
      <c r="S138" s="8"/>
      <c r="T138" s="9"/>
      <c r="U138" s="9"/>
    </row>
    <row r="139" spans="1:21" hidden="1" x14ac:dyDescent="0.35">
      <c r="A139" s="106" t="s">
        <v>212</v>
      </c>
      <c r="B139" s="106"/>
      <c r="C139" s="106"/>
      <c r="D139" s="106"/>
      <c r="E139" s="106"/>
      <c r="F139" s="106"/>
      <c r="G139" s="106"/>
      <c r="H139" s="106"/>
      <c r="I139" s="59"/>
      <c r="J139" s="52"/>
      <c r="K139" s="17"/>
      <c r="L139" s="17"/>
      <c r="M139" s="59"/>
      <c r="N139" s="93"/>
      <c r="O139" s="59"/>
      <c r="P139" s="69"/>
      <c r="Q139" s="61"/>
      <c r="R139" s="17"/>
      <c r="S139" s="8"/>
      <c r="T139" s="9"/>
      <c r="U139" s="9"/>
    </row>
    <row r="140" spans="1:21" ht="65" hidden="1" x14ac:dyDescent="0.35">
      <c r="A140" s="11" t="s">
        <v>396</v>
      </c>
      <c r="B140" s="11" t="s">
        <v>22</v>
      </c>
      <c r="C140" s="60" t="s">
        <v>63</v>
      </c>
      <c r="D140" s="59" t="s">
        <v>82</v>
      </c>
      <c r="E140" s="60" t="s">
        <v>303</v>
      </c>
      <c r="F140" s="1">
        <v>415.7</v>
      </c>
      <c r="G140" s="59">
        <v>2022</v>
      </c>
      <c r="H140" s="59">
        <v>2024</v>
      </c>
      <c r="I140" s="1" t="s">
        <v>11</v>
      </c>
      <c r="J140" s="50" t="s">
        <v>11</v>
      </c>
      <c r="K140" s="1" t="s">
        <v>11</v>
      </c>
      <c r="L140" s="1"/>
      <c r="M140" s="1" t="s">
        <v>11</v>
      </c>
      <c r="N140" s="90" t="s">
        <v>11</v>
      </c>
      <c r="O140" s="1" t="s">
        <v>11</v>
      </c>
      <c r="P140" s="1"/>
      <c r="Q140" s="61"/>
      <c r="R140" s="17"/>
      <c r="S140" s="8"/>
      <c r="T140" s="9"/>
      <c r="U140" s="9"/>
    </row>
    <row r="141" spans="1:21" ht="65" hidden="1" x14ac:dyDescent="0.35">
      <c r="A141" s="11" t="s">
        <v>397</v>
      </c>
      <c r="B141" s="11" t="s">
        <v>44</v>
      </c>
      <c r="C141" s="60" t="s">
        <v>68</v>
      </c>
      <c r="D141" s="59" t="s">
        <v>82</v>
      </c>
      <c r="E141" s="60" t="s">
        <v>305</v>
      </c>
      <c r="F141" s="1">
        <v>10000</v>
      </c>
      <c r="G141" s="59">
        <v>2022</v>
      </c>
      <c r="H141" s="59">
        <v>2022</v>
      </c>
      <c r="I141" s="1" t="s">
        <v>11</v>
      </c>
      <c r="J141" s="50" t="s">
        <v>11</v>
      </c>
      <c r="K141" s="1" t="s">
        <v>11</v>
      </c>
      <c r="L141" s="1"/>
      <c r="M141" s="1">
        <v>5000</v>
      </c>
      <c r="N141" s="90" t="s">
        <v>11</v>
      </c>
      <c r="O141" s="1" t="s">
        <v>11</v>
      </c>
      <c r="P141" s="1"/>
      <c r="Q141" s="61"/>
      <c r="R141" s="17"/>
      <c r="S141" s="8"/>
      <c r="T141" s="9"/>
      <c r="U141" s="9"/>
    </row>
    <row r="142" spans="1:21" hidden="1" x14ac:dyDescent="0.35">
      <c r="A142" s="106" t="s">
        <v>209</v>
      </c>
      <c r="B142" s="106"/>
      <c r="C142" s="106"/>
      <c r="D142" s="106"/>
      <c r="E142" s="106"/>
      <c r="F142" s="106"/>
      <c r="G142" s="106"/>
      <c r="H142" s="106"/>
      <c r="I142" s="59"/>
      <c r="J142" s="52"/>
      <c r="K142" s="17"/>
      <c r="L142" s="17"/>
      <c r="M142" s="1">
        <f>M141</f>
        <v>5000</v>
      </c>
      <c r="N142" s="90"/>
      <c r="O142" s="1"/>
      <c r="P142" s="1"/>
      <c r="Q142" s="61"/>
      <c r="R142" s="17"/>
      <c r="S142" s="8"/>
      <c r="T142" s="9"/>
      <c r="U142" s="9"/>
    </row>
    <row r="143" spans="1:21" hidden="1" x14ac:dyDescent="0.35">
      <c r="A143" s="106" t="s">
        <v>210</v>
      </c>
      <c r="B143" s="106"/>
      <c r="C143" s="106"/>
      <c r="D143" s="106"/>
      <c r="E143" s="106"/>
      <c r="F143" s="106"/>
      <c r="G143" s="106"/>
      <c r="H143" s="106"/>
      <c r="I143" s="59"/>
      <c r="J143" s="52"/>
      <c r="K143" s="17"/>
      <c r="L143" s="17"/>
      <c r="M143" s="1"/>
      <c r="N143" s="90"/>
      <c r="O143" s="1"/>
      <c r="P143" s="1"/>
      <c r="Q143" s="61"/>
      <c r="R143" s="17"/>
      <c r="S143" s="8"/>
      <c r="T143" s="9"/>
      <c r="U143" s="9"/>
    </row>
    <row r="144" spans="1:21" ht="65" hidden="1" x14ac:dyDescent="0.35">
      <c r="A144" s="11" t="s">
        <v>398</v>
      </c>
      <c r="B144" s="11" t="s">
        <v>22</v>
      </c>
      <c r="C144" s="60" t="s">
        <v>63</v>
      </c>
      <c r="D144" s="59" t="s">
        <v>83</v>
      </c>
      <c r="E144" s="60" t="s">
        <v>303</v>
      </c>
      <c r="F144" s="1">
        <v>51.1</v>
      </c>
      <c r="G144" s="59">
        <v>2022</v>
      </c>
      <c r="H144" s="59">
        <v>2024</v>
      </c>
      <c r="I144" s="1" t="s">
        <v>11</v>
      </c>
      <c r="J144" s="50" t="s">
        <v>11</v>
      </c>
      <c r="K144" s="1" t="s">
        <v>11</v>
      </c>
      <c r="L144" s="1"/>
      <c r="M144" s="1" t="s">
        <v>11</v>
      </c>
      <c r="N144" s="90" t="s">
        <v>11</v>
      </c>
      <c r="O144" s="1" t="s">
        <v>11</v>
      </c>
      <c r="P144" s="1"/>
      <c r="Q144" s="61"/>
      <c r="R144" s="17"/>
      <c r="S144" s="8"/>
      <c r="T144" s="9"/>
      <c r="U144" s="9"/>
    </row>
    <row r="145" spans="1:21" ht="65" hidden="1" x14ac:dyDescent="0.35">
      <c r="A145" s="11" t="s">
        <v>399</v>
      </c>
      <c r="B145" s="11" t="s">
        <v>44</v>
      </c>
      <c r="C145" s="60" t="s">
        <v>69</v>
      </c>
      <c r="D145" s="59" t="s">
        <v>84</v>
      </c>
      <c r="E145" s="60" t="s">
        <v>304</v>
      </c>
      <c r="F145" s="1">
        <v>6000</v>
      </c>
      <c r="G145" s="59">
        <v>2023</v>
      </c>
      <c r="H145" s="59">
        <v>2023</v>
      </c>
      <c r="I145" s="1" t="s">
        <v>11</v>
      </c>
      <c r="J145" s="50" t="s">
        <v>11</v>
      </c>
      <c r="K145" s="1" t="s">
        <v>11</v>
      </c>
      <c r="L145" s="1"/>
      <c r="M145" s="1" t="s">
        <v>11</v>
      </c>
      <c r="N145" s="90" t="s">
        <v>11</v>
      </c>
      <c r="O145" s="1" t="s">
        <v>11</v>
      </c>
      <c r="P145" s="1"/>
      <c r="Q145" s="61"/>
      <c r="R145" s="17"/>
      <c r="S145" s="8"/>
      <c r="T145" s="9"/>
      <c r="U145" s="9"/>
    </row>
    <row r="146" spans="1:21" hidden="1" x14ac:dyDescent="0.35">
      <c r="A146" s="106" t="s">
        <v>208</v>
      </c>
      <c r="B146" s="106"/>
      <c r="C146" s="106"/>
      <c r="D146" s="106"/>
      <c r="E146" s="106"/>
      <c r="F146" s="106"/>
      <c r="G146" s="106"/>
      <c r="H146" s="106"/>
      <c r="I146" s="59"/>
      <c r="J146" s="52"/>
      <c r="K146" s="17"/>
      <c r="L146" s="17"/>
      <c r="M146" s="1"/>
      <c r="N146" s="90"/>
      <c r="O146" s="1"/>
      <c r="P146" s="1"/>
      <c r="Q146" s="61"/>
      <c r="R146" s="17"/>
      <c r="S146" s="8"/>
      <c r="T146" s="9"/>
      <c r="U146" s="9"/>
    </row>
    <row r="147" spans="1:21" hidden="1" x14ac:dyDescent="0.35">
      <c r="A147" s="106" t="s">
        <v>207</v>
      </c>
      <c r="B147" s="106"/>
      <c r="C147" s="106"/>
      <c r="D147" s="106"/>
      <c r="E147" s="106"/>
      <c r="F147" s="106"/>
      <c r="G147" s="106"/>
      <c r="H147" s="106"/>
      <c r="I147" s="59"/>
      <c r="J147" s="52"/>
      <c r="K147" s="17"/>
      <c r="L147" s="17"/>
      <c r="M147" s="1"/>
      <c r="N147" s="90"/>
      <c r="O147" s="1"/>
      <c r="P147" s="1"/>
      <c r="Q147" s="61"/>
      <c r="R147" s="17"/>
      <c r="S147" s="8"/>
      <c r="T147" s="9"/>
      <c r="U147" s="9"/>
    </row>
    <row r="148" spans="1:21" ht="78" hidden="1" x14ac:dyDescent="0.35">
      <c r="A148" s="11" t="s">
        <v>400</v>
      </c>
      <c r="B148" s="11" t="s">
        <v>22</v>
      </c>
      <c r="C148" s="60" t="s">
        <v>63</v>
      </c>
      <c r="D148" s="59" t="s">
        <v>85</v>
      </c>
      <c r="E148" s="60" t="s">
        <v>303</v>
      </c>
      <c r="F148" s="18">
        <v>302</v>
      </c>
      <c r="G148" s="59">
        <v>2022</v>
      </c>
      <c r="H148" s="59">
        <v>2024</v>
      </c>
      <c r="I148" s="1" t="s">
        <v>11</v>
      </c>
      <c r="J148" s="50" t="s">
        <v>11</v>
      </c>
      <c r="K148" s="1" t="s">
        <v>11</v>
      </c>
      <c r="L148" s="1"/>
      <c r="M148" s="1" t="s">
        <v>11</v>
      </c>
      <c r="N148" s="90" t="s">
        <v>11</v>
      </c>
      <c r="O148" s="1" t="s">
        <v>11</v>
      </c>
      <c r="P148" s="1"/>
      <c r="Q148" s="61"/>
      <c r="R148" s="17"/>
      <c r="S148" s="8"/>
      <c r="T148" s="9"/>
      <c r="U148" s="9"/>
    </row>
    <row r="149" spans="1:21" hidden="1" x14ac:dyDescent="0.35">
      <c r="A149" s="106" t="s">
        <v>205</v>
      </c>
      <c r="B149" s="106"/>
      <c r="C149" s="106"/>
      <c r="D149" s="106"/>
      <c r="E149" s="106"/>
      <c r="F149" s="106"/>
      <c r="G149" s="106"/>
      <c r="H149" s="106"/>
      <c r="I149" s="59"/>
      <c r="J149" s="52"/>
      <c r="K149" s="17"/>
      <c r="L149" s="17"/>
      <c r="M149" s="59"/>
      <c r="N149" s="93"/>
      <c r="O149" s="59"/>
      <c r="P149" s="69"/>
      <c r="Q149" s="61"/>
      <c r="R149" s="17"/>
      <c r="S149" s="8"/>
      <c r="T149" s="9"/>
      <c r="U149" s="9"/>
    </row>
    <row r="150" spans="1:21" hidden="1" x14ac:dyDescent="0.35">
      <c r="A150" s="106" t="s">
        <v>206</v>
      </c>
      <c r="B150" s="106"/>
      <c r="C150" s="106"/>
      <c r="D150" s="106"/>
      <c r="E150" s="106"/>
      <c r="F150" s="106"/>
      <c r="G150" s="106"/>
      <c r="H150" s="106"/>
      <c r="I150" s="59"/>
      <c r="J150" s="52"/>
      <c r="K150" s="17"/>
      <c r="L150" s="17"/>
      <c r="M150" s="59"/>
      <c r="N150" s="93"/>
      <c r="O150" s="59"/>
      <c r="P150" s="69"/>
      <c r="Q150" s="61"/>
      <c r="R150" s="17"/>
      <c r="S150" s="8"/>
      <c r="T150" s="9"/>
      <c r="U150" s="9"/>
    </row>
    <row r="151" spans="1:21" ht="78" hidden="1" x14ac:dyDescent="0.35">
      <c r="A151" s="11" t="s">
        <v>401</v>
      </c>
      <c r="B151" s="11" t="s">
        <v>22</v>
      </c>
      <c r="C151" s="60" t="s">
        <v>63</v>
      </c>
      <c r="D151" s="59" t="s">
        <v>86</v>
      </c>
      <c r="E151" s="60" t="s">
        <v>303</v>
      </c>
      <c r="F151" s="18">
        <v>190</v>
      </c>
      <c r="G151" s="59">
        <v>2022</v>
      </c>
      <c r="H151" s="59">
        <v>2024</v>
      </c>
      <c r="I151" s="1" t="s">
        <v>11</v>
      </c>
      <c r="J151" s="50" t="s">
        <v>11</v>
      </c>
      <c r="K151" s="1" t="s">
        <v>11</v>
      </c>
      <c r="L151" s="1"/>
      <c r="M151" s="1" t="s">
        <v>11</v>
      </c>
      <c r="N151" s="90" t="s">
        <v>11</v>
      </c>
      <c r="O151" s="1" t="s">
        <v>11</v>
      </c>
      <c r="P151" s="1"/>
      <c r="Q151" s="61"/>
      <c r="R151" s="17"/>
      <c r="S151" s="8"/>
      <c r="T151" s="9"/>
      <c r="U151" s="9"/>
    </row>
    <row r="152" spans="1:21" hidden="1" x14ac:dyDescent="0.35">
      <c r="A152" s="106" t="s">
        <v>204</v>
      </c>
      <c r="B152" s="106"/>
      <c r="C152" s="106"/>
      <c r="D152" s="106"/>
      <c r="E152" s="106"/>
      <c r="F152" s="106"/>
      <c r="G152" s="106"/>
      <c r="H152" s="106"/>
      <c r="I152" s="59"/>
      <c r="J152" s="52"/>
      <c r="K152" s="17"/>
      <c r="L152" s="17"/>
      <c r="M152" s="59"/>
      <c r="N152" s="93"/>
      <c r="O152" s="59"/>
      <c r="P152" s="69"/>
      <c r="Q152" s="61"/>
      <c r="R152" s="17"/>
      <c r="S152" s="8"/>
      <c r="T152" s="9"/>
      <c r="U152" s="9"/>
    </row>
    <row r="153" spans="1:21" hidden="1" x14ac:dyDescent="0.35">
      <c r="A153" s="106" t="s">
        <v>203</v>
      </c>
      <c r="B153" s="106"/>
      <c r="C153" s="106"/>
      <c r="D153" s="106"/>
      <c r="E153" s="106"/>
      <c r="F153" s="106"/>
      <c r="G153" s="106"/>
      <c r="H153" s="106"/>
      <c r="I153" s="59"/>
      <c r="J153" s="52"/>
      <c r="K153" s="17"/>
      <c r="L153" s="17"/>
      <c r="M153" s="59"/>
      <c r="N153" s="93"/>
      <c r="O153" s="59"/>
      <c r="P153" s="69"/>
      <c r="Q153" s="61"/>
      <c r="R153" s="17"/>
      <c r="S153" s="8"/>
      <c r="T153" s="9"/>
      <c r="U153" s="9"/>
    </row>
    <row r="154" spans="1:21" ht="78" hidden="1" x14ac:dyDescent="0.35">
      <c r="A154" s="11" t="s">
        <v>402</v>
      </c>
      <c r="B154" s="11" t="s">
        <v>22</v>
      </c>
      <c r="C154" s="60" t="s">
        <v>70</v>
      </c>
      <c r="D154" s="59" t="s">
        <v>87</v>
      </c>
      <c r="E154" s="60" t="s">
        <v>303</v>
      </c>
      <c r="F154" s="18">
        <v>72.2</v>
      </c>
      <c r="G154" s="59">
        <v>2022</v>
      </c>
      <c r="H154" s="59">
        <v>2024</v>
      </c>
      <c r="I154" s="1" t="s">
        <v>11</v>
      </c>
      <c r="J154" s="50" t="s">
        <v>11</v>
      </c>
      <c r="K154" s="1" t="s">
        <v>11</v>
      </c>
      <c r="L154" s="1"/>
      <c r="M154" s="1" t="s">
        <v>11</v>
      </c>
      <c r="N154" s="90" t="s">
        <v>11</v>
      </c>
      <c r="O154" s="1" t="s">
        <v>11</v>
      </c>
      <c r="P154" s="1"/>
      <c r="Q154" s="61"/>
      <c r="R154" s="17"/>
      <c r="S154" s="8"/>
      <c r="T154" s="9"/>
      <c r="U154" s="9"/>
    </row>
    <row r="155" spans="1:21" ht="78" hidden="1" x14ac:dyDescent="0.35">
      <c r="A155" s="11" t="s">
        <v>403</v>
      </c>
      <c r="B155" s="11" t="s">
        <v>44</v>
      </c>
      <c r="C155" s="60" t="s">
        <v>71</v>
      </c>
      <c r="D155" s="59" t="s">
        <v>87</v>
      </c>
      <c r="E155" s="60" t="s">
        <v>306</v>
      </c>
      <c r="F155" s="18">
        <v>15649.1</v>
      </c>
      <c r="G155" s="59">
        <v>2022</v>
      </c>
      <c r="H155" s="59">
        <v>2022</v>
      </c>
      <c r="I155" s="1" t="s">
        <v>11</v>
      </c>
      <c r="J155" s="50" t="s">
        <v>11</v>
      </c>
      <c r="K155" s="1" t="s">
        <v>11</v>
      </c>
      <c r="L155" s="1"/>
      <c r="M155" s="18">
        <v>13649.1</v>
      </c>
      <c r="N155" s="90" t="s">
        <v>11</v>
      </c>
      <c r="O155" s="1" t="s">
        <v>11</v>
      </c>
      <c r="P155" s="1"/>
      <c r="Q155" s="61"/>
      <c r="R155" s="17"/>
      <c r="S155" s="8"/>
      <c r="T155" s="9"/>
      <c r="U155" s="9"/>
    </row>
    <row r="156" spans="1:21" hidden="1" x14ac:dyDescent="0.35">
      <c r="A156" s="106" t="s">
        <v>201</v>
      </c>
      <c r="B156" s="106"/>
      <c r="C156" s="106"/>
      <c r="D156" s="106"/>
      <c r="E156" s="106"/>
      <c r="F156" s="106"/>
      <c r="G156" s="106"/>
      <c r="H156" s="106"/>
      <c r="I156" s="59"/>
      <c r="J156" s="52"/>
      <c r="K156" s="17"/>
      <c r="L156" s="17"/>
      <c r="M156" s="18">
        <f>M155</f>
        <v>13649.1</v>
      </c>
      <c r="N156" s="93"/>
      <c r="O156" s="59"/>
      <c r="P156" s="69"/>
      <c r="Q156" s="61"/>
      <c r="R156" s="17"/>
      <c r="S156" s="8"/>
      <c r="T156" s="9"/>
      <c r="U156" s="9"/>
    </row>
    <row r="157" spans="1:21" hidden="1" x14ac:dyDescent="0.35">
      <c r="A157" s="106" t="s">
        <v>202</v>
      </c>
      <c r="B157" s="106"/>
      <c r="C157" s="106"/>
      <c r="D157" s="106"/>
      <c r="E157" s="106"/>
      <c r="F157" s="106"/>
      <c r="G157" s="106"/>
      <c r="H157" s="106"/>
      <c r="I157" s="59"/>
      <c r="J157" s="52"/>
      <c r="K157" s="17"/>
      <c r="L157" s="17"/>
      <c r="M157" s="18"/>
      <c r="N157" s="93"/>
      <c r="O157" s="59"/>
      <c r="P157" s="69"/>
      <c r="Q157" s="61"/>
      <c r="R157" s="17"/>
      <c r="S157" s="8"/>
      <c r="T157" s="9"/>
      <c r="U157" s="9"/>
    </row>
    <row r="158" spans="1:21" ht="65" hidden="1" x14ac:dyDescent="0.35">
      <c r="A158" s="11" t="s">
        <v>404</v>
      </c>
      <c r="B158" s="11" t="s">
        <v>36</v>
      </c>
      <c r="C158" s="60" t="s">
        <v>451</v>
      </c>
      <c r="D158" s="59" t="s">
        <v>244</v>
      </c>
      <c r="E158" s="60" t="s">
        <v>452</v>
      </c>
      <c r="F158" s="1">
        <v>860</v>
      </c>
      <c r="G158" s="59">
        <v>2022</v>
      </c>
      <c r="H158" s="59">
        <v>2024</v>
      </c>
      <c r="I158" s="1" t="s">
        <v>11</v>
      </c>
      <c r="J158" s="50" t="s">
        <v>11</v>
      </c>
      <c r="K158" s="1" t="s">
        <v>11</v>
      </c>
      <c r="L158" s="1"/>
      <c r="M158" s="1" t="s">
        <v>11</v>
      </c>
      <c r="N158" s="90" t="s">
        <v>11</v>
      </c>
      <c r="O158" s="1" t="s">
        <v>11</v>
      </c>
      <c r="P158" s="1"/>
      <c r="Q158" s="61"/>
      <c r="R158" s="17"/>
      <c r="S158" s="8"/>
      <c r="T158" s="9"/>
      <c r="U158" s="9"/>
    </row>
    <row r="159" spans="1:21" ht="65" hidden="1" x14ac:dyDescent="0.35">
      <c r="A159" s="11" t="s">
        <v>405</v>
      </c>
      <c r="B159" s="11" t="s">
        <v>22</v>
      </c>
      <c r="C159" s="60" t="s">
        <v>88</v>
      </c>
      <c r="D159" s="59" t="s">
        <v>244</v>
      </c>
      <c r="E159" s="60" t="s">
        <v>450</v>
      </c>
      <c r="F159" s="1" t="e">
        <f>SUM(#REF!)</f>
        <v>#REF!</v>
      </c>
      <c r="G159" s="59">
        <v>2022</v>
      </c>
      <c r="H159" s="59">
        <v>2024</v>
      </c>
      <c r="I159" s="1" t="s">
        <v>11</v>
      </c>
      <c r="J159" s="50" t="s">
        <v>11</v>
      </c>
      <c r="K159" s="1" t="s">
        <v>11</v>
      </c>
      <c r="L159" s="1"/>
      <c r="M159" s="1" t="s">
        <v>11</v>
      </c>
      <c r="N159" s="90" t="s">
        <v>11</v>
      </c>
      <c r="O159" s="1" t="s">
        <v>11</v>
      </c>
      <c r="P159" s="1"/>
      <c r="Q159" s="61"/>
      <c r="R159" s="17"/>
      <c r="S159" s="8"/>
      <c r="T159" s="9"/>
      <c r="U159" s="9"/>
    </row>
    <row r="160" spans="1:21" hidden="1" x14ac:dyDescent="0.35">
      <c r="A160" s="106" t="s">
        <v>199</v>
      </c>
      <c r="B160" s="106"/>
      <c r="C160" s="106"/>
      <c r="D160" s="106"/>
      <c r="E160" s="106"/>
      <c r="F160" s="106"/>
      <c r="G160" s="106"/>
      <c r="H160" s="106"/>
      <c r="I160" s="59"/>
      <c r="J160" s="52"/>
      <c r="K160" s="17"/>
      <c r="L160" s="17"/>
      <c r="M160" s="59"/>
      <c r="N160" s="93"/>
      <c r="O160" s="59"/>
      <c r="P160" s="69"/>
      <c r="Q160" s="61"/>
      <c r="R160" s="17"/>
      <c r="S160" s="8"/>
      <c r="T160" s="9"/>
      <c r="U160" s="9"/>
    </row>
    <row r="161" spans="1:21" hidden="1" x14ac:dyDescent="0.35">
      <c r="A161" s="106" t="s">
        <v>200</v>
      </c>
      <c r="B161" s="106"/>
      <c r="C161" s="106"/>
      <c r="D161" s="106"/>
      <c r="E161" s="106"/>
      <c r="F161" s="106"/>
      <c r="G161" s="106"/>
      <c r="H161" s="106"/>
      <c r="I161" s="59"/>
      <c r="J161" s="52"/>
      <c r="K161" s="17"/>
      <c r="L161" s="17"/>
      <c r="M161" s="59"/>
      <c r="N161" s="93"/>
      <c r="O161" s="59"/>
      <c r="P161" s="69"/>
      <c r="Q161" s="61"/>
      <c r="R161" s="17"/>
      <c r="S161" s="8"/>
      <c r="T161" s="9"/>
      <c r="U161" s="9"/>
    </row>
    <row r="162" spans="1:21" ht="52" hidden="1" x14ac:dyDescent="0.35">
      <c r="A162" s="12" t="s">
        <v>406</v>
      </c>
      <c r="B162" s="12" t="s">
        <v>22</v>
      </c>
      <c r="C162" s="60" t="s">
        <v>88</v>
      </c>
      <c r="D162" s="59" t="s">
        <v>103</v>
      </c>
      <c r="E162" s="60" t="s">
        <v>288</v>
      </c>
      <c r="F162" s="3" t="e">
        <f>SUM(#REF!)</f>
        <v>#REF!</v>
      </c>
      <c r="G162" s="12">
        <v>2022</v>
      </c>
      <c r="H162" s="12" t="s">
        <v>102</v>
      </c>
      <c r="I162" s="1" t="s">
        <v>11</v>
      </c>
      <c r="J162" s="50" t="s">
        <v>11</v>
      </c>
      <c r="K162" s="1" t="s">
        <v>11</v>
      </c>
      <c r="L162" s="1"/>
      <c r="M162" s="1" t="s">
        <v>11</v>
      </c>
      <c r="N162" s="90" t="s">
        <v>11</v>
      </c>
      <c r="O162" s="1" t="s">
        <v>11</v>
      </c>
      <c r="P162" s="1"/>
      <c r="Q162" s="61"/>
      <c r="R162" s="17"/>
      <c r="S162" s="8"/>
      <c r="T162" s="9"/>
      <c r="U162" s="9"/>
    </row>
    <row r="163" spans="1:21" hidden="1" x14ac:dyDescent="0.35">
      <c r="A163" s="106" t="s">
        <v>235</v>
      </c>
      <c r="B163" s="106"/>
      <c r="C163" s="106"/>
      <c r="D163" s="106"/>
      <c r="E163" s="106"/>
      <c r="F163" s="106"/>
      <c r="G163" s="106"/>
      <c r="H163" s="106"/>
      <c r="I163" s="59"/>
      <c r="J163" s="52"/>
      <c r="K163" s="59"/>
      <c r="L163" s="69"/>
      <c r="M163" s="59"/>
      <c r="N163" s="93"/>
      <c r="O163" s="59"/>
      <c r="P163" s="69"/>
      <c r="Q163" s="61"/>
      <c r="R163" s="17"/>
      <c r="S163" s="8"/>
      <c r="T163" s="9"/>
      <c r="U163" s="9"/>
    </row>
    <row r="164" spans="1:21" hidden="1" x14ac:dyDescent="0.35">
      <c r="A164" s="106" t="s">
        <v>236</v>
      </c>
      <c r="B164" s="106"/>
      <c r="C164" s="106"/>
      <c r="D164" s="106"/>
      <c r="E164" s="106"/>
      <c r="F164" s="106"/>
      <c r="G164" s="106"/>
      <c r="H164" s="106"/>
      <c r="I164" s="59"/>
      <c r="J164" s="52"/>
      <c r="K164" s="59"/>
      <c r="L164" s="69"/>
      <c r="M164" s="59"/>
      <c r="N164" s="93"/>
      <c r="O164" s="59"/>
      <c r="P164" s="69"/>
      <c r="Q164" s="61"/>
      <c r="R164" s="17"/>
      <c r="S164" s="8"/>
      <c r="T164" s="9"/>
      <c r="U164" s="9"/>
    </row>
    <row r="165" spans="1:21" ht="104" hidden="1" x14ac:dyDescent="0.35">
      <c r="A165" s="12" t="s">
        <v>407</v>
      </c>
      <c r="B165" s="12" t="s">
        <v>44</v>
      </c>
      <c r="C165" s="16" t="s">
        <v>45</v>
      </c>
      <c r="D165" s="59" t="s">
        <v>113</v>
      </c>
      <c r="E165" s="60" t="s">
        <v>301</v>
      </c>
      <c r="F165" s="3" t="e">
        <f>SUM(#REF!)</f>
        <v>#REF!</v>
      </c>
      <c r="G165" s="13">
        <v>2022</v>
      </c>
      <c r="H165" s="13">
        <v>2024</v>
      </c>
      <c r="I165" s="1" t="s">
        <v>11</v>
      </c>
      <c r="J165" s="50" t="s">
        <v>11</v>
      </c>
      <c r="K165" s="1" t="s">
        <v>11</v>
      </c>
      <c r="L165" s="1"/>
      <c r="M165" s="1" t="s">
        <v>11</v>
      </c>
      <c r="N165" s="90" t="s">
        <v>11</v>
      </c>
      <c r="O165" s="1" t="s">
        <v>11</v>
      </c>
      <c r="P165" s="1"/>
      <c r="Q165" s="61"/>
      <c r="R165" s="17"/>
      <c r="S165" s="8"/>
      <c r="T165" s="9"/>
      <c r="U165" s="9"/>
    </row>
    <row r="166" spans="1:21" ht="65" hidden="1" x14ac:dyDescent="0.35">
      <c r="A166" s="12" t="s">
        <v>408</v>
      </c>
      <c r="B166" s="12" t="s">
        <v>22</v>
      </c>
      <c r="C166" s="60" t="s">
        <v>118</v>
      </c>
      <c r="D166" s="59" t="s">
        <v>89</v>
      </c>
      <c r="E166" s="60" t="s">
        <v>288</v>
      </c>
      <c r="F166" s="3" t="e">
        <f>SUM(#REF!)</f>
        <v>#REF!</v>
      </c>
      <c r="G166" s="13">
        <v>2022</v>
      </c>
      <c r="H166" s="13">
        <v>2024</v>
      </c>
      <c r="I166" s="1" t="s">
        <v>11</v>
      </c>
      <c r="J166" s="50" t="s">
        <v>11</v>
      </c>
      <c r="K166" s="1" t="s">
        <v>11</v>
      </c>
      <c r="L166" s="1"/>
      <c r="M166" s="1" t="s">
        <v>11</v>
      </c>
      <c r="N166" s="90" t="s">
        <v>11</v>
      </c>
      <c r="O166" s="1" t="s">
        <v>11</v>
      </c>
      <c r="P166" s="1"/>
      <c r="Q166" s="61"/>
      <c r="R166" s="17"/>
      <c r="S166" s="8"/>
      <c r="T166" s="9"/>
      <c r="U166" s="9"/>
    </row>
    <row r="167" spans="1:21" ht="104" hidden="1" x14ac:dyDescent="0.35">
      <c r="A167" s="12" t="s">
        <v>409</v>
      </c>
      <c r="B167" s="12" t="s">
        <v>44</v>
      </c>
      <c r="C167" s="16" t="s">
        <v>45</v>
      </c>
      <c r="D167" s="59" t="s">
        <v>114</v>
      </c>
      <c r="E167" s="60" t="s">
        <v>301</v>
      </c>
      <c r="F167" s="3" t="e">
        <f>SUM(#REF!)</f>
        <v>#REF!</v>
      </c>
      <c r="G167" s="13">
        <v>2022</v>
      </c>
      <c r="H167" s="13">
        <v>2024</v>
      </c>
      <c r="I167" s="1" t="s">
        <v>11</v>
      </c>
      <c r="J167" s="50" t="s">
        <v>11</v>
      </c>
      <c r="K167" s="1" t="s">
        <v>11</v>
      </c>
      <c r="L167" s="1"/>
      <c r="M167" s="1" t="s">
        <v>11</v>
      </c>
      <c r="N167" s="90" t="s">
        <v>11</v>
      </c>
      <c r="O167" s="1" t="s">
        <v>11</v>
      </c>
      <c r="P167" s="1"/>
      <c r="Q167" s="61"/>
      <c r="R167" s="17"/>
      <c r="S167" s="8"/>
      <c r="T167" s="9"/>
      <c r="U167" s="9"/>
    </row>
    <row r="168" spans="1:21" ht="104" hidden="1" x14ac:dyDescent="0.35">
      <c r="A168" s="12" t="s">
        <v>410</v>
      </c>
      <c r="B168" s="12" t="s">
        <v>22</v>
      </c>
      <c r="C168" s="60" t="s">
        <v>70</v>
      </c>
      <c r="D168" s="59" t="s">
        <v>114</v>
      </c>
      <c r="E168" s="60" t="s">
        <v>288</v>
      </c>
      <c r="F168" s="3" t="e">
        <f>SUM(#REF!)</f>
        <v>#REF!</v>
      </c>
      <c r="G168" s="13">
        <v>2022</v>
      </c>
      <c r="H168" s="13">
        <v>2024</v>
      </c>
      <c r="I168" s="1" t="s">
        <v>11</v>
      </c>
      <c r="J168" s="50" t="s">
        <v>11</v>
      </c>
      <c r="K168" s="1" t="s">
        <v>11</v>
      </c>
      <c r="L168" s="1"/>
      <c r="M168" s="1" t="s">
        <v>11</v>
      </c>
      <c r="N168" s="90" t="s">
        <v>11</v>
      </c>
      <c r="O168" s="1" t="s">
        <v>11</v>
      </c>
      <c r="P168" s="1"/>
      <c r="Q168" s="61"/>
      <c r="R168" s="17"/>
      <c r="S168" s="8"/>
      <c r="T168" s="9"/>
      <c r="U168" s="9"/>
    </row>
    <row r="169" spans="1:21" ht="104" hidden="1" x14ac:dyDescent="0.35">
      <c r="A169" s="12" t="s">
        <v>411</v>
      </c>
      <c r="B169" s="12" t="s">
        <v>44</v>
      </c>
      <c r="C169" s="16" t="s">
        <v>45</v>
      </c>
      <c r="D169" s="59" t="s">
        <v>115</v>
      </c>
      <c r="E169" s="60" t="s">
        <v>301</v>
      </c>
      <c r="F169" s="3" t="e">
        <f>SUM(#REF!)</f>
        <v>#REF!</v>
      </c>
      <c r="G169" s="13">
        <v>2022</v>
      </c>
      <c r="H169" s="13">
        <v>2024</v>
      </c>
      <c r="I169" s="1" t="s">
        <v>11</v>
      </c>
      <c r="J169" s="50" t="s">
        <v>11</v>
      </c>
      <c r="K169" s="1" t="s">
        <v>11</v>
      </c>
      <c r="L169" s="1"/>
      <c r="M169" s="1" t="s">
        <v>11</v>
      </c>
      <c r="N169" s="90" t="s">
        <v>11</v>
      </c>
      <c r="O169" s="1" t="s">
        <v>11</v>
      </c>
      <c r="P169" s="1"/>
      <c r="Q169" s="61"/>
      <c r="R169" s="17"/>
      <c r="S169" s="8"/>
      <c r="T169" s="9"/>
      <c r="U169" s="9"/>
    </row>
    <row r="170" spans="1:21" ht="104" hidden="1" x14ac:dyDescent="0.35">
      <c r="A170" s="12" t="s">
        <v>412</v>
      </c>
      <c r="B170" s="12" t="s">
        <v>44</v>
      </c>
      <c r="C170" s="16" t="s">
        <v>45</v>
      </c>
      <c r="D170" s="59" t="s">
        <v>116</v>
      </c>
      <c r="E170" s="60" t="s">
        <v>301</v>
      </c>
      <c r="F170" s="3" t="e">
        <f>SUM(#REF!)</f>
        <v>#REF!</v>
      </c>
      <c r="G170" s="13">
        <v>2022</v>
      </c>
      <c r="H170" s="13">
        <v>2024</v>
      </c>
      <c r="I170" s="1" t="s">
        <v>11</v>
      </c>
      <c r="J170" s="50" t="s">
        <v>11</v>
      </c>
      <c r="K170" s="1" t="s">
        <v>11</v>
      </c>
      <c r="L170" s="1"/>
      <c r="M170" s="1" t="s">
        <v>11</v>
      </c>
      <c r="N170" s="90" t="s">
        <v>11</v>
      </c>
      <c r="O170" s="1" t="s">
        <v>11</v>
      </c>
      <c r="P170" s="1"/>
      <c r="Q170" s="61"/>
      <c r="R170" s="17"/>
      <c r="S170" s="8"/>
      <c r="T170" s="9"/>
      <c r="U170" s="9"/>
    </row>
    <row r="171" spans="1:21" ht="104" hidden="1" x14ac:dyDescent="0.35">
      <c r="A171" s="12" t="s">
        <v>413</v>
      </c>
      <c r="B171" s="12" t="s">
        <v>44</v>
      </c>
      <c r="C171" s="16" t="s">
        <v>45</v>
      </c>
      <c r="D171" s="59" t="s">
        <v>117</v>
      </c>
      <c r="E171" s="60" t="s">
        <v>301</v>
      </c>
      <c r="F171" s="3" t="e">
        <f>SUM(#REF!)</f>
        <v>#REF!</v>
      </c>
      <c r="G171" s="13">
        <v>2022</v>
      </c>
      <c r="H171" s="13">
        <v>2024</v>
      </c>
      <c r="I171" s="1" t="s">
        <v>11</v>
      </c>
      <c r="J171" s="50" t="s">
        <v>11</v>
      </c>
      <c r="K171" s="1" t="s">
        <v>11</v>
      </c>
      <c r="L171" s="1"/>
      <c r="M171" s="1" t="s">
        <v>11</v>
      </c>
      <c r="N171" s="90" t="s">
        <v>11</v>
      </c>
      <c r="O171" s="1" t="s">
        <v>11</v>
      </c>
      <c r="P171" s="1"/>
      <c r="Q171" s="61"/>
      <c r="R171" s="17"/>
      <c r="S171" s="8"/>
      <c r="T171" s="9"/>
      <c r="U171" s="9"/>
    </row>
    <row r="172" spans="1:21" ht="104" hidden="1" x14ac:dyDescent="0.35">
      <c r="A172" s="12" t="s">
        <v>414</v>
      </c>
      <c r="B172" s="12" t="s">
        <v>22</v>
      </c>
      <c r="C172" s="60" t="s">
        <v>90</v>
      </c>
      <c r="D172" s="59" t="s">
        <v>117</v>
      </c>
      <c r="E172" s="60" t="s">
        <v>288</v>
      </c>
      <c r="F172" s="3" t="e">
        <f>SUM(#REF!)</f>
        <v>#REF!</v>
      </c>
      <c r="G172" s="13">
        <v>2022</v>
      </c>
      <c r="H172" s="13">
        <v>2024</v>
      </c>
      <c r="I172" s="1" t="s">
        <v>11</v>
      </c>
      <c r="J172" s="50" t="s">
        <v>11</v>
      </c>
      <c r="K172" s="1" t="s">
        <v>11</v>
      </c>
      <c r="L172" s="1"/>
      <c r="M172" s="1" t="s">
        <v>11</v>
      </c>
      <c r="N172" s="90" t="s">
        <v>11</v>
      </c>
      <c r="O172" s="1" t="s">
        <v>11</v>
      </c>
      <c r="P172" s="1"/>
      <c r="Q172" s="61"/>
      <c r="R172" s="17"/>
      <c r="S172" s="8"/>
      <c r="T172" s="9"/>
      <c r="U172" s="9"/>
    </row>
    <row r="173" spans="1:21" hidden="1" x14ac:dyDescent="0.35">
      <c r="A173" s="106" t="s">
        <v>233</v>
      </c>
      <c r="B173" s="106"/>
      <c r="C173" s="106"/>
      <c r="D173" s="106"/>
      <c r="E173" s="106"/>
      <c r="F173" s="106"/>
      <c r="G173" s="106"/>
      <c r="H173" s="106"/>
      <c r="I173" s="59"/>
      <c r="J173" s="52"/>
      <c r="K173" s="59"/>
      <c r="L173" s="69"/>
      <c r="M173" s="59"/>
      <c r="N173" s="93"/>
      <c r="O173" s="59"/>
      <c r="P173" s="69"/>
      <c r="Q173" s="61"/>
      <c r="R173" s="17"/>
      <c r="S173" s="8"/>
      <c r="T173" s="9"/>
      <c r="U173" s="9"/>
    </row>
    <row r="174" spans="1:21" hidden="1" x14ac:dyDescent="0.35">
      <c r="A174" s="106" t="s">
        <v>234</v>
      </c>
      <c r="B174" s="106"/>
      <c r="C174" s="106"/>
      <c r="D174" s="106"/>
      <c r="E174" s="106"/>
      <c r="F174" s="106"/>
      <c r="G174" s="106"/>
      <c r="H174" s="106"/>
      <c r="I174" s="59"/>
      <c r="J174" s="52"/>
      <c r="K174" s="59"/>
      <c r="L174" s="69"/>
      <c r="M174" s="59"/>
      <c r="N174" s="93"/>
      <c r="O174" s="59"/>
      <c r="P174" s="69"/>
      <c r="Q174" s="61"/>
      <c r="R174" s="17"/>
      <c r="S174" s="8"/>
      <c r="T174" s="9"/>
      <c r="U174" s="9"/>
    </row>
    <row r="175" spans="1:21" ht="26" hidden="1" x14ac:dyDescent="0.35">
      <c r="A175" s="12" t="s">
        <v>415</v>
      </c>
      <c r="B175" s="12" t="s">
        <v>44</v>
      </c>
      <c r="C175" s="16" t="s">
        <v>45</v>
      </c>
      <c r="D175" s="59" t="s">
        <v>13</v>
      </c>
      <c r="E175" s="60" t="s">
        <v>301</v>
      </c>
      <c r="F175" s="3" t="e">
        <f>SUM(#REF!)</f>
        <v>#REF!</v>
      </c>
      <c r="G175" s="13">
        <v>2022</v>
      </c>
      <c r="H175" s="13">
        <v>2024</v>
      </c>
      <c r="I175" s="1" t="s">
        <v>11</v>
      </c>
      <c r="J175" s="50" t="s">
        <v>11</v>
      </c>
      <c r="K175" s="1" t="s">
        <v>11</v>
      </c>
      <c r="L175" s="1"/>
      <c r="M175" s="1" t="s">
        <v>11</v>
      </c>
      <c r="N175" s="90" t="s">
        <v>11</v>
      </c>
      <c r="O175" s="1" t="s">
        <v>11</v>
      </c>
      <c r="P175" s="1"/>
      <c r="Q175" s="61"/>
      <c r="R175" s="17"/>
      <c r="S175" s="8"/>
      <c r="T175" s="9"/>
      <c r="U175" s="9"/>
    </row>
    <row r="176" spans="1:21" hidden="1" x14ac:dyDescent="0.35">
      <c r="A176" s="106" t="s">
        <v>231</v>
      </c>
      <c r="B176" s="106"/>
      <c r="C176" s="106"/>
      <c r="D176" s="106"/>
      <c r="E176" s="106"/>
      <c r="F176" s="106"/>
      <c r="G176" s="106"/>
      <c r="H176" s="106"/>
      <c r="I176" s="59"/>
      <c r="J176" s="52"/>
      <c r="K176" s="59"/>
      <c r="L176" s="69"/>
      <c r="M176" s="59"/>
      <c r="N176" s="93"/>
      <c r="O176" s="59"/>
      <c r="P176" s="69"/>
      <c r="Q176" s="61"/>
      <c r="R176" s="17"/>
      <c r="S176" s="8"/>
      <c r="T176" s="9"/>
      <c r="U176" s="9"/>
    </row>
    <row r="177" spans="1:21" hidden="1" x14ac:dyDescent="0.35">
      <c r="A177" s="106" t="s">
        <v>232</v>
      </c>
      <c r="B177" s="106"/>
      <c r="C177" s="106"/>
      <c r="D177" s="106"/>
      <c r="E177" s="106"/>
      <c r="F177" s="106"/>
      <c r="G177" s="106"/>
      <c r="H177" s="106"/>
      <c r="I177" s="59"/>
      <c r="J177" s="52"/>
      <c r="K177" s="59"/>
      <c r="L177" s="69"/>
      <c r="M177" s="59"/>
      <c r="N177" s="93"/>
      <c r="O177" s="59"/>
      <c r="P177" s="69"/>
      <c r="Q177" s="61"/>
      <c r="R177" s="17"/>
      <c r="S177" s="8"/>
      <c r="T177" s="9"/>
      <c r="U177" s="9"/>
    </row>
    <row r="178" spans="1:21" ht="104" hidden="1" x14ac:dyDescent="0.35">
      <c r="A178" s="11" t="s">
        <v>416</v>
      </c>
      <c r="B178" s="11" t="s">
        <v>22</v>
      </c>
      <c r="C178" s="28" t="s">
        <v>123</v>
      </c>
      <c r="D178" s="59" t="s">
        <v>430</v>
      </c>
      <c r="E178" s="28" t="s">
        <v>307</v>
      </c>
      <c r="F178" s="3" t="e">
        <f>SUM(#REF!)</f>
        <v>#REF!</v>
      </c>
      <c r="G178" s="11" t="s">
        <v>108</v>
      </c>
      <c r="H178" s="11" t="s">
        <v>108</v>
      </c>
      <c r="I178" s="1" t="s">
        <v>11</v>
      </c>
      <c r="J178" s="50" t="s">
        <v>11</v>
      </c>
      <c r="K178" s="1" t="s">
        <v>11</v>
      </c>
      <c r="L178" s="1"/>
      <c r="M178" s="1" t="s">
        <v>11</v>
      </c>
      <c r="N178" s="90" t="s">
        <v>11</v>
      </c>
      <c r="O178" s="1" t="s">
        <v>11</v>
      </c>
      <c r="P178" s="1"/>
      <c r="Q178" s="57"/>
      <c r="R178" s="65"/>
      <c r="S178" s="20"/>
      <c r="T178" s="20"/>
      <c r="U178" s="20"/>
    </row>
    <row r="179" spans="1:21" ht="117" hidden="1" x14ac:dyDescent="0.35">
      <c r="A179" s="11" t="s">
        <v>417</v>
      </c>
      <c r="B179" s="11" t="s">
        <v>22</v>
      </c>
      <c r="C179" s="28" t="s">
        <v>123</v>
      </c>
      <c r="D179" s="59" t="s">
        <v>431</v>
      </c>
      <c r="E179" s="28" t="s">
        <v>307</v>
      </c>
      <c r="F179" s="3" t="e">
        <f>SUM(#REF!)</f>
        <v>#REF!</v>
      </c>
      <c r="G179" s="11" t="s">
        <v>108</v>
      </c>
      <c r="H179" s="11" t="s">
        <v>102</v>
      </c>
      <c r="I179" s="1" t="s">
        <v>11</v>
      </c>
      <c r="J179" s="50" t="s">
        <v>11</v>
      </c>
      <c r="K179" s="1" t="s">
        <v>11</v>
      </c>
      <c r="L179" s="1"/>
      <c r="M179" s="1" t="s">
        <v>11</v>
      </c>
      <c r="N179" s="90" t="s">
        <v>11</v>
      </c>
      <c r="O179" s="1" t="s">
        <v>11</v>
      </c>
      <c r="P179" s="1"/>
      <c r="Q179" s="61"/>
      <c r="R179" s="67"/>
      <c r="S179" s="30"/>
      <c r="T179" s="21"/>
      <c r="U179" s="21"/>
    </row>
    <row r="180" spans="1:21" ht="117" hidden="1" x14ac:dyDescent="0.35">
      <c r="A180" s="11" t="s">
        <v>418</v>
      </c>
      <c r="B180" s="11" t="s">
        <v>22</v>
      </c>
      <c r="C180" s="28" t="s">
        <v>123</v>
      </c>
      <c r="D180" s="59" t="s">
        <v>432</v>
      </c>
      <c r="E180" s="28" t="s">
        <v>307</v>
      </c>
      <c r="F180" s="3" t="e">
        <f>SUM(#REF!)</f>
        <v>#REF!</v>
      </c>
      <c r="G180" s="11" t="s">
        <v>104</v>
      </c>
      <c r="H180" s="11" t="s">
        <v>102</v>
      </c>
      <c r="I180" s="1" t="s">
        <v>11</v>
      </c>
      <c r="J180" s="50" t="s">
        <v>11</v>
      </c>
      <c r="K180" s="1" t="s">
        <v>11</v>
      </c>
      <c r="L180" s="1"/>
      <c r="M180" s="1" t="s">
        <v>11</v>
      </c>
      <c r="N180" s="90" t="s">
        <v>11</v>
      </c>
      <c r="O180" s="1" t="s">
        <v>11</v>
      </c>
      <c r="P180" s="1"/>
      <c r="Q180" s="61"/>
      <c r="R180" s="67"/>
      <c r="S180" s="30"/>
      <c r="T180" s="21"/>
      <c r="U180" s="21"/>
    </row>
    <row r="181" spans="1:21" ht="117" hidden="1" x14ac:dyDescent="0.35">
      <c r="A181" s="11" t="s">
        <v>419</v>
      </c>
      <c r="B181" s="11" t="s">
        <v>22</v>
      </c>
      <c r="C181" s="28" t="s">
        <v>123</v>
      </c>
      <c r="D181" s="23" t="s">
        <v>433</v>
      </c>
      <c r="E181" s="28" t="s">
        <v>307</v>
      </c>
      <c r="F181" s="3" t="e">
        <f>SUM(#REF!)</f>
        <v>#REF!</v>
      </c>
      <c r="G181" s="11" t="s">
        <v>104</v>
      </c>
      <c r="H181" s="11" t="s">
        <v>102</v>
      </c>
      <c r="I181" s="1" t="s">
        <v>11</v>
      </c>
      <c r="J181" s="50" t="s">
        <v>11</v>
      </c>
      <c r="K181" s="1" t="s">
        <v>11</v>
      </c>
      <c r="L181" s="1"/>
      <c r="M181" s="1" t="s">
        <v>11</v>
      </c>
      <c r="N181" s="90" t="s">
        <v>11</v>
      </c>
      <c r="O181" s="1" t="s">
        <v>11</v>
      </c>
      <c r="P181" s="1"/>
      <c r="Q181" s="61"/>
      <c r="R181" s="67"/>
      <c r="S181" s="30"/>
      <c r="T181" s="21"/>
      <c r="U181" s="21"/>
    </row>
    <row r="182" spans="1:21" ht="117" hidden="1" x14ac:dyDescent="0.35">
      <c r="A182" s="11" t="s">
        <v>420</v>
      </c>
      <c r="B182" s="11" t="s">
        <v>22</v>
      </c>
      <c r="C182" s="28" t="s">
        <v>123</v>
      </c>
      <c r="D182" s="59" t="s">
        <v>434</v>
      </c>
      <c r="E182" s="28" t="s">
        <v>307</v>
      </c>
      <c r="F182" s="3" t="e">
        <f>SUM(#REF!)</f>
        <v>#REF!</v>
      </c>
      <c r="G182" s="11" t="s">
        <v>104</v>
      </c>
      <c r="H182" s="11" t="s">
        <v>102</v>
      </c>
      <c r="I182" s="1" t="s">
        <v>11</v>
      </c>
      <c r="J182" s="50" t="s">
        <v>11</v>
      </c>
      <c r="K182" s="1" t="s">
        <v>11</v>
      </c>
      <c r="L182" s="1"/>
      <c r="M182" s="1" t="s">
        <v>11</v>
      </c>
      <c r="N182" s="90" t="s">
        <v>11</v>
      </c>
      <c r="O182" s="1" t="s">
        <v>11</v>
      </c>
      <c r="P182" s="1"/>
      <c r="Q182" s="61"/>
      <c r="R182" s="67"/>
      <c r="S182" s="30"/>
      <c r="T182" s="21"/>
      <c r="U182" s="21"/>
    </row>
    <row r="183" spans="1:21" ht="143" hidden="1" x14ac:dyDescent="0.35">
      <c r="A183" s="11" t="s">
        <v>421</v>
      </c>
      <c r="B183" s="11" t="s">
        <v>22</v>
      </c>
      <c r="C183" s="28" t="s">
        <v>123</v>
      </c>
      <c r="D183" s="59" t="s">
        <v>105</v>
      </c>
      <c r="E183" s="28" t="s">
        <v>307</v>
      </c>
      <c r="F183" s="3" t="e">
        <f>SUM(#REF!)</f>
        <v>#REF!</v>
      </c>
      <c r="G183" s="11" t="s">
        <v>104</v>
      </c>
      <c r="H183" s="11" t="s">
        <v>102</v>
      </c>
      <c r="I183" s="1" t="s">
        <v>11</v>
      </c>
      <c r="J183" s="50" t="s">
        <v>11</v>
      </c>
      <c r="K183" s="1" t="s">
        <v>11</v>
      </c>
      <c r="L183" s="1"/>
      <c r="M183" s="1" t="s">
        <v>11</v>
      </c>
      <c r="N183" s="90" t="s">
        <v>11</v>
      </c>
      <c r="O183" s="1" t="s">
        <v>11</v>
      </c>
      <c r="P183" s="1"/>
      <c r="Q183" s="61"/>
      <c r="R183" s="67"/>
      <c r="S183" s="30"/>
      <c r="T183" s="21"/>
      <c r="U183" s="21"/>
    </row>
    <row r="184" spans="1:21" ht="143" hidden="1" x14ac:dyDescent="0.35">
      <c r="A184" s="11" t="s">
        <v>422</v>
      </c>
      <c r="B184" s="11" t="s">
        <v>22</v>
      </c>
      <c r="C184" s="28" t="s">
        <v>123</v>
      </c>
      <c r="D184" s="59" t="s">
        <v>106</v>
      </c>
      <c r="E184" s="28" t="s">
        <v>307</v>
      </c>
      <c r="F184" s="3" t="e">
        <f>SUM(#REF!)</f>
        <v>#REF!</v>
      </c>
      <c r="G184" s="11" t="s">
        <v>104</v>
      </c>
      <c r="H184" s="11" t="s">
        <v>102</v>
      </c>
      <c r="I184" s="1" t="s">
        <v>11</v>
      </c>
      <c r="J184" s="50" t="s">
        <v>11</v>
      </c>
      <c r="K184" s="1" t="s">
        <v>11</v>
      </c>
      <c r="L184" s="1"/>
      <c r="M184" s="1" t="s">
        <v>11</v>
      </c>
      <c r="N184" s="90" t="s">
        <v>11</v>
      </c>
      <c r="O184" s="1" t="s">
        <v>11</v>
      </c>
      <c r="P184" s="1"/>
      <c r="Q184" s="61"/>
      <c r="R184" s="67"/>
      <c r="S184" s="30"/>
      <c r="T184" s="21"/>
      <c r="U184" s="21"/>
    </row>
    <row r="185" spans="1:21" ht="143" hidden="1" x14ac:dyDescent="0.35">
      <c r="A185" s="11" t="s">
        <v>423</v>
      </c>
      <c r="B185" s="11" t="s">
        <v>22</v>
      </c>
      <c r="C185" s="28" t="s">
        <v>123</v>
      </c>
      <c r="D185" s="59" t="s">
        <v>107</v>
      </c>
      <c r="E185" s="28" t="s">
        <v>307</v>
      </c>
      <c r="F185" s="3" t="e">
        <f>SUM(#REF!)</f>
        <v>#REF!</v>
      </c>
      <c r="G185" s="11" t="s">
        <v>104</v>
      </c>
      <c r="H185" s="11" t="s">
        <v>102</v>
      </c>
      <c r="I185" s="1" t="s">
        <v>11</v>
      </c>
      <c r="J185" s="50" t="s">
        <v>11</v>
      </c>
      <c r="K185" s="1" t="s">
        <v>11</v>
      </c>
      <c r="L185" s="1"/>
      <c r="M185" s="1" t="s">
        <v>11</v>
      </c>
      <c r="N185" s="90" t="s">
        <v>11</v>
      </c>
      <c r="O185" s="1" t="s">
        <v>11</v>
      </c>
      <c r="P185" s="1"/>
      <c r="Q185" s="61"/>
      <c r="R185" s="67"/>
      <c r="S185" s="30"/>
      <c r="T185" s="21"/>
      <c r="U185" s="21"/>
    </row>
    <row r="186" spans="1:21" hidden="1" x14ac:dyDescent="0.35">
      <c r="A186" s="106" t="s">
        <v>229</v>
      </c>
      <c r="B186" s="106"/>
      <c r="C186" s="106"/>
      <c r="D186" s="106"/>
      <c r="E186" s="106"/>
      <c r="F186" s="106"/>
      <c r="G186" s="106"/>
      <c r="H186" s="106"/>
      <c r="I186" s="59"/>
      <c r="J186" s="52"/>
      <c r="K186" s="59"/>
      <c r="L186" s="69"/>
      <c r="M186" s="59"/>
      <c r="N186" s="93"/>
      <c r="O186" s="59"/>
      <c r="P186" s="69"/>
      <c r="Q186" s="61"/>
      <c r="R186" s="17"/>
      <c r="S186" s="8"/>
      <c r="T186" s="9"/>
      <c r="U186" s="9"/>
    </row>
    <row r="187" spans="1:21" hidden="1" x14ac:dyDescent="0.35">
      <c r="A187" s="106" t="s">
        <v>230</v>
      </c>
      <c r="B187" s="106"/>
      <c r="C187" s="106"/>
      <c r="D187" s="106"/>
      <c r="E187" s="106"/>
      <c r="F187" s="106"/>
      <c r="G187" s="106"/>
      <c r="H187" s="106"/>
      <c r="I187" s="59"/>
      <c r="J187" s="52"/>
      <c r="K187" s="59"/>
      <c r="L187" s="69"/>
      <c r="M187" s="59"/>
      <c r="N187" s="93"/>
      <c r="O187" s="59"/>
      <c r="P187" s="69"/>
      <c r="Q187" s="61"/>
      <c r="R187" s="17"/>
      <c r="S187" s="8"/>
      <c r="T187" s="9"/>
      <c r="U187" s="9"/>
    </row>
    <row r="188" spans="1:21" ht="195" hidden="1" x14ac:dyDescent="0.35">
      <c r="A188" s="12" t="s">
        <v>424</v>
      </c>
      <c r="B188" s="11" t="s">
        <v>44</v>
      </c>
      <c r="C188" s="16" t="s">
        <v>45</v>
      </c>
      <c r="D188" s="59" t="s">
        <v>458</v>
      </c>
      <c r="E188" s="60" t="s">
        <v>308</v>
      </c>
      <c r="F188" s="3" t="e">
        <f>SUM(#REF!)</f>
        <v>#REF!</v>
      </c>
      <c r="G188" s="12" t="s">
        <v>108</v>
      </c>
      <c r="H188" s="12" t="s">
        <v>102</v>
      </c>
      <c r="I188" s="1" t="s">
        <v>11</v>
      </c>
      <c r="J188" s="50" t="s">
        <v>11</v>
      </c>
      <c r="K188" s="1" t="s">
        <v>11</v>
      </c>
      <c r="L188" s="1"/>
      <c r="M188" s="1" t="s">
        <v>11</v>
      </c>
      <c r="N188" s="90" t="s">
        <v>11</v>
      </c>
      <c r="O188" s="1" t="s">
        <v>11</v>
      </c>
      <c r="P188" s="1"/>
      <c r="Q188" s="61"/>
      <c r="R188" s="17"/>
      <c r="S188" s="8"/>
      <c r="T188" s="9"/>
      <c r="U188" s="9"/>
    </row>
    <row r="189" spans="1:21" ht="78" hidden="1" x14ac:dyDescent="0.35">
      <c r="A189" s="12" t="s">
        <v>425</v>
      </c>
      <c r="B189" s="11" t="s">
        <v>43</v>
      </c>
      <c r="C189" s="60" t="s">
        <v>91</v>
      </c>
      <c r="D189" s="59" t="s">
        <v>458</v>
      </c>
      <c r="E189" s="60" t="s">
        <v>309</v>
      </c>
      <c r="F189" s="3" t="e">
        <f>SUM(#REF!)</f>
        <v>#REF!</v>
      </c>
      <c r="G189" s="12" t="s">
        <v>104</v>
      </c>
      <c r="H189" s="12" t="s">
        <v>102</v>
      </c>
      <c r="I189" s="1" t="s">
        <v>11</v>
      </c>
      <c r="J189" s="50" t="s">
        <v>11</v>
      </c>
      <c r="K189" s="1" t="s">
        <v>11</v>
      </c>
      <c r="L189" s="1"/>
      <c r="M189" s="1" t="s">
        <v>11</v>
      </c>
      <c r="N189" s="90" t="s">
        <v>11</v>
      </c>
      <c r="O189" s="1" t="s">
        <v>11</v>
      </c>
      <c r="P189" s="1"/>
      <c r="Q189" s="61"/>
      <c r="R189" s="17"/>
      <c r="S189" s="8"/>
      <c r="T189" s="9"/>
      <c r="U189" s="9"/>
    </row>
    <row r="190" spans="1:21" ht="78" hidden="1" x14ac:dyDescent="0.35">
      <c r="A190" s="12" t="s">
        <v>426</v>
      </c>
      <c r="B190" s="11" t="s">
        <v>22</v>
      </c>
      <c r="C190" s="60" t="s">
        <v>92</v>
      </c>
      <c r="D190" s="59" t="s">
        <v>458</v>
      </c>
      <c r="E190" s="60" t="s">
        <v>310</v>
      </c>
      <c r="F190" s="3" t="e">
        <f>SUM(#REF!)</f>
        <v>#REF!</v>
      </c>
      <c r="G190" s="12" t="s">
        <v>104</v>
      </c>
      <c r="H190" s="12" t="s">
        <v>102</v>
      </c>
      <c r="I190" s="1" t="s">
        <v>11</v>
      </c>
      <c r="J190" s="50" t="s">
        <v>11</v>
      </c>
      <c r="K190" s="1" t="s">
        <v>11</v>
      </c>
      <c r="L190" s="1"/>
      <c r="M190" s="1" t="s">
        <v>11</v>
      </c>
      <c r="N190" s="90" t="s">
        <v>11</v>
      </c>
      <c r="O190" s="1" t="s">
        <v>11</v>
      </c>
      <c r="P190" s="1"/>
      <c r="Q190" s="61"/>
      <c r="R190" s="17"/>
      <c r="S190" s="8"/>
      <c r="T190" s="9"/>
      <c r="U190" s="9"/>
    </row>
    <row r="191" spans="1:21" hidden="1" x14ac:dyDescent="0.35">
      <c r="A191" s="106" t="s">
        <v>237</v>
      </c>
      <c r="B191" s="106"/>
      <c r="C191" s="106"/>
      <c r="D191" s="106"/>
      <c r="E191" s="106"/>
      <c r="F191" s="106"/>
      <c r="G191" s="106"/>
      <c r="H191" s="106"/>
      <c r="I191" s="59"/>
      <c r="J191" s="52"/>
      <c r="K191" s="59"/>
      <c r="L191" s="69"/>
      <c r="M191" s="59"/>
      <c r="N191" s="93"/>
      <c r="O191" s="59"/>
      <c r="P191" s="69"/>
      <c r="Q191" s="61"/>
      <c r="R191" s="17"/>
      <c r="S191" s="8"/>
      <c r="T191" s="9"/>
      <c r="U191" s="9"/>
    </row>
    <row r="192" spans="1:21" hidden="1" x14ac:dyDescent="0.35">
      <c r="A192" s="106" t="s">
        <v>238</v>
      </c>
      <c r="B192" s="106"/>
      <c r="C192" s="106"/>
      <c r="D192" s="106"/>
      <c r="E192" s="106"/>
      <c r="F192" s="106"/>
      <c r="G192" s="106"/>
      <c r="H192" s="106"/>
      <c r="I192" s="59"/>
      <c r="J192" s="52"/>
      <c r="K192" s="59"/>
      <c r="L192" s="69"/>
      <c r="M192" s="59"/>
      <c r="N192" s="93"/>
      <c r="O192" s="59"/>
      <c r="P192" s="69"/>
      <c r="Q192" s="61"/>
      <c r="R192" s="17"/>
      <c r="S192" s="8"/>
      <c r="T192" s="9"/>
      <c r="U192" s="9"/>
    </row>
    <row r="193" spans="1:21" ht="91" hidden="1" x14ac:dyDescent="0.35">
      <c r="A193" s="12" t="s">
        <v>427</v>
      </c>
      <c r="B193" s="12" t="s">
        <v>22</v>
      </c>
      <c r="C193" s="60" t="s">
        <v>119</v>
      </c>
      <c r="D193" s="59" t="s">
        <v>93</v>
      </c>
      <c r="E193" s="60" t="s">
        <v>311</v>
      </c>
      <c r="F193" s="3" t="e">
        <f>#REF!+#REF!+#REF!</f>
        <v>#REF!</v>
      </c>
      <c r="G193" s="13">
        <v>2022</v>
      </c>
      <c r="H193" s="13">
        <v>2024</v>
      </c>
      <c r="I193" s="1" t="s">
        <v>11</v>
      </c>
      <c r="J193" s="50" t="s">
        <v>11</v>
      </c>
      <c r="K193" s="1" t="s">
        <v>11</v>
      </c>
      <c r="L193" s="1"/>
      <c r="M193" s="1" t="s">
        <v>11</v>
      </c>
      <c r="N193" s="90" t="s">
        <v>11</v>
      </c>
      <c r="O193" s="1" t="s">
        <v>11</v>
      </c>
      <c r="P193" s="1"/>
      <c r="Q193" s="61"/>
      <c r="R193" s="17"/>
      <c r="S193" s="8"/>
      <c r="T193" s="9"/>
      <c r="U193" s="9"/>
    </row>
    <row r="194" spans="1:21" hidden="1" x14ac:dyDescent="0.35">
      <c r="A194" s="106" t="s">
        <v>239</v>
      </c>
      <c r="B194" s="106"/>
      <c r="C194" s="106"/>
      <c r="D194" s="106"/>
      <c r="E194" s="106"/>
      <c r="F194" s="106"/>
      <c r="G194" s="106"/>
      <c r="H194" s="106"/>
      <c r="I194" s="59"/>
      <c r="J194" s="52"/>
      <c r="K194" s="59"/>
      <c r="L194" s="69"/>
      <c r="M194" s="59"/>
      <c r="N194" s="93"/>
      <c r="O194" s="59"/>
      <c r="P194" s="69"/>
      <c r="Q194" s="61"/>
      <c r="R194" s="17"/>
      <c r="S194" s="8"/>
      <c r="T194" s="9"/>
      <c r="U194" s="9"/>
    </row>
    <row r="195" spans="1:21" hidden="1" x14ac:dyDescent="0.35">
      <c r="A195" s="106" t="s">
        <v>240</v>
      </c>
      <c r="B195" s="106"/>
      <c r="C195" s="106"/>
      <c r="D195" s="106"/>
      <c r="E195" s="106"/>
      <c r="F195" s="106"/>
      <c r="G195" s="106"/>
      <c r="H195" s="106"/>
      <c r="I195" s="59"/>
      <c r="J195" s="52"/>
      <c r="K195" s="59"/>
      <c r="L195" s="69"/>
      <c r="M195" s="59"/>
      <c r="N195" s="93"/>
      <c r="O195" s="59"/>
      <c r="P195" s="69"/>
      <c r="Q195" s="61"/>
      <c r="R195" s="17"/>
      <c r="S195" s="8"/>
      <c r="T195" s="9"/>
      <c r="U195" s="9"/>
    </row>
    <row r="196" spans="1:21" ht="39" hidden="1" x14ac:dyDescent="0.35">
      <c r="A196" s="12" t="s">
        <v>428</v>
      </c>
      <c r="B196" s="12" t="s">
        <v>44</v>
      </c>
      <c r="C196" s="60" t="s">
        <v>45</v>
      </c>
      <c r="D196" s="59" t="s">
        <v>14</v>
      </c>
      <c r="E196" s="60" t="s">
        <v>301</v>
      </c>
      <c r="F196" s="3" t="e">
        <f>SUM(#REF!)</f>
        <v>#REF!</v>
      </c>
      <c r="G196" s="12">
        <v>2022</v>
      </c>
      <c r="H196" s="12">
        <v>2024</v>
      </c>
      <c r="I196" s="1" t="s">
        <v>11</v>
      </c>
      <c r="J196" s="50" t="s">
        <v>11</v>
      </c>
      <c r="K196" s="1" t="s">
        <v>11</v>
      </c>
      <c r="L196" s="1"/>
      <c r="M196" s="1" t="s">
        <v>11</v>
      </c>
      <c r="N196" s="90" t="s">
        <v>11</v>
      </c>
      <c r="O196" s="1" t="s">
        <v>11</v>
      </c>
      <c r="P196" s="1"/>
      <c r="Q196" s="61"/>
      <c r="R196" s="17"/>
      <c r="S196" s="8"/>
      <c r="T196" s="9"/>
      <c r="U196" s="9"/>
    </row>
    <row r="197" spans="1:21" ht="39" hidden="1" x14ac:dyDescent="0.35">
      <c r="A197" s="12" t="s">
        <v>448</v>
      </c>
      <c r="B197" s="12" t="s">
        <v>44</v>
      </c>
      <c r="C197" s="60" t="s">
        <v>243</v>
      </c>
      <c r="D197" s="59" t="s">
        <v>14</v>
      </c>
      <c r="E197" s="60" t="s">
        <v>301</v>
      </c>
      <c r="F197" s="3" t="e">
        <f>SUM(#REF!)</f>
        <v>#REF!</v>
      </c>
      <c r="G197" s="12" t="s">
        <v>108</v>
      </c>
      <c r="H197" s="12" t="s">
        <v>102</v>
      </c>
      <c r="I197" s="1"/>
      <c r="J197" s="50"/>
      <c r="K197" s="1"/>
      <c r="L197" s="1"/>
      <c r="M197" s="1"/>
      <c r="N197" s="90"/>
      <c r="O197" s="1"/>
      <c r="P197" s="1"/>
      <c r="Q197" s="61"/>
      <c r="R197" s="17"/>
      <c r="S197" s="8"/>
      <c r="T197" s="9"/>
      <c r="U197" s="9"/>
    </row>
    <row r="198" spans="1:21" ht="52" hidden="1" x14ac:dyDescent="0.35">
      <c r="A198" s="12" t="s">
        <v>449</v>
      </c>
      <c r="B198" s="12" t="s">
        <v>22</v>
      </c>
      <c r="C198" s="60" t="s">
        <v>92</v>
      </c>
      <c r="D198" s="59" t="s">
        <v>14</v>
      </c>
      <c r="E198" s="60" t="s">
        <v>311</v>
      </c>
      <c r="F198" s="3" t="e">
        <f>SUM(#REF!)</f>
        <v>#REF!</v>
      </c>
      <c r="G198" s="12">
        <v>2022</v>
      </c>
      <c r="H198" s="12">
        <v>2024</v>
      </c>
      <c r="I198" s="1" t="s">
        <v>11</v>
      </c>
      <c r="J198" s="50" t="s">
        <v>11</v>
      </c>
      <c r="K198" s="1" t="s">
        <v>11</v>
      </c>
      <c r="L198" s="1"/>
      <c r="M198" s="1" t="s">
        <v>11</v>
      </c>
      <c r="N198" s="90" t="s">
        <v>11</v>
      </c>
      <c r="O198" s="1" t="s">
        <v>11</v>
      </c>
      <c r="P198" s="1"/>
      <c r="Q198" s="61"/>
      <c r="R198" s="17"/>
      <c r="S198" s="8"/>
      <c r="T198" s="9"/>
      <c r="U198" s="9"/>
    </row>
    <row r="199" spans="1:21" hidden="1" x14ac:dyDescent="0.35">
      <c r="A199" s="106" t="s">
        <v>241</v>
      </c>
      <c r="B199" s="106"/>
      <c r="C199" s="106"/>
      <c r="D199" s="106"/>
      <c r="E199" s="106"/>
      <c r="F199" s="106"/>
      <c r="G199" s="106"/>
      <c r="H199" s="106"/>
      <c r="I199" s="59"/>
      <c r="J199" s="52"/>
      <c r="K199" s="59"/>
      <c r="L199" s="69"/>
      <c r="M199" s="59"/>
      <c r="N199" s="93"/>
      <c r="O199" s="59"/>
      <c r="P199" s="69"/>
      <c r="Q199" s="61"/>
      <c r="R199" s="17"/>
      <c r="S199" s="8"/>
      <c r="T199" s="9"/>
      <c r="U199" s="9"/>
    </row>
    <row r="200" spans="1:21" hidden="1" x14ac:dyDescent="0.35">
      <c r="A200" s="106" t="s">
        <v>242</v>
      </c>
      <c r="B200" s="106"/>
      <c r="C200" s="106"/>
      <c r="D200" s="106"/>
      <c r="E200" s="106"/>
      <c r="F200" s="106"/>
      <c r="G200" s="106"/>
      <c r="H200" s="106"/>
      <c r="I200" s="59"/>
      <c r="J200" s="52"/>
      <c r="K200" s="59"/>
      <c r="L200" s="69"/>
      <c r="M200" s="59"/>
      <c r="N200" s="93"/>
      <c r="O200" s="59"/>
      <c r="P200" s="69"/>
      <c r="Q200" s="61"/>
      <c r="R200" s="17"/>
      <c r="S200" s="8"/>
      <c r="T200" s="9"/>
      <c r="U200" s="9"/>
    </row>
    <row r="201" spans="1:21" hidden="1" x14ac:dyDescent="0.35">
      <c r="A201" s="101" t="s">
        <v>12</v>
      </c>
      <c r="B201" s="101"/>
      <c r="C201" s="101"/>
      <c r="D201" s="101"/>
      <c r="E201" s="101"/>
      <c r="F201" s="101"/>
      <c r="G201" s="101"/>
      <c r="H201" s="101"/>
      <c r="I201" s="4">
        <f>I29</f>
        <v>419962.9</v>
      </c>
      <c r="J201" s="51">
        <f>J29</f>
        <v>414670.64</v>
      </c>
      <c r="K201" s="4">
        <f>K29</f>
        <v>399424.1</v>
      </c>
      <c r="L201" s="4"/>
      <c r="M201" s="4">
        <f>M29+M40+M46+M50+M57+M61+M87+M96+M100+M103+M107+M110+M113+M117+M121+M125+M128+M131+M135+M138+M142+M146+M149+M152+M156+M160+M163+M173+M176+M186+M191+M194+M199</f>
        <v>1375143.4000000001</v>
      </c>
      <c r="N201" s="92">
        <f>N29+N40+N46+N50+N57+N61+N87+N96+N100+N103+N107+N110+N113+N117+N121+N125+N128+N131+N135+N138+N142+N146+N149+N152+N156+N160+N163+N173+N176+N186+N191+N194+N199</f>
        <v>1531936.5186999997</v>
      </c>
      <c r="O201" s="4">
        <f>O29+O40+O46+O50+O57+O61+O87+O96+O100+O103+O107+O110+O113+O117+O121+O125+O128+O131+O135+O138+O142+O146+O149+O152+O156+O160+O163+O173+O176+O186+O191+O194+O199</f>
        <v>1491927.2265999999</v>
      </c>
      <c r="P201" s="4"/>
      <c r="Q201" s="61"/>
      <c r="R201" s="17"/>
      <c r="S201" s="8"/>
      <c r="T201" s="9"/>
      <c r="U201" s="9"/>
    </row>
    <row r="202" spans="1:21" hidden="1" x14ac:dyDescent="0.35">
      <c r="A202" s="101" t="s">
        <v>34</v>
      </c>
      <c r="B202" s="101"/>
      <c r="C202" s="101"/>
      <c r="D202" s="101"/>
      <c r="E202" s="101"/>
      <c r="F202" s="101"/>
      <c r="G202" s="101"/>
      <c r="H202" s="101"/>
      <c r="I202" s="63"/>
      <c r="J202" s="49"/>
      <c r="K202" s="63"/>
      <c r="L202" s="70"/>
      <c r="M202" s="4">
        <f>M30</f>
        <v>217821.46</v>
      </c>
      <c r="N202" s="92">
        <f>N30</f>
        <v>215573.3</v>
      </c>
      <c r="O202" s="4">
        <f>O30</f>
        <v>130066</v>
      </c>
      <c r="P202" s="4"/>
      <c r="Q202" s="61"/>
      <c r="R202" s="17"/>
      <c r="S202" s="8"/>
      <c r="T202" s="9"/>
      <c r="U202" s="9"/>
    </row>
    <row r="203" spans="1:21" x14ac:dyDescent="0.35">
      <c r="A203" s="58" t="s">
        <v>261</v>
      </c>
      <c r="B203" s="58"/>
      <c r="C203" s="118" t="s">
        <v>479</v>
      </c>
      <c r="D203" s="119"/>
      <c r="E203" s="119"/>
      <c r="F203" s="119"/>
      <c r="G203" s="119"/>
      <c r="H203" s="119"/>
      <c r="I203" s="119"/>
      <c r="J203" s="119"/>
      <c r="K203" s="119"/>
      <c r="L203" s="71"/>
      <c r="M203" s="3">
        <v>202800</v>
      </c>
      <c r="N203" s="95">
        <v>198121.4</v>
      </c>
      <c r="O203" s="3">
        <v>114394</v>
      </c>
      <c r="P203" s="74">
        <v>144566.29999999999</v>
      </c>
      <c r="Q203" s="66"/>
      <c r="R203" s="17"/>
      <c r="S203" s="64">
        <v>140980</v>
      </c>
      <c r="T203" s="9"/>
      <c r="U203" s="9"/>
    </row>
    <row r="204" spans="1:21" ht="27" customHeight="1" x14ac:dyDescent="0.35">
      <c r="A204" s="12" t="s">
        <v>262</v>
      </c>
      <c r="B204" s="12"/>
      <c r="C204" s="113" t="s">
        <v>480</v>
      </c>
      <c r="D204" s="114"/>
      <c r="E204" s="114"/>
      <c r="F204" s="114"/>
      <c r="G204" s="114"/>
      <c r="H204" s="114"/>
      <c r="I204" s="114"/>
      <c r="J204" s="114"/>
      <c r="K204" s="115"/>
      <c r="L204" s="68"/>
      <c r="M204" s="3">
        <v>15021.46</v>
      </c>
      <c r="N204" s="95">
        <v>17451.900000000001</v>
      </c>
      <c r="O204" s="3">
        <v>15672</v>
      </c>
      <c r="P204" s="74">
        <v>15672</v>
      </c>
      <c r="Q204" s="66"/>
      <c r="R204" s="17"/>
      <c r="S204" s="64">
        <v>10111.6</v>
      </c>
      <c r="T204" s="9"/>
      <c r="U204" s="9"/>
    </row>
    <row r="205" spans="1:21" x14ac:dyDescent="0.35">
      <c r="A205" s="5"/>
      <c r="B205" s="5"/>
      <c r="C205" s="6"/>
      <c r="D205" s="7"/>
      <c r="E205" s="6"/>
      <c r="F205" s="8"/>
      <c r="G205" s="8"/>
      <c r="H205" s="8"/>
      <c r="I205" s="8"/>
      <c r="J205" s="96"/>
      <c r="K205" s="8"/>
      <c r="L205" s="8"/>
      <c r="M205" s="8"/>
      <c r="N205" s="96"/>
      <c r="O205" s="8"/>
      <c r="P205" s="8"/>
      <c r="Q205" s="30"/>
      <c r="R205" s="9"/>
      <c r="S205" s="9"/>
      <c r="T205" s="9"/>
      <c r="U205" s="9"/>
    </row>
    <row r="206" spans="1:21" ht="42" customHeight="1" x14ac:dyDescent="0.35">
      <c r="A206" s="116" t="s">
        <v>485</v>
      </c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9"/>
      <c r="S206" s="9"/>
      <c r="T206" s="9"/>
      <c r="U206" s="9"/>
    </row>
    <row r="207" spans="1:21" x14ac:dyDescent="0.35">
      <c r="A207" s="5"/>
      <c r="B207" s="5"/>
      <c r="C207" s="6"/>
      <c r="D207" s="7"/>
      <c r="E207" s="6"/>
      <c r="F207" s="8"/>
      <c r="G207" s="8"/>
      <c r="H207" s="8"/>
      <c r="I207" s="8"/>
      <c r="J207" s="53"/>
      <c r="K207" s="8"/>
      <c r="L207" s="8"/>
      <c r="M207" s="8"/>
      <c r="N207" s="53"/>
      <c r="O207" s="8"/>
      <c r="P207" s="8"/>
      <c r="Q207" s="30"/>
      <c r="R207" s="9"/>
      <c r="S207" s="9"/>
      <c r="T207" s="9"/>
      <c r="U207" s="9"/>
    </row>
    <row r="208" spans="1:21" x14ac:dyDescent="0.35">
      <c r="A208" s="5"/>
      <c r="B208" s="5"/>
      <c r="C208" s="6"/>
      <c r="D208" s="7"/>
      <c r="E208" s="6"/>
      <c r="F208" s="8"/>
      <c r="G208" s="8"/>
      <c r="H208" s="8"/>
      <c r="I208" s="8"/>
      <c r="J208" s="53"/>
      <c r="K208" s="8"/>
      <c r="L208" s="8"/>
      <c r="M208" s="8"/>
      <c r="N208" s="53"/>
      <c r="O208" s="8"/>
      <c r="P208" s="8"/>
      <c r="Q208" s="30"/>
      <c r="R208" s="9"/>
      <c r="S208" s="9"/>
      <c r="T208" s="9"/>
      <c r="U208" s="9"/>
    </row>
    <row r="209" spans="1:21" x14ac:dyDescent="0.35">
      <c r="A209" s="5"/>
      <c r="B209" s="5"/>
      <c r="C209" s="6"/>
      <c r="D209" s="7"/>
      <c r="E209" s="6"/>
      <c r="F209" s="8"/>
      <c r="G209" s="8"/>
      <c r="H209" s="8"/>
      <c r="I209" s="8"/>
      <c r="J209" s="53"/>
      <c r="K209" s="8"/>
      <c r="L209" s="8"/>
      <c r="M209" s="8"/>
      <c r="N209" s="53"/>
      <c r="O209" s="8"/>
      <c r="P209" s="8"/>
      <c r="Q209" s="30"/>
      <c r="R209" s="9"/>
      <c r="S209" s="9"/>
      <c r="T209" s="9"/>
      <c r="U209" s="9"/>
    </row>
  </sheetData>
  <mergeCells count="91">
    <mergeCell ref="C204:K204"/>
    <mergeCell ref="A206:Q206"/>
    <mergeCell ref="A195:H195"/>
    <mergeCell ref="A199:H199"/>
    <mergeCell ref="A200:H200"/>
    <mergeCell ref="A201:H201"/>
    <mergeCell ref="A202:H202"/>
    <mergeCell ref="C203:K203"/>
    <mergeCell ref="A194:H194"/>
    <mergeCell ref="A161:H161"/>
    <mergeCell ref="A163:H163"/>
    <mergeCell ref="A164:H164"/>
    <mergeCell ref="A173:H173"/>
    <mergeCell ref="A174:H174"/>
    <mergeCell ref="A176:H176"/>
    <mergeCell ref="A177:H177"/>
    <mergeCell ref="A186:H186"/>
    <mergeCell ref="A187:H187"/>
    <mergeCell ref="A191:H191"/>
    <mergeCell ref="A192:H192"/>
    <mergeCell ref="A160:H160"/>
    <mergeCell ref="A139:H139"/>
    <mergeCell ref="A142:H142"/>
    <mergeCell ref="A143:H143"/>
    <mergeCell ref="A146:H146"/>
    <mergeCell ref="A147:H147"/>
    <mergeCell ref="A149:H149"/>
    <mergeCell ref="A150:H150"/>
    <mergeCell ref="A152:H152"/>
    <mergeCell ref="A153:H153"/>
    <mergeCell ref="A156:H156"/>
    <mergeCell ref="A157:H157"/>
    <mergeCell ref="A138:H138"/>
    <mergeCell ref="A118:H118"/>
    <mergeCell ref="A121:H121"/>
    <mergeCell ref="A122:H122"/>
    <mergeCell ref="A125:H125"/>
    <mergeCell ref="A126:H126"/>
    <mergeCell ref="A128:H128"/>
    <mergeCell ref="A129:H129"/>
    <mergeCell ref="A131:H131"/>
    <mergeCell ref="A132:H132"/>
    <mergeCell ref="A135:H135"/>
    <mergeCell ref="A136:H136"/>
    <mergeCell ref="A117:H117"/>
    <mergeCell ref="A97:H97"/>
    <mergeCell ref="A100:H100"/>
    <mergeCell ref="A101:H101"/>
    <mergeCell ref="A103:H103"/>
    <mergeCell ref="A104:H104"/>
    <mergeCell ref="A107:H107"/>
    <mergeCell ref="A108:H108"/>
    <mergeCell ref="A110:H110"/>
    <mergeCell ref="A111:H111"/>
    <mergeCell ref="A113:H113"/>
    <mergeCell ref="A114:H114"/>
    <mergeCell ref="A96:H96"/>
    <mergeCell ref="A41:H41"/>
    <mergeCell ref="A46:H46"/>
    <mergeCell ref="A47:H47"/>
    <mergeCell ref="A50:H50"/>
    <mergeCell ref="A51:H51"/>
    <mergeCell ref="A57:H57"/>
    <mergeCell ref="A58:H58"/>
    <mergeCell ref="A61:H61"/>
    <mergeCell ref="A62:H62"/>
    <mergeCell ref="A87:H87"/>
    <mergeCell ref="A88:H88"/>
    <mergeCell ref="A40:H40"/>
    <mergeCell ref="Q4:Q7"/>
    <mergeCell ref="R4:U4"/>
    <mergeCell ref="G5:G7"/>
    <mergeCell ref="H5:H7"/>
    <mergeCell ref="R5:S5"/>
    <mergeCell ref="T5:U5"/>
    <mergeCell ref="A29:H29"/>
    <mergeCell ref="A30:H30"/>
    <mergeCell ref="I5:L5"/>
    <mergeCell ref="I6:L6"/>
    <mergeCell ref="A2:U2"/>
    <mergeCell ref="A3:O3"/>
    <mergeCell ref="A4:A7"/>
    <mergeCell ref="B4:B7"/>
    <mergeCell ref="C4:C7"/>
    <mergeCell ref="D4:D7"/>
    <mergeCell ref="E4:E7"/>
    <mergeCell ref="F4:F7"/>
    <mergeCell ref="G4:H4"/>
    <mergeCell ref="I4:P4"/>
    <mergeCell ref="M5:P5"/>
    <mergeCell ref="M6:P6"/>
  </mergeCells>
  <pageMargins left="0.25" right="0.25" top="0.75" bottom="0.75" header="0.3" footer="0.3"/>
  <pageSetup paperSize="9" scale="6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п. 2.13</vt:lpstr>
      <vt:lpstr>Лист3</vt:lpstr>
      <vt:lpstr>'п. 2.13'!Область_печати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2024-02-21T07:58:56Z</dcterms:modified>
</cp:coreProperties>
</file>