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0" windowWidth="25820" windowHeight="12600"/>
  </bookViews>
  <sheets>
    <sheet name="на 01.02.2024" sheetId="1" r:id="rId1"/>
  </sheets>
  <calcPr calcId="145621"/>
</workbook>
</file>

<file path=xl/calcChain.xml><?xml version="1.0" encoding="utf-8"?>
<calcChain xmlns="http://schemas.openxmlformats.org/spreadsheetml/2006/main">
  <c r="G68" i="1" l="1"/>
  <c r="D68" i="1"/>
  <c r="I67" i="1"/>
  <c r="G66" i="1"/>
  <c r="D66" i="1"/>
  <c r="I65" i="1"/>
  <c r="I63" i="1"/>
  <c r="I62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D51" i="1"/>
  <c r="C51" i="1"/>
  <c r="J49" i="1"/>
  <c r="F48" i="1"/>
  <c r="C48" i="1"/>
  <c r="J47" i="1"/>
  <c r="I47" i="1"/>
  <c r="H47" i="1"/>
  <c r="E47" i="1"/>
  <c r="J46" i="1"/>
  <c r="I46" i="1"/>
  <c r="H46" i="1"/>
  <c r="E46" i="1"/>
  <c r="J45" i="1"/>
  <c r="I45" i="1"/>
  <c r="H45" i="1"/>
  <c r="G45" i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G22" i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G48" i="1" s="1"/>
  <c r="F9" i="1"/>
  <c r="E9" i="1"/>
  <c r="D9" i="1"/>
  <c r="D48" i="1" s="1"/>
  <c r="C9" i="1"/>
  <c r="J48" i="1" l="1"/>
  <c r="I48" i="1"/>
  <c r="H9" i="1"/>
  <c r="I9" i="1"/>
  <c r="J9" i="1"/>
</calcChain>
</file>

<file path=xl/sharedStrings.xml><?xml version="1.0" encoding="utf-8"?>
<sst xmlns="http://schemas.openxmlformats.org/spreadsheetml/2006/main" count="101" uniqueCount="97">
  <si>
    <t>от 20.02.2024 №02-08/124</t>
  </si>
  <si>
    <t>Информация об исполнении консолидированного бюджета Ленинградской области на 01.02.2024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</si>
  <si>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</si>
  <si>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</si>
  <si>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</si>
  <si>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</si>
  <si>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01.02.2023.</t>
  </si>
  <si>
    <t>на 01.02.2024.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</si>
  <si>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</si>
  <si>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</si>
  <si>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</si>
  <si>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</si>
  <si>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</si>
  <si>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</si>
  <si>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</si>
  <si>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</si>
  <si>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</si>
  <si>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</si>
  <si>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</si>
  <si>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</si>
  <si>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</si>
  <si>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</si>
  <si>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совокупный доход</t>
  </si>
  <si>
    <t>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</si>
  <si>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</si>
  <si>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</si>
  <si>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</si>
  <si>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</si>
  <si>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</si>
  <si>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</si>
  <si>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</si>
  <si>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</si>
  <si>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</si>
  <si>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</si>
  <si>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</si>
  <si>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</si>
  <si>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</si>
  <si>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</si>
  <si>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</si>
  <si>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</si>
  <si>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</si>
  <si>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</si>
  <si>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</si>
  <si>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</si>
  <si>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</si>
  <si>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</si>
  <si>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</si>
  <si>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</si>
  <si>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</si>
  <si>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</si>
  <si>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</si>
  <si>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</si>
  <si>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</si>
  <si>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</si>
  <si>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</si>
  <si>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</si>
  <si>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</si>
  <si>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</si>
  <si>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</si>
  <si>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</si>
  <si>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</si>
  <si>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</si>
  <si>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</si>
  <si>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</si>
  <si>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</si>
  <si>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</si>
  <si>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</si>
  <si>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</si>
  <si>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</si>
  <si>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</si>
  <si>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</si>
  <si>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</si>
  <si>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</si>
  <si>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</si>
  <si>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</si>
  <si>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</si>
  <si>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</si>
  <si>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</si>
  <si>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</si>
  <si>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</t>
  </si>
  <si>
    <t>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</si>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</sst>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5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7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7" fontId="20" fillId="0" borderId="20">
      <alignment horizontal="center"/>
    </xf>
    <xf numFmtId="167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67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8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horizontal="left" vertical="top" wrapText="1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3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3" fillId="2" borderId="0" xfId="0" applyFont="1" applyFill="1" applyBorder="1" applyAlignment="1">
      <alignment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2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1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="70" zoomScaleNormal="70" workbookViewId="0">
      <selection activeCell="B13" sqref="B13"/>
    </sheetView>
  </sheetViews>
  <sheetFormatPr defaultColWidth="9.1796875" defaultRowHeight="12.5" x14ac:dyDescent="0.25"/>
  <cols>
    <col min="1" max="1" width="10.7265625" style="1" customWidth="1"/>
    <col min="2" max="2" width="129.1796875" style="1" customWidth="1"/>
    <col min="3" max="3" width="19.7265625" style="4" customWidth="1"/>
    <col min="4" max="4" width="19.81640625" style="4" customWidth="1"/>
    <col min="5" max="5" width="13.7265625" style="4" customWidth="1"/>
    <col min="6" max="6" width="20" style="4" customWidth="1"/>
    <col min="7" max="7" width="20.26953125" style="4" customWidth="1"/>
    <col min="8" max="8" width="15.453125" style="1" customWidth="1"/>
    <col min="9" max="9" width="16.453125" style="1" customWidth="1"/>
    <col min="10" max="10" width="17.26953125" style="1" customWidth="1"/>
    <col min="11" max="11" width="52.453125" style="1" customWidth="1"/>
    <col min="12" max="16384" width="9.1796875" style="1"/>
  </cols>
  <sheetData>
    <row r="1" spans="1:10" ht="27.75" customHeight="1" x14ac:dyDescent="0.25">
      <c r="C1" s="2"/>
      <c r="D1" s="3"/>
      <c r="F1" s="2"/>
      <c r="G1" s="57" t="s">
        <v>0</v>
      </c>
      <c r="H1" s="57"/>
      <c r="I1" s="57"/>
      <c r="J1" s="57"/>
    </row>
    <row r="2" spans="1:10" ht="23.2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"/>
      <c r="B4" s="6"/>
      <c r="C4" s="7"/>
      <c r="D4" s="8"/>
      <c r="E4" s="8"/>
      <c r="F4" s="7"/>
      <c r="G4" s="7"/>
      <c r="H4" s="9"/>
      <c r="I4" s="10"/>
      <c r="J4" s="11" t="s">
        <v>3</v>
      </c>
    </row>
    <row r="5" spans="1:10" x14ac:dyDescent="0.25">
      <c r="A5" s="52" t="s">
        <v>4</v>
      </c>
      <c r="B5" s="52" t="s">
        <v>5</v>
      </c>
      <c r="C5" s="61" t="s">
        <v>6</v>
      </c>
      <c r="D5" s="62"/>
      <c r="E5" s="63"/>
      <c r="F5" s="61" t="s">
        <v>7</v>
      </c>
      <c r="G5" s="62"/>
      <c r="H5" s="63"/>
      <c r="I5" s="52" t="s">
        <v>8</v>
      </c>
      <c r="J5" s="64" t="s">
        <v>9</v>
      </c>
    </row>
    <row r="6" spans="1:10" ht="12.75" customHeight="1" x14ac:dyDescent="0.25">
      <c r="A6" s="60"/>
      <c r="B6" s="60"/>
      <c r="C6" s="52" t="s">
        <v>10</v>
      </c>
      <c r="D6" s="52" t="s">
        <v>11</v>
      </c>
      <c r="E6" s="54" t="s">
        <v>12</v>
      </c>
      <c r="F6" s="52" t="s">
        <v>10</v>
      </c>
      <c r="G6" s="52" t="s">
        <v>11</v>
      </c>
      <c r="H6" s="54" t="s">
        <v>12</v>
      </c>
      <c r="I6" s="60"/>
      <c r="J6" s="65"/>
    </row>
    <row r="7" spans="1:10" ht="15.75" customHeight="1" x14ac:dyDescent="0.25">
      <c r="A7" s="53"/>
      <c r="B7" s="53"/>
      <c r="C7" s="53"/>
      <c r="D7" s="53"/>
      <c r="E7" s="55"/>
      <c r="F7" s="53"/>
      <c r="G7" s="53"/>
      <c r="H7" s="55"/>
      <c r="I7" s="53"/>
      <c r="J7" s="66"/>
    </row>
    <row r="8" spans="1:10" ht="12.75" customHeight="1" x14ac:dyDescent="0.25">
      <c r="A8" s="12">
        <v>1</v>
      </c>
      <c r="B8" s="12">
        <v>2</v>
      </c>
      <c r="C8" s="12">
        <v>3</v>
      </c>
      <c r="D8" s="12">
        <v>4</v>
      </c>
      <c r="E8" s="13" t="s">
        <v>13</v>
      </c>
      <c r="F8" s="12">
        <v>6</v>
      </c>
      <c r="G8" s="12">
        <v>7</v>
      </c>
      <c r="H8" s="13" t="s">
        <v>14</v>
      </c>
      <c r="I8" s="12" t="s">
        <v>15</v>
      </c>
      <c r="J8" s="14" t="s">
        <v>16</v>
      </c>
    </row>
    <row r="9" spans="1:10" ht="13" x14ac:dyDescent="0.25">
      <c r="A9" s="15"/>
      <c r="B9" s="16" t="s">
        <v>17</v>
      </c>
      <c r="C9" s="17">
        <f>C10+C19</f>
        <v>217422996</v>
      </c>
      <c r="D9" s="17">
        <f>D10+D19</f>
        <v>11370179.5</v>
      </c>
      <c r="E9" s="18">
        <f>D9/C9*100</f>
        <v>5.2295202021776941</v>
      </c>
      <c r="F9" s="17">
        <f>F10+F19</f>
        <v>266773913.40000001</v>
      </c>
      <c r="G9" s="17">
        <f>G10+G19</f>
        <v>15348522.799999999</v>
      </c>
      <c r="H9" s="18">
        <f t="shared" ref="H9:H20" si="0">G9/F9*100</f>
        <v>5.753382182082575</v>
      </c>
      <c r="I9" s="18">
        <f>G9-D9</f>
        <v>3978343.2999999989</v>
      </c>
      <c r="J9" s="18">
        <f>G9/D9*100</f>
        <v>134.98927435578304</v>
      </c>
    </row>
    <row r="10" spans="1:10" x14ac:dyDescent="0.25">
      <c r="A10" s="15"/>
      <c r="B10" s="19" t="s">
        <v>18</v>
      </c>
      <c r="C10" s="20">
        <v>198200369.80000001</v>
      </c>
      <c r="D10" s="20">
        <v>9162231.0999999996</v>
      </c>
      <c r="E10" s="21">
        <f>D10/C10*100</f>
        <v>4.6227114052538969</v>
      </c>
      <c r="F10" s="20">
        <v>249793658.40000001</v>
      </c>
      <c r="G10" s="20">
        <v>14460906.1</v>
      </c>
      <c r="H10" s="21">
        <f t="shared" si="0"/>
        <v>5.7891406021378797</v>
      </c>
      <c r="I10" s="22">
        <f t="shared" ref="I10:I20" si="1">G10-D10</f>
        <v>5298675</v>
      </c>
      <c r="J10" s="22">
        <f t="shared" ref="J10:J20" si="2">G10/D10*100</f>
        <v>157.83171088098837</v>
      </c>
    </row>
    <row r="11" spans="1:10" x14ac:dyDescent="0.25">
      <c r="A11" s="15"/>
      <c r="B11" s="19" t="s">
        <v>19</v>
      </c>
      <c r="C11" s="20">
        <v>190321015.90000001</v>
      </c>
      <c r="D11" s="20">
        <v>9580529.3000000007</v>
      </c>
      <c r="E11" s="21">
        <f>D11/C11*100</f>
        <v>5.0338788150615379</v>
      </c>
      <c r="F11" s="20">
        <v>241320663.80000001</v>
      </c>
      <c r="G11" s="20">
        <v>13163226.300000001</v>
      </c>
      <c r="H11" s="21">
        <f t="shared" si="0"/>
        <v>5.4546618978759831</v>
      </c>
      <c r="I11" s="22">
        <f t="shared" si="1"/>
        <v>3582697</v>
      </c>
      <c r="J11" s="22">
        <f t="shared" si="2"/>
        <v>137.3956061070655</v>
      </c>
    </row>
    <row r="12" spans="1:10" x14ac:dyDescent="0.25">
      <c r="A12" s="15"/>
      <c r="B12" s="19" t="s">
        <v>20</v>
      </c>
      <c r="C12" s="20">
        <v>69068456.799999997</v>
      </c>
      <c r="D12" s="20">
        <v>4352000.5</v>
      </c>
      <c r="E12" s="21">
        <f>D12/C12*100</f>
        <v>6.3009957100996061</v>
      </c>
      <c r="F12" s="20">
        <v>98508895.200000003</v>
      </c>
      <c r="G12" s="20">
        <v>5314025.4000000004</v>
      </c>
      <c r="H12" s="21">
        <f t="shared" si="0"/>
        <v>5.3944624891093085</v>
      </c>
      <c r="I12" s="22">
        <f t="shared" si="1"/>
        <v>962024.90000000037</v>
      </c>
      <c r="J12" s="22">
        <f t="shared" si="2"/>
        <v>122.10534902282295</v>
      </c>
    </row>
    <row r="13" spans="1:10" x14ac:dyDescent="0.25">
      <c r="A13" s="15"/>
      <c r="B13" s="23" t="s">
        <v>21</v>
      </c>
      <c r="C13" s="20">
        <v>61247624.100000001</v>
      </c>
      <c r="D13" s="20">
        <v>3117386.7</v>
      </c>
      <c r="E13" s="21">
        <f>D13/C13*100</f>
        <v>5.0898083734810546</v>
      </c>
      <c r="F13" s="20">
        <v>72891677</v>
      </c>
      <c r="G13" s="20">
        <v>5624946.2999999998</v>
      </c>
      <c r="H13" s="21">
        <f t="shared" si="0"/>
        <v>7.7168567544412507</v>
      </c>
      <c r="I13" s="22">
        <f t="shared" si="1"/>
        <v>2507559.5999999996</v>
      </c>
      <c r="J13" s="22">
        <f t="shared" si="2"/>
        <v>180.43787445426645</v>
      </c>
    </row>
    <row r="14" spans="1:10" ht="15" customHeight="1" x14ac:dyDescent="0.25">
      <c r="A14" s="15"/>
      <c r="B14" s="24" t="s">
        <v>22</v>
      </c>
      <c r="C14" s="20">
        <v>10725859.6</v>
      </c>
      <c r="D14" s="20">
        <v>294989.40000000002</v>
      </c>
      <c r="E14" s="21">
        <f t="shared" ref="E14:E20" si="3">D14/C14*100</f>
        <v>2.7502634847094214</v>
      </c>
      <c r="F14" s="20">
        <v>12070472.1</v>
      </c>
      <c r="G14" s="20">
        <v>368257.7</v>
      </c>
      <c r="H14" s="21">
        <f>G14/F14*100</f>
        <v>3.050897238725236</v>
      </c>
      <c r="I14" s="22">
        <f t="shared" si="1"/>
        <v>73268.299999999988</v>
      </c>
      <c r="J14" s="22">
        <f t="shared" si="2"/>
        <v>124.83760433425743</v>
      </c>
    </row>
    <row r="15" spans="1:10" ht="15" customHeight="1" x14ac:dyDescent="0.25">
      <c r="A15" s="15"/>
      <c r="B15" s="24" t="s">
        <v>23</v>
      </c>
      <c r="C15" s="20">
        <v>34608322.200000003</v>
      </c>
      <c r="D15" s="20">
        <v>472486</v>
      </c>
      <c r="E15" s="21">
        <f t="shared" si="3"/>
        <v>1.3652380987137249</v>
      </c>
      <c r="F15" s="20">
        <v>41816593.299999997</v>
      </c>
      <c r="G15" s="20">
        <v>292919.7</v>
      </c>
      <c r="H15" s="21">
        <f>G15/F15*100</f>
        <v>0.70048676107721108</v>
      </c>
      <c r="I15" s="22">
        <f t="shared" si="1"/>
        <v>-179566.3</v>
      </c>
      <c r="J15" s="22">
        <f t="shared" si="2"/>
        <v>61.995424203045168</v>
      </c>
    </row>
    <row r="16" spans="1:10" ht="15" customHeight="1" x14ac:dyDescent="0.25">
      <c r="A16" s="15"/>
      <c r="B16" s="24" t="s">
        <v>24</v>
      </c>
      <c r="C16" s="20">
        <v>4862840</v>
      </c>
      <c r="D16" s="20">
        <v>43813.5</v>
      </c>
      <c r="E16" s="21">
        <f t="shared" si="3"/>
        <v>0.90098584366337364</v>
      </c>
      <c r="F16" s="20">
        <v>4902601.8</v>
      </c>
      <c r="G16" s="20">
        <v>92878.5</v>
      </c>
      <c r="H16" s="21">
        <f>G16/F16*100</f>
        <v>1.8944736649833565</v>
      </c>
      <c r="I16" s="22">
        <f t="shared" si="1"/>
        <v>49065</v>
      </c>
      <c r="J16" s="22">
        <f t="shared" si="2"/>
        <v>211.98603170255743</v>
      </c>
    </row>
    <row r="17" spans="1:10" x14ac:dyDescent="0.25">
      <c r="A17" s="15"/>
      <c r="B17" s="24" t="s">
        <v>25</v>
      </c>
      <c r="C17" s="25">
        <v>13441864.5</v>
      </c>
      <c r="D17" s="25">
        <v>1235396.5</v>
      </c>
      <c r="E17" s="21">
        <f t="shared" si="3"/>
        <v>9.1906632446711551</v>
      </c>
      <c r="F17" s="25">
        <v>14796813.1</v>
      </c>
      <c r="G17" s="25">
        <v>1442051.1</v>
      </c>
      <c r="H17" s="21">
        <f>G17/F17*100</f>
        <v>9.7456870628446346</v>
      </c>
      <c r="I17" s="22">
        <f t="shared" si="1"/>
        <v>206654.60000000009</v>
      </c>
      <c r="J17" s="22">
        <f t="shared" si="2"/>
        <v>116.72779548914053</v>
      </c>
    </row>
    <row r="18" spans="1:10" ht="15" customHeight="1" x14ac:dyDescent="0.25">
      <c r="A18" s="15"/>
      <c r="B18" s="24" t="s">
        <v>26</v>
      </c>
      <c r="C18" s="25">
        <v>7879353.9000000004</v>
      </c>
      <c r="D18" s="25">
        <v>-418298.2</v>
      </c>
      <c r="E18" s="21">
        <f t="shared" si="3"/>
        <v>-5.3087880720778386</v>
      </c>
      <c r="F18" s="25">
        <v>8472994.5999999996</v>
      </c>
      <c r="G18" s="25">
        <v>1297679.8</v>
      </c>
      <c r="H18" s="21">
        <f>G18/F18*100</f>
        <v>15.315480078318474</v>
      </c>
      <c r="I18" s="22">
        <f t="shared" si="1"/>
        <v>1715978</v>
      </c>
      <c r="J18" s="22">
        <f t="shared" si="2"/>
        <v>-310.2283968709404</v>
      </c>
    </row>
    <row r="19" spans="1:10" ht="15.75" customHeight="1" x14ac:dyDescent="0.25">
      <c r="A19" s="15"/>
      <c r="B19" s="26" t="s">
        <v>27</v>
      </c>
      <c r="C19" s="25">
        <v>19222626.199999999</v>
      </c>
      <c r="D19" s="25">
        <v>2207948.4</v>
      </c>
      <c r="E19" s="21">
        <f t="shared" si="3"/>
        <v>11.486195366999333</v>
      </c>
      <c r="F19" s="25">
        <v>16980255</v>
      </c>
      <c r="G19" s="25">
        <v>887616.7</v>
      </c>
      <c r="H19" s="21">
        <f t="shared" si="0"/>
        <v>5.2273461146490439</v>
      </c>
      <c r="I19" s="22">
        <f t="shared" si="1"/>
        <v>-1320331.7</v>
      </c>
      <c r="J19" s="22">
        <f t="shared" si="2"/>
        <v>40.20097118211639</v>
      </c>
    </row>
    <row r="20" spans="1:10" ht="15.75" customHeight="1" x14ac:dyDescent="0.25">
      <c r="A20" s="15"/>
      <c r="B20" s="26" t="s">
        <v>28</v>
      </c>
      <c r="C20" s="25">
        <v>18704852</v>
      </c>
      <c r="D20" s="25">
        <v>889497.2</v>
      </c>
      <c r="E20" s="21">
        <f t="shared" si="3"/>
        <v>4.7554356484616926</v>
      </c>
      <c r="F20" s="25">
        <v>16478522.199999999</v>
      </c>
      <c r="G20" s="25">
        <v>842739.19999999995</v>
      </c>
      <c r="H20" s="21">
        <f t="shared" si="0"/>
        <v>5.1141673371657079</v>
      </c>
      <c r="I20" s="22">
        <f t="shared" si="1"/>
        <v>-46758</v>
      </c>
      <c r="J20" s="22">
        <f t="shared" si="2"/>
        <v>94.743322407310558</v>
      </c>
    </row>
    <row r="21" spans="1:10" ht="13" x14ac:dyDescent="0.25">
      <c r="A21" s="15"/>
      <c r="B21" s="27"/>
      <c r="C21" s="28"/>
      <c r="D21" s="28"/>
      <c r="E21" s="21"/>
      <c r="F21" s="28"/>
      <c r="G21" s="28"/>
      <c r="H21" s="21"/>
      <c r="I21" s="22"/>
      <c r="J21" s="22"/>
    </row>
    <row r="22" spans="1:10" ht="18" customHeight="1" x14ac:dyDescent="0.25">
      <c r="A22" s="15"/>
      <c r="B22" s="29" t="s">
        <v>29</v>
      </c>
      <c r="C22" s="30">
        <f>C23+C28+C29+C32+C37+C38+C39+C40+C41+C42+C43+C44+C46+C47</f>
        <v>243539766.19999999</v>
      </c>
      <c r="D22" s="30">
        <f>D23+D28+D29+D32+D37+D38+D39+D40+D41+D42+D43+D44+D46+D47</f>
        <v>16305131.5</v>
      </c>
      <c r="E22" s="18">
        <f>D22/C22*100</f>
        <v>6.695059190707231</v>
      </c>
      <c r="F22" s="30">
        <f>F23+F28+F29+F32+F37+F38+F39+F40+F41+F42+F43+F44+F46+F47</f>
        <v>293765355.29999995</v>
      </c>
      <c r="G22" s="30">
        <f>G23+G28+G29+G32+G37+G38+G39+G40+G41+G42+G43+G44+G46+G47</f>
        <v>16897423.800000001</v>
      </c>
      <c r="H22" s="18">
        <f>G22/F22*100</f>
        <v>5.7520138080080825</v>
      </c>
      <c r="I22" s="18">
        <f t="shared" ref="I22:I48" si="4">G22-D22</f>
        <v>592292.30000000075</v>
      </c>
      <c r="J22" s="18">
        <f t="shared" ref="J22:J49" si="5">G22/D22*100</f>
        <v>103.63255150686766</v>
      </c>
    </row>
    <row r="23" spans="1:10" ht="17.25" customHeight="1" x14ac:dyDescent="0.25">
      <c r="A23" s="31" t="s">
        <v>30</v>
      </c>
      <c r="B23" s="16" t="s">
        <v>31</v>
      </c>
      <c r="C23" s="30">
        <v>26087953.300000001</v>
      </c>
      <c r="D23" s="30">
        <v>575312.1</v>
      </c>
      <c r="E23" s="18">
        <f t="shared" ref="E23:E47" si="6">D23/C23*100</f>
        <v>2.205278786665108</v>
      </c>
      <c r="F23" s="30">
        <v>37605596.5</v>
      </c>
      <c r="G23" s="30">
        <v>561604.19999999995</v>
      </c>
      <c r="H23" s="18">
        <f t="shared" ref="H23:H47" si="7">G23/F23*100</f>
        <v>1.4934059083466471</v>
      </c>
      <c r="I23" s="18">
        <f t="shared" si="4"/>
        <v>-13707.900000000023</v>
      </c>
      <c r="J23" s="18">
        <f t="shared" si="5"/>
        <v>97.617310673632616</v>
      </c>
    </row>
    <row r="24" spans="1:10" ht="17.25" customHeight="1" x14ac:dyDescent="0.25">
      <c r="A24" s="32" t="s">
        <v>32</v>
      </c>
      <c r="B24" s="19" t="s">
        <v>33</v>
      </c>
      <c r="C24" s="33">
        <v>11365289.6</v>
      </c>
      <c r="D24" s="33">
        <v>204468.2</v>
      </c>
      <c r="E24" s="21">
        <f t="shared" si="6"/>
        <v>1.7990584243449459</v>
      </c>
      <c r="F24" s="33">
        <v>12917587.800000001</v>
      </c>
      <c r="G24" s="33">
        <v>247104.7</v>
      </c>
      <c r="H24" s="21">
        <f t="shared" si="7"/>
        <v>1.9129322271763463</v>
      </c>
      <c r="I24" s="21">
        <f t="shared" si="4"/>
        <v>42636.5</v>
      </c>
      <c r="J24" s="21">
        <f t="shared" si="5"/>
        <v>120.85238682592208</v>
      </c>
    </row>
    <row r="25" spans="1:10" x14ac:dyDescent="0.25">
      <c r="A25" s="32" t="s">
        <v>34</v>
      </c>
      <c r="B25" s="19" t="s">
        <v>35</v>
      </c>
      <c r="C25" s="33">
        <v>515349.6</v>
      </c>
      <c r="D25" s="33">
        <v>40365.300000000003</v>
      </c>
      <c r="E25" s="21">
        <f t="shared" si="6"/>
        <v>7.8326052838694356</v>
      </c>
      <c r="F25" s="33">
        <v>604240</v>
      </c>
      <c r="G25" s="33">
        <v>16330</v>
      </c>
      <c r="H25" s="21">
        <f t="shared" si="7"/>
        <v>2.702568515821528</v>
      </c>
      <c r="I25" s="21">
        <f t="shared" si="4"/>
        <v>-24035.300000000003</v>
      </c>
      <c r="J25" s="21">
        <f t="shared" si="5"/>
        <v>40.455539782932362</v>
      </c>
    </row>
    <row r="26" spans="1:10" ht="20.25" customHeight="1" x14ac:dyDescent="0.25">
      <c r="A26" s="32" t="s">
        <v>36</v>
      </c>
      <c r="B26" s="19" t="s">
        <v>37</v>
      </c>
      <c r="C26" s="33">
        <v>770209.6</v>
      </c>
      <c r="D26" s="33">
        <v>15188.6</v>
      </c>
      <c r="E26" s="21">
        <f t="shared" si="6"/>
        <v>1.9720086584223311</v>
      </c>
      <c r="F26" s="33">
        <v>897924.9</v>
      </c>
      <c r="G26" s="33">
        <v>19344.3</v>
      </c>
      <c r="H26" s="21">
        <f t="shared" si="7"/>
        <v>2.154333842395951</v>
      </c>
      <c r="I26" s="21">
        <f t="shared" si="4"/>
        <v>4155.6999999999989</v>
      </c>
      <c r="J26" s="21">
        <f t="shared" si="5"/>
        <v>127.36065206799836</v>
      </c>
    </row>
    <row r="27" spans="1:10" ht="15.75" customHeight="1" x14ac:dyDescent="0.25">
      <c r="A27" s="32" t="s">
        <v>38</v>
      </c>
      <c r="B27" s="19" t="s">
        <v>39</v>
      </c>
      <c r="C27" s="33">
        <v>122989.4</v>
      </c>
      <c r="D27" s="33">
        <v>1789.8</v>
      </c>
      <c r="E27" s="21">
        <f t="shared" si="6"/>
        <v>1.4552473627808575</v>
      </c>
      <c r="F27" s="33">
        <v>593429</v>
      </c>
      <c r="G27" s="33">
        <v>1472.5</v>
      </c>
      <c r="H27" s="21">
        <f t="shared" si="7"/>
        <v>0.24813414915684945</v>
      </c>
      <c r="I27" s="21">
        <f t="shared" si="4"/>
        <v>-317.29999999999995</v>
      </c>
      <c r="J27" s="21">
        <f t="shared" si="5"/>
        <v>82.27176220806794</v>
      </c>
    </row>
    <row r="28" spans="1:10" ht="18" customHeight="1" x14ac:dyDescent="0.25">
      <c r="A28" s="31" t="s">
        <v>40</v>
      </c>
      <c r="B28" s="16" t="s">
        <v>41</v>
      </c>
      <c r="C28" s="30">
        <v>87315.4</v>
      </c>
      <c r="D28" s="30">
        <v>1425.2</v>
      </c>
      <c r="E28" s="18">
        <f t="shared" si="6"/>
        <v>1.6322435675722728</v>
      </c>
      <c r="F28" s="30">
        <v>154134.6</v>
      </c>
      <c r="G28" s="30">
        <v>1474.9</v>
      </c>
      <c r="H28" s="18">
        <f t="shared" si="7"/>
        <v>0.9568909252043345</v>
      </c>
      <c r="I28" s="34">
        <f t="shared" si="4"/>
        <v>49.700000000000045</v>
      </c>
      <c r="J28" s="34">
        <f t="shared" si="5"/>
        <v>103.48722986247544</v>
      </c>
    </row>
    <row r="29" spans="1:10" ht="15.75" customHeight="1" x14ac:dyDescent="0.25">
      <c r="A29" s="31" t="s">
        <v>42</v>
      </c>
      <c r="B29" s="16" t="s">
        <v>43</v>
      </c>
      <c r="C29" s="30">
        <v>3584788.6</v>
      </c>
      <c r="D29" s="30">
        <v>62898</v>
      </c>
      <c r="E29" s="18">
        <f t="shared" si="6"/>
        <v>1.7545804514107193</v>
      </c>
      <c r="F29" s="30">
        <v>4836969.5</v>
      </c>
      <c r="G29" s="30">
        <v>73945.5</v>
      </c>
      <c r="H29" s="18">
        <f t="shared" si="7"/>
        <v>1.5287567969986167</v>
      </c>
      <c r="I29" s="34">
        <f t="shared" si="4"/>
        <v>11047.5</v>
      </c>
      <c r="J29" s="34">
        <f t="shared" si="5"/>
        <v>117.564151483354</v>
      </c>
    </row>
    <row r="30" spans="1:10" ht="18" customHeight="1" x14ac:dyDescent="0.25">
      <c r="A30" s="32" t="s">
        <v>44</v>
      </c>
      <c r="B30" s="19" t="s">
        <v>45</v>
      </c>
      <c r="C30" s="33">
        <v>649978.5</v>
      </c>
      <c r="D30" s="33">
        <v>9136.5</v>
      </c>
      <c r="E30" s="21">
        <f t="shared" si="6"/>
        <v>1.4056618795852478</v>
      </c>
      <c r="F30" s="33">
        <v>1363141.5</v>
      </c>
      <c r="G30" s="33">
        <v>7321.1</v>
      </c>
      <c r="H30" s="21">
        <f t="shared" si="7"/>
        <v>0.53707557139152473</v>
      </c>
      <c r="I30" s="21">
        <f t="shared" si="4"/>
        <v>-1815.3999999999996</v>
      </c>
      <c r="J30" s="21">
        <f t="shared" si="5"/>
        <v>80.130246812236635</v>
      </c>
    </row>
    <row r="31" spans="1:10" ht="18" customHeight="1" x14ac:dyDescent="0.25">
      <c r="A31" s="32" t="s">
        <v>46</v>
      </c>
      <c r="B31" s="19" t="s">
        <v>47</v>
      </c>
      <c r="C31" s="33">
        <v>2336181.2000000002</v>
      </c>
      <c r="D31" s="33">
        <v>47125.3</v>
      </c>
      <c r="E31" s="21">
        <f t="shared" si="6"/>
        <v>2.0171937005571317</v>
      </c>
      <c r="F31" s="33">
        <v>2686694.4</v>
      </c>
      <c r="G31" s="33">
        <v>56365.2</v>
      </c>
      <c r="H31" s="21">
        <f t="shared" si="7"/>
        <v>2.0979386416259325</v>
      </c>
      <c r="I31" s="21">
        <f t="shared" si="4"/>
        <v>9239.8999999999942</v>
      </c>
      <c r="J31" s="21">
        <f t="shared" si="5"/>
        <v>119.60709003444008</v>
      </c>
    </row>
    <row r="32" spans="1:10" ht="17.25" customHeight="1" x14ac:dyDescent="0.25">
      <c r="A32" s="31" t="s">
        <v>48</v>
      </c>
      <c r="B32" s="16" t="s">
        <v>49</v>
      </c>
      <c r="C32" s="30">
        <v>42803926.299999997</v>
      </c>
      <c r="D32" s="30">
        <v>2804391.6</v>
      </c>
      <c r="E32" s="18">
        <f t="shared" si="6"/>
        <v>6.5517157943522584</v>
      </c>
      <c r="F32" s="30">
        <v>49133213.799999997</v>
      </c>
      <c r="G32" s="30">
        <v>1422649.5</v>
      </c>
      <c r="H32" s="18">
        <f t="shared" si="7"/>
        <v>2.8954944933807689</v>
      </c>
      <c r="I32" s="34">
        <f t="shared" si="4"/>
        <v>-1381742.1</v>
      </c>
      <c r="J32" s="34">
        <f t="shared" si="5"/>
        <v>50.729345359613831</v>
      </c>
    </row>
    <row r="33" spans="1:10" ht="17.25" customHeight="1" x14ac:dyDescent="0.25">
      <c r="A33" s="32" t="s">
        <v>50</v>
      </c>
      <c r="B33" s="19" t="s">
        <v>51</v>
      </c>
      <c r="C33" s="33">
        <v>5674257.7000000002</v>
      </c>
      <c r="D33" s="33">
        <v>133588</v>
      </c>
      <c r="E33" s="21">
        <f t="shared" si="6"/>
        <v>2.3542815124522809</v>
      </c>
      <c r="F33" s="33">
        <v>6241788</v>
      </c>
      <c r="G33" s="33">
        <v>165831.20000000001</v>
      </c>
      <c r="H33" s="21">
        <f t="shared" si="7"/>
        <v>2.6567900095293209</v>
      </c>
      <c r="I33" s="22">
        <f t="shared" si="4"/>
        <v>32243.200000000012</v>
      </c>
      <c r="J33" s="22">
        <f t="shared" si="5"/>
        <v>124.13629966763482</v>
      </c>
    </row>
    <row r="34" spans="1:10" ht="17.25" customHeight="1" x14ac:dyDescent="0.25">
      <c r="A34" s="32" t="s">
        <v>52</v>
      </c>
      <c r="B34" s="19" t="s">
        <v>53</v>
      </c>
      <c r="C34" s="33">
        <v>1736011.5</v>
      </c>
      <c r="D34" s="33">
        <v>20818.5</v>
      </c>
      <c r="E34" s="21">
        <f t="shared" si="6"/>
        <v>1.1992144061257659</v>
      </c>
      <c r="F34" s="33">
        <v>1920322.2</v>
      </c>
      <c r="G34" s="33">
        <v>37497.599999999999</v>
      </c>
      <c r="H34" s="21">
        <f t="shared" si="7"/>
        <v>1.9526723171767739</v>
      </c>
      <c r="I34" s="22">
        <f t="shared" si="4"/>
        <v>16679.099999999999</v>
      </c>
      <c r="J34" s="22">
        <f t="shared" si="5"/>
        <v>180.11672310685208</v>
      </c>
    </row>
    <row r="35" spans="1:10" x14ac:dyDescent="0.25">
      <c r="A35" s="32" t="s">
        <v>54</v>
      </c>
      <c r="B35" s="19" t="s">
        <v>55</v>
      </c>
      <c r="C35" s="33">
        <v>27191205</v>
      </c>
      <c r="D35" s="33">
        <v>724493.7</v>
      </c>
      <c r="E35" s="21">
        <f t="shared" si="6"/>
        <v>2.6644413147560031</v>
      </c>
      <c r="F35" s="33">
        <v>28151898.5</v>
      </c>
      <c r="G35" s="33">
        <v>413829.9</v>
      </c>
      <c r="H35" s="21">
        <f t="shared" si="7"/>
        <v>1.4699893152854329</v>
      </c>
      <c r="I35" s="22">
        <f t="shared" si="4"/>
        <v>-310663.79999999993</v>
      </c>
      <c r="J35" s="22">
        <f t="shared" si="5"/>
        <v>57.11987557655781</v>
      </c>
    </row>
    <row r="36" spans="1:10" ht="15" customHeight="1" x14ac:dyDescent="0.25">
      <c r="A36" s="32" t="s">
        <v>56</v>
      </c>
      <c r="B36" s="19" t="s">
        <v>57</v>
      </c>
      <c r="C36" s="33">
        <v>1807138.6</v>
      </c>
      <c r="D36" s="33">
        <v>32306.1</v>
      </c>
      <c r="E36" s="21">
        <f t="shared" si="6"/>
        <v>1.787693539388733</v>
      </c>
      <c r="F36" s="33">
        <v>2873172.1</v>
      </c>
      <c r="G36" s="33">
        <v>49303.7</v>
      </c>
      <c r="H36" s="21">
        <f t="shared" si="7"/>
        <v>1.7160023237034774</v>
      </c>
      <c r="I36" s="22">
        <f t="shared" si="4"/>
        <v>16997.599999999999</v>
      </c>
      <c r="J36" s="21">
        <f t="shared" si="5"/>
        <v>152.61421217664775</v>
      </c>
    </row>
    <row r="37" spans="1:10" ht="13" x14ac:dyDescent="0.25">
      <c r="A37" s="31" t="s">
        <v>58</v>
      </c>
      <c r="B37" s="16" t="s">
        <v>59</v>
      </c>
      <c r="C37" s="30">
        <v>24131227.800000001</v>
      </c>
      <c r="D37" s="30">
        <v>530145.9</v>
      </c>
      <c r="E37" s="18">
        <f t="shared" si="6"/>
        <v>2.1969288276330472</v>
      </c>
      <c r="F37" s="30">
        <v>27911393.100000001</v>
      </c>
      <c r="G37" s="30">
        <v>634794.1</v>
      </c>
      <c r="H37" s="18">
        <f t="shared" si="7"/>
        <v>2.2743189411065257</v>
      </c>
      <c r="I37" s="18">
        <f t="shared" si="4"/>
        <v>104648.19999999995</v>
      </c>
      <c r="J37" s="18">
        <f t="shared" si="5"/>
        <v>119.73950944447556</v>
      </c>
    </row>
    <row r="38" spans="1:10" ht="13" x14ac:dyDescent="0.25">
      <c r="A38" s="31" t="s">
        <v>60</v>
      </c>
      <c r="B38" s="16" t="s">
        <v>61</v>
      </c>
      <c r="C38" s="30">
        <v>778481.2</v>
      </c>
      <c r="D38" s="30">
        <v>15876.3</v>
      </c>
      <c r="E38" s="18">
        <f t="shared" si="6"/>
        <v>2.0393941433653118</v>
      </c>
      <c r="F38" s="30">
        <v>722848.3</v>
      </c>
      <c r="G38" s="30">
        <v>10090.4</v>
      </c>
      <c r="H38" s="18">
        <f t="shared" si="7"/>
        <v>1.3959222149377675</v>
      </c>
      <c r="I38" s="18">
        <f t="shared" si="4"/>
        <v>-5785.9</v>
      </c>
      <c r="J38" s="18">
        <f t="shared" si="5"/>
        <v>63.556370187008305</v>
      </c>
    </row>
    <row r="39" spans="1:10" ht="13" x14ac:dyDescent="0.25">
      <c r="A39" s="31" t="s">
        <v>62</v>
      </c>
      <c r="B39" s="16" t="s">
        <v>63</v>
      </c>
      <c r="C39" s="30">
        <v>68868374.5</v>
      </c>
      <c r="D39" s="30">
        <v>5157325</v>
      </c>
      <c r="E39" s="18">
        <f t="shared" si="6"/>
        <v>7.4886695634147724</v>
      </c>
      <c r="F39" s="30">
        <v>85803328.400000006</v>
      </c>
      <c r="G39" s="30">
        <v>5782399.5999999996</v>
      </c>
      <c r="H39" s="18">
        <f>G39/F39*100</f>
        <v>6.739132045138704</v>
      </c>
      <c r="I39" s="18">
        <f t="shared" si="4"/>
        <v>625074.59999999963</v>
      </c>
      <c r="J39" s="18">
        <f t="shared" si="5"/>
        <v>112.12013204519783</v>
      </c>
    </row>
    <row r="40" spans="1:10" ht="13" x14ac:dyDescent="0.25">
      <c r="A40" s="31" t="s">
        <v>64</v>
      </c>
      <c r="B40" s="16" t="s">
        <v>65</v>
      </c>
      <c r="C40" s="35">
        <v>8518298.0999999996</v>
      </c>
      <c r="D40" s="30">
        <v>597848.5</v>
      </c>
      <c r="E40" s="18">
        <f t="shared" si="6"/>
        <v>7.0184031244457152</v>
      </c>
      <c r="F40" s="35">
        <v>10052801.4</v>
      </c>
      <c r="G40" s="30">
        <v>718888.5</v>
      </c>
      <c r="H40" s="18">
        <f>G40/F40*100</f>
        <v>7.151126053281029</v>
      </c>
      <c r="I40" s="34">
        <f t="shared" si="4"/>
        <v>121040</v>
      </c>
      <c r="J40" s="34">
        <f t="shared" si="5"/>
        <v>120.24593187069968</v>
      </c>
    </row>
    <row r="41" spans="1:10" ht="13" x14ac:dyDescent="0.25">
      <c r="A41" s="31" t="s">
        <v>66</v>
      </c>
      <c r="B41" s="16" t="s">
        <v>67</v>
      </c>
      <c r="C41" s="30">
        <v>19960197</v>
      </c>
      <c r="D41" s="30">
        <v>2072591.5</v>
      </c>
      <c r="E41" s="18">
        <f t="shared" si="6"/>
        <v>10.383622466251209</v>
      </c>
      <c r="F41" s="30">
        <v>22936483.399999999</v>
      </c>
      <c r="G41" s="30">
        <v>2067439.5</v>
      </c>
      <c r="H41" s="18">
        <f>G41/F41*100</f>
        <v>9.0137597117437807</v>
      </c>
      <c r="I41" s="34">
        <f t="shared" si="4"/>
        <v>-5152</v>
      </c>
      <c r="J41" s="34">
        <f t="shared" si="5"/>
        <v>99.751422313562514</v>
      </c>
    </row>
    <row r="42" spans="1:10" ht="13" x14ac:dyDescent="0.25">
      <c r="A42" s="31" t="s">
        <v>68</v>
      </c>
      <c r="B42" s="16" t="s">
        <v>69</v>
      </c>
      <c r="C42" s="30">
        <v>41491245</v>
      </c>
      <c r="D42" s="30">
        <v>4109148.6</v>
      </c>
      <c r="E42" s="18">
        <f t="shared" si="6"/>
        <v>9.9036522042180213</v>
      </c>
      <c r="F42" s="30">
        <v>45256427.299999997</v>
      </c>
      <c r="G42" s="30">
        <v>5129101.9000000004</v>
      </c>
      <c r="H42" s="18">
        <f>G42/F42*100</f>
        <v>11.33342202644441</v>
      </c>
      <c r="I42" s="34">
        <f t="shared" si="4"/>
        <v>1019953.3000000003</v>
      </c>
      <c r="J42" s="34">
        <f t="shared" si="5"/>
        <v>124.82152385533101</v>
      </c>
    </row>
    <row r="43" spans="1:10" ht="13" x14ac:dyDescent="0.25">
      <c r="A43" s="31" t="s">
        <v>70</v>
      </c>
      <c r="B43" s="16" t="s">
        <v>71</v>
      </c>
      <c r="C43" s="30">
        <v>5159816.9000000004</v>
      </c>
      <c r="D43" s="30">
        <v>362026.7</v>
      </c>
      <c r="E43" s="18">
        <f t="shared" si="6"/>
        <v>7.0162702866452484</v>
      </c>
      <c r="F43" s="30">
        <v>5852334.4000000004</v>
      </c>
      <c r="G43" s="30">
        <v>476901.6</v>
      </c>
      <c r="H43" s="18">
        <f t="shared" si="7"/>
        <v>8.1489123382970039</v>
      </c>
      <c r="I43" s="34">
        <f t="shared" si="4"/>
        <v>114874.89999999997</v>
      </c>
      <c r="J43" s="34">
        <f t="shared" si="5"/>
        <v>131.73105740543446</v>
      </c>
    </row>
    <row r="44" spans="1:10" ht="15" customHeight="1" x14ac:dyDescent="0.25">
      <c r="A44" s="31" t="s">
        <v>72</v>
      </c>
      <c r="B44" s="16" t="s">
        <v>73</v>
      </c>
      <c r="C44" s="30">
        <v>607171.69999999995</v>
      </c>
      <c r="D44" s="30">
        <v>13987.3</v>
      </c>
      <c r="E44" s="18">
        <f t="shared" si="6"/>
        <v>2.3036811498296119</v>
      </c>
      <c r="F44" s="30">
        <v>712653.5</v>
      </c>
      <c r="G44" s="30">
        <v>18104.599999999999</v>
      </c>
      <c r="H44" s="18">
        <f t="shared" si="7"/>
        <v>2.5404491804221827</v>
      </c>
      <c r="I44" s="34">
        <f t="shared" si="4"/>
        <v>4117.2999999999993</v>
      </c>
      <c r="J44" s="34">
        <f t="shared" si="5"/>
        <v>129.43598836087023</v>
      </c>
    </row>
    <row r="45" spans="1:10" ht="13" x14ac:dyDescent="0.25">
      <c r="A45" s="31"/>
      <c r="B45" s="16" t="s">
        <v>74</v>
      </c>
      <c r="C45" s="18">
        <f>C39+C40+C41+C42+C43+C44</f>
        <v>144605103.19999999</v>
      </c>
      <c r="D45" s="18">
        <f>D39+D40+D41+D42+D43+D44</f>
        <v>12312927.6</v>
      </c>
      <c r="E45" s="18">
        <f t="shared" si="6"/>
        <v>8.5148638101452576</v>
      </c>
      <c r="F45" s="18">
        <f>F39+F40+F41+F42+F43+F44</f>
        <v>170614028.40000001</v>
      </c>
      <c r="G45" s="18">
        <f>G39+G40+G41+G42+G43+G44</f>
        <v>14192835.699999999</v>
      </c>
      <c r="H45" s="18">
        <f t="shared" si="7"/>
        <v>8.3186803764607653</v>
      </c>
      <c r="I45" s="34">
        <f t="shared" si="4"/>
        <v>1879908.0999999996</v>
      </c>
      <c r="J45" s="34">
        <f t="shared" si="5"/>
        <v>115.26775890406438</v>
      </c>
    </row>
    <row r="46" spans="1:10" ht="13" x14ac:dyDescent="0.25">
      <c r="A46" s="36" t="s">
        <v>75</v>
      </c>
      <c r="B46" s="37" t="s">
        <v>76</v>
      </c>
      <c r="C46" s="30">
        <v>789598.1</v>
      </c>
      <c r="D46" s="30">
        <v>53.5</v>
      </c>
      <c r="E46" s="18">
        <f t="shared" si="6"/>
        <v>6.7755988774542393E-3</v>
      </c>
      <c r="F46" s="30">
        <v>1538330.2</v>
      </c>
      <c r="G46" s="30">
        <v>29.5</v>
      </c>
      <c r="H46" s="18">
        <f t="shared" si="7"/>
        <v>1.917663710951004E-3</v>
      </c>
      <c r="I46" s="18">
        <f t="shared" si="4"/>
        <v>-24</v>
      </c>
      <c r="J46" s="18">
        <f t="shared" si="5"/>
        <v>55.140186915887845</v>
      </c>
    </row>
    <row r="47" spans="1:10" ht="13" x14ac:dyDescent="0.25">
      <c r="A47" s="31" t="s">
        <v>77</v>
      </c>
      <c r="B47" s="16" t="s">
        <v>78</v>
      </c>
      <c r="C47" s="30">
        <v>671372.3</v>
      </c>
      <c r="D47" s="30">
        <v>2101.3000000000002</v>
      </c>
      <c r="E47" s="18">
        <f t="shared" si="6"/>
        <v>0.31298580534228182</v>
      </c>
      <c r="F47" s="30">
        <v>1248840.8999999999</v>
      </c>
      <c r="G47" s="30">
        <v>0</v>
      </c>
      <c r="H47" s="18">
        <f t="shared" si="7"/>
        <v>0</v>
      </c>
      <c r="I47" s="34">
        <f t="shared" si="4"/>
        <v>-2101.3000000000002</v>
      </c>
      <c r="J47" s="18">
        <f t="shared" si="5"/>
        <v>0</v>
      </c>
    </row>
    <row r="48" spans="1:10" s="6" customFormat="1" ht="13" x14ac:dyDescent="0.25">
      <c r="A48" s="31"/>
      <c r="B48" s="16" t="s">
        <v>79</v>
      </c>
      <c r="C48" s="30">
        <f>-C51</f>
        <v>-15670017.999999998</v>
      </c>
      <c r="D48" s="30">
        <f>D9-D22</f>
        <v>-4934952</v>
      </c>
      <c r="E48" s="18"/>
      <c r="F48" s="30">
        <f>-F51</f>
        <v>-11381155.300000001</v>
      </c>
      <c r="G48" s="30">
        <f>G9-G22</f>
        <v>-1548901.0000000019</v>
      </c>
      <c r="H48" s="18"/>
      <c r="I48" s="34">
        <f t="shared" si="4"/>
        <v>3386050.9999999981</v>
      </c>
      <c r="J48" s="34">
        <f t="shared" si="5"/>
        <v>31.386343778014496</v>
      </c>
    </row>
    <row r="49" spans="1:10" s="6" customFormat="1" ht="13" x14ac:dyDescent="0.25">
      <c r="A49" s="31"/>
      <c r="B49" s="16" t="s">
        <v>80</v>
      </c>
      <c r="C49" s="30"/>
      <c r="D49" s="30"/>
      <c r="E49" s="18"/>
      <c r="F49" s="30"/>
      <c r="G49" s="30"/>
      <c r="H49" s="18"/>
      <c r="I49" s="34"/>
      <c r="J49" s="34" t="e">
        <f t="shared" si="5"/>
        <v>#DIV/0!</v>
      </c>
    </row>
    <row r="50" spans="1:10" ht="13" x14ac:dyDescent="0.25">
      <c r="A50" s="31"/>
      <c r="B50" s="16"/>
      <c r="C50" s="18"/>
      <c r="D50" s="18"/>
      <c r="E50" s="18"/>
      <c r="F50" s="38"/>
      <c r="G50" s="38"/>
      <c r="H50" s="18"/>
      <c r="I50" s="34"/>
      <c r="J50" s="18"/>
    </row>
    <row r="51" spans="1:10" ht="13" x14ac:dyDescent="0.25">
      <c r="A51" s="32"/>
      <c r="B51" s="16" t="s">
        <v>81</v>
      </c>
      <c r="C51" s="18">
        <f>SUM(C52:C63)</f>
        <v>15670017.999999998</v>
      </c>
      <c r="D51" s="18">
        <f>SUM(D52:D63)</f>
        <v>4934952</v>
      </c>
      <c r="E51" s="18"/>
      <c r="F51" s="18">
        <f>SUM(F52:F63)</f>
        <v>11381155.300000001</v>
      </c>
      <c r="G51" s="18">
        <f>SUM(G52:G63)</f>
        <v>1548901</v>
      </c>
      <c r="H51" s="18"/>
      <c r="I51" s="34">
        <f t="shared" ref="I51:I67" si="8">G51-D51</f>
        <v>-3386051</v>
      </c>
      <c r="J51" s="18"/>
    </row>
    <row r="52" spans="1:10" ht="15.75" customHeight="1" x14ac:dyDescent="0.25">
      <c r="A52" s="32"/>
      <c r="B52" s="39" t="s">
        <v>82</v>
      </c>
      <c r="C52" s="22">
        <v>4000000</v>
      </c>
      <c r="D52" s="22">
        <v>0</v>
      </c>
      <c r="E52" s="21"/>
      <c r="F52" s="22"/>
      <c r="G52" s="22"/>
      <c r="H52" s="21"/>
      <c r="I52" s="22">
        <f t="shared" si="8"/>
        <v>0</v>
      </c>
      <c r="J52" s="18"/>
    </row>
    <row r="53" spans="1:10" ht="15.75" customHeight="1" x14ac:dyDescent="0.25">
      <c r="A53" s="32"/>
      <c r="B53" s="39" t="s">
        <v>83</v>
      </c>
      <c r="C53" s="22">
        <v>3423505</v>
      </c>
      <c r="D53" s="22">
        <v>0</v>
      </c>
      <c r="E53" s="21"/>
      <c r="F53" s="22">
        <v>336758.8</v>
      </c>
      <c r="G53" s="22">
        <v>0</v>
      </c>
      <c r="H53" s="21"/>
      <c r="I53" s="22">
        <f t="shared" si="8"/>
        <v>0</v>
      </c>
      <c r="J53" s="18"/>
    </row>
    <row r="54" spans="1:10" ht="17.25" customHeight="1" x14ac:dyDescent="0.25">
      <c r="A54" s="32"/>
      <c r="B54" s="39" t="s">
        <v>84</v>
      </c>
      <c r="C54" s="22">
        <v>4613808.2</v>
      </c>
      <c r="D54" s="22">
        <v>0</v>
      </c>
      <c r="E54" s="21"/>
      <c r="F54" s="22">
        <v>4293841.5999999996</v>
      </c>
      <c r="G54" s="22">
        <v>0</v>
      </c>
      <c r="H54" s="21"/>
      <c r="I54" s="22">
        <f t="shared" si="8"/>
        <v>0</v>
      </c>
      <c r="J54" s="18"/>
    </row>
    <row r="55" spans="1:10" ht="18" customHeight="1" x14ac:dyDescent="0.25">
      <c r="A55" s="32"/>
      <c r="B55" s="39" t="s">
        <v>85</v>
      </c>
      <c r="C55" s="22">
        <v>3623835.7</v>
      </c>
      <c r="D55" s="22">
        <v>-2956429.8</v>
      </c>
      <c r="E55" s="21"/>
      <c r="F55" s="22">
        <v>6790154.9000000004</v>
      </c>
      <c r="G55" s="22">
        <v>7255378.5</v>
      </c>
      <c r="H55" s="21"/>
      <c r="I55" s="22">
        <f t="shared" si="8"/>
        <v>10211808.300000001</v>
      </c>
      <c r="J55" s="18"/>
    </row>
    <row r="56" spans="1:10" ht="17.25" customHeight="1" x14ac:dyDescent="0.25">
      <c r="A56" s="32"/>
      <c r="B56" s="39" t="s">
        <v>86</v>
      </c>
      <c r="C56" s="22">
        <v>0</v>
      </c>
      <c r="D56" s="22">
        <v>1200000</v>
      </c>
      <c r="E56" s="21"/>
      <c r="F56" s="22">
        <v>0</v>
      </c>
      <c r="G56" s="22">
        <v>-12900000</v>
      </c>
      <c r="H56" s="21"/>
      <c r="I56" s="22">
        <f t="shared" si="8"/>
        <v>-14100000</v>
      </c>
      <c r="J56" s="18"/>
    </row>
    <row r="57" spans="1:10" ht="24" customHeight="1" x14ac:dyDescent="0.25">
      <c r="A57" s="32"/>
      <c r="B57" s="39" t="s">
        <v>87</v>
      </c>
      <c r="C57" s="22">
        <v>0</v>
      </c>
      <c r="D57" s="22">
        <v>24675</v>
      </c>
      <c r="E57" s="21"/>
      <c r="F57" s="22">
        <v>0</v>
      </c>
      <c r="G57" s="22">
        <v>0</v>
      </c>
      <c r="H57" s="21"/>
      <c r="I57" s="22">
        <f t="shared" si="8"/>
        <v>-24675</v>
      </c>
      <c r="J57" s="18"/>
    </row>
    <row r="58" spans="1:10" ht="18.75" customHeight="1" x14ac:dyDescent="0.25">
      <c r="A58" s="32"/>
      <c r="B58" s="39" t="s">
        <v>88</v>
      </c>
      <c r="C58" s="22">
        <v>-2000</v>
      </c>
      <c r="D58" s="22">
        <v>0</v>
      </c>
      <c r="E58" s="21"/>
      <c r="F58" s="22">
        <v>-2000</v>
      </c>
      <c r="G58" s="22">
        <v>0</v>
      </c>
      <c r="H58" s="21"/>
      <c r="I58" s="22">
        <f t="shared" si="8"/>
        <v>0</v>
      </c>
      <c r="J58" s="18"/>
    </row>
    <row r="59" spans="1:10" ht="20.25" customHeight="1" x14ac:dyDescent="0.25">
      <c r="A59" s="32"/>
      <c r="B59" s="39" t="s">
        <v>89</v>
      </c>
      <c r="C59" s="22">
        <v>1219.0999999999999</v>
      </c>
      <c r="D59" s="22">
        <v>0</v>
      </c>
      <c r="E59" s="21"/>
      <c r="F59" s="22">
        <v>-47250</v>
      </c>
      <c r="G59" s="22">
        <v>0</v>
      </c>
      <c r="H59" s="21"/>
      <c r="I59" s="22">
        <f t="shared" si="8"/>
        <v>0</v>
      </c>
      <c r="J59" s="18"/>
    </row>
    <row r="60" spans="1:10" ht="21" customHeight="1" x14ac:dyDescent="0.25">
      <c r="A60" s="15"/>
      <c r="B60" s="40" t="s">
        <v>90</v>
      </c>
      <c r="C60" s="22">
        <v>9650</v>
      </c>
      <c r="D60" s="22">
        <v>100</v>
      </c>
      <c r="E60" s="21"/>
      <c r="F60" s="22">
        <v>9650</v>
      </c>
      <c r="G60" s="22">
        <v>0</v>
      </c>
      <c r="H60" s="21"/>
      <c r="I60" s="22">
        <f t="shared" si="8"/>
        <v>-100</v>
      </c>
      <c r="J60" s="18"/>
    </row>
    <row r="61" spans="1:10" ht="22.5" customHeight="1" x14ac:dyDescent="0.25">
      <c r="A61" s="15"/>
      <c r="B61" s="40" t="s">
        <v>91</v>
      </c>
      <c r="C61" s="22">
        <v>0</v>
      </c>
      <c r="D61" s="22">
        <v>0</v>
      </c>
      <c r="E61" s="21"/>
      <c r="F61" s="22">
        <v>0</v>
      </c>
      <c r="G61" s="22">
        <v>0</v>
      </c>
      <c r="H61" s="21"/>
      <c r="I61" s="22">
        <f t="shared" si="8"/>
        <v>0</v>
      </c>
      <c r="J61" s="18"/>
    </row>
    <row r="62" spans="1:10" ht="19.5" customHeight="1" x14ac:dyDescent="0.25">
      <c r="A62" s="15"/>
      <c r="B62" s="41" t="s">
        <v>92</v>
      </c>
      <c r="C62" s="22">
        <v>0</v>
      </c>
      <c r="D62" s="22">
        <v>5366606.8</v>
      </c>
      <c r="E62" s="21"/>
      <c r="F62" s="22">
        <v>0</v>
      </c>
      <c r="G62" s="22">
        <v>6693522.5</v>
      </c>
      <c r="H62" s="21"/>
      <c r="I62" s="22">
        <f t="shared" si="8"/>
        <v>1326915.7000000002</v>
      </c>
      <c r="J62" s="18"/>
    </row>
    <row r="63" spans="1:10" ht="21" customHeight="1" x14ac:dyDescent="0.25">
      <c r="A63" s="15"/>
      <c r="B63" s="41" t="s">
        <v>93</v>
      </c>
      <c r="C63" s="22">
        <v>0</v>
      </c>
      <c r="D63" s="22">
        <v>1300000</v>
      </c>
      <c r="E63" s="21"/>
      <c r="F63" s="22">
        <v>0</v>
      </c>
      <c r="G63" s="22">
        <v>500000</v>
      </c>
      <c r="H63" s="21"/>
      <c r="I63" s="22">
        <f>G63-D63</f>
        <v>-800000</v>
      </c>
      <c r="J63" s="18"/>
    </row>
    <row r="64" spans="1:10" ht="15.75" customHeight="1" x14ac:dyDescent="0.25">
      <c r="A64" s="42"/>
      <c r="B64" s="43"/>
      <c r="C64" s="44"/>
      <c r="D64" s="44"/>
      <c r="E64" s="45"/>
      <c r="F64" s="44"/>
      <c r="G64" s="44"/>
      <c r="H64" s="45"/>
      <c r="I64" s="46"/>
      <c r="J64" s="47"/>
    </row>
    <row r="65" spans="1:10" ht="15.75" customHeight="1" x14ac:dyDescent="0.25">
      <c r="A65" s="15"/>
      <c r="B65" s="48" t="s">
        <v>94</v>
      </c>
      <c r="C65" s="38"/>
      <c r="D65" s="21">
        <v>6851633.2999999998</v>
      </c>
      <c r="E65" s="18"/>
      <c r="F65" s="38"/>
      <c r="G65" s="21">
        <v>9581924.5999999996</v>
      </c>
      <c r="H65" s="18"/>
      <c r="I65" s="22">
        <f t="shared" si="8"/>
        <v>2730291.3</v>
      </c>
      <c r="J65" s="21"/>
    </row>
    <row r="66" spans="1:10" ht="15.75" customHeight="1" x14ac:dyDescent="0.25">
      <c r="A66" s="15"/>
      <c r="B66" s="40" t="s">
        <v>95</v>
      </c>
      <c r="C66" s="38"/>
      <c r="D66" s="21">
        <f>D65/C10*100</f>
        <v>3.4569225612009933</v>
      </c>
      <c r="E66" s="21"/>
      <c r="F66" s="38"/>
      <c r="G66" s="21">
        <f>G65/F10*100</f>
        <v>3.8359358925983043</v>
      </c>
      <c r="H66" s="21"/>
      <c r="I66" s="22"/>
      <c r="J66" s="18"/>
    </row>
    <row r="67" spans="1:10" ht="15.75" customHeight="1" x14ac:dyDescent="0.25">
      <c r="A67" s="15"/>
      <c r="B67" s="40" t="s">
        <v>96</v>
      </c>
      <c r="C67" s="49"/>
      <c r="D67" s="21">
        <v>5000</v>
      </c>
      <c r="E67" s="21"/>
      <c r="F67" s="49"/>
      <c r="G67" s="21">
        <v>3000</v>
      </c>
      <c r="H67" s="21"/>
      <c r="I67" s="22">
        <f t="shared" si="8"/>
        <v>-2000</v>
      </c>
      <c r="J67" s="21"/>
    </row>
    <row r="68" spans="1:10" ht="15.75" customHeight="1" x14ac:dyDescent="0.25">
      <c r="A68" s="15"/>
      <c r="B68" s="40" t="s">
        <v>95</v>
      </c>
      <c r="C68" s="49"/>
      <c r="D68" s="50">
        <f>D67/C10*100</f>
        <v>2.5226996322183447E-3</v>
      </c>
      <c r="E68" s="21"/>
      <c r="F68" s="49"/>
      <c r="G68" s="50">
        <f>G67/F10*100</f>
        <v>1.2009912578309072E-3</v>
      </c>
      <c r="H68" s="21"/>
      <c r="I68" s="22"/>
      <c r="J68" s="51"/>
    </row>
    <row r="69" spans="1:10" ht="27.75" customHeight="1" x14ac:dyDescent="0.25">
      <c r="A69" s="56"/>
      <c r="B69" s="56"/>
      <c r="C69" s="7"/>
      <c r="D69" s="7"/>
      <c r="E69" s="8"/>
      <c r="F69" s="7"/>
      <c r="G69" s="8"/>
      <c r="H69" s="4"/>
      <c r="I69" s="8"/>
      <c r="J69" s="6"/>
    </row>
    <row r="70" spans="1:10" x14ac:dyDescent="0.25">
      <c r="C70" s="2"/>
      <c r="D70" s="2"/>
      <c r="F70" s="2"/>
      <c r="G70" s="2"/>
    </row>
    <row r="71" spans="1:10" x14ac:dyDescent="0.25">
      <c r="C71" s="2"/>
      <c r="D71" s="2"/>
    </row>
    <row r="72" spans="1:10" x14ac:dyDescent="0.25">
      <c r="C72" s="2"/>
      <c r="D72" s="2"/>
    </row>
  </sheetData>
  <mergeCells count="16">
    <mergeCell ref="A69:B69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39370078740157483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Борисова Наталья Олеговна</cp:lastModifiedBy>
  <dcterms:created xsi:type="dcterms:W3CDTF">2024-02-20T06:50:47Z</dcterms:created>
  <dcterms:modified xsi:type="dcterms:W3CDTF">2024-02-20T13:44:26Z</dcterms:modified>
</cp:coreProperties>
</file>