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на 01.01.2024 МО  " sheetId="1" r:id="rId1"/>
  </sheets>
  <calcPr calcId="145621"/>
</workbook>
</file>

<file path=xl/calcChain.xml><?xml version="1.0" encoding="utf-8"?>
<calcChain xmlns="http://schemas.openxmlformats.org/spreadsheetml/2006/main">
  <c r="G68" i="1" l="1"/>
  <c r="D68" i="1"/>
  <c r="I67" i="1"/>
  <c r="G66" i="1"/>
  <c r="D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D51" i="1"/>
  <c r="C51" i="1"/>
  <c r="F48" i="1"/>
  <c r="C48" i="1"/>
  <c r="J47" i="1"/>
  <c r="I47" i="1"/>
  <c r="H47" i="1"/>
  <c r="E47" i="1"/>
  <c r="J46" i="1"/>
  <c r="I46" i="1"/>
  <c r="H46" i="1"/>
  <c r="E46" i="1"/>
  <c r="J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G9" i="1"/>
  <c r="G49" i="1" s="1"/>
  <c r="F9" i="1"/>
  <c r="D9" i="1"/>
  <c r="D48" i="1" s="1"/>
  <c r="C9" i="1"/>
  <c r="E9" i="1" s="1"/>
  <c r="I49" i="1" l="1"/>
  <c r="J49" i="1"/>
  <c r="J48" i="1"/>
  <c r="I48" i="1"/>
  <c r="H9" i="1"/>
  <c r="I9" i="1"/>
  <c r="H22" i="1"/>
  <c r="H45" i="1"/>
</calcChain>
</file>

<file path=xl/sharedStrings.xml><?xml version="1.0" encoding="utf-8"?>
<sst xmlns="http://schemas.openxmlformats.org/spreadsheetml/2006/main" count="102" uniqueCount="98">
  <si>
    <t>от 01.02.2024 №02-08/70</t>
  </si>
  <si>
    <t>Информация об исполнении консолидированного бюджета Ленинградской области на 01.01.2024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</si>
  <si>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</si>
  <si>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</si>
  <si>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</si>
  <si>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</si>
  <si>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01.01.2023.</t>
  </si>
  <si>
    <t>на 01.01.2024.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</si>
  <si>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</si>
  <si>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</si>
  <si>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</si>
  <si>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</si>
  <si>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</si>
  <si>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</si>
  <si>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</si>
  <si>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</si>
  <si>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</si>
  <si>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</si>
  <si>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</si>
  <si>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</si>
  <si>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</si>
  <si>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</si>
  <si>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</si>
  <si>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</si>
  <si>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</si>
  <si>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</si>
  <si>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</si>
  <si>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</si>
  <si>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</si>
  <si>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</si>
  <si>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0100</t>
  </si>
  <si>
    <r>
      <t>Общегосударственные вопросы</t>
    </r>
    <r>
      <rPr>
        <sz val="14"/>
        <color indexed="8"/>
        <rFont val="Times New Roman"/>
        <family val="1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</si>
  <si>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</si>
  <si>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</si>
  <si>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</si>
  <si>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</si>
  <si>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</si>
  <si>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</si>
  <si>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</si>
  <si>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</si>
  <si>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</si>
  <si>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</si>
  <si>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</si>
  <si>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4"/>
        <color indexed="8"/>
        <rFont val="Times New Roman"/>
        <family val="1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</si>
  <si>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</si>
  <si>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</si>
  <si>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</si>
  <si>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</si>
  <si>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</si>
  <si>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4"/>
        <color indexed="8"/>
        <rFont val="Times New Roman"/>
        <family val="1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</si>
  <si>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</si>
  <si>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</si>
  <si>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</si>
  <si>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</si>
  <si>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</si>
  <si>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</si>
  <si>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</si>
  <si>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</si>
  <si>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</si>
  <si>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</si>
  <si>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</si>
  <si>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</si>
  <si>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</si>
  <si>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</si>
  <si>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</si>
  <si>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</si>
  <si>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</si>
  <si>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</si>
  <si>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</si>
  <si>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</si>
  <si>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</si>
  <si>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</si>
  <si>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</si>
  <si>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</si>
  <si>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</si>
  <si>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</si>
  <si>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</si>
  <si>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</si>
  <si>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</si>
  <si>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 xml:space="preserve">ДЕФИЦИТ(-), </t>
  </si>
  <si>
    <t>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</si>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</sst>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27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7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7" fontId="16" fillId="0" borderId="20">
      <alignment horizontal="center"/>
    </xf>
    <xf numFmtId="167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6" fillId="0" borderId="0"/>
  </cellStyleXfs>
  <cellXfs count="60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 shrinkToFit="1"/>
    </xf>
    <xf numFmtId="164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 shrinkToFit="1"/>
    </xf>
    <xf numFmtId="0" fontId="4" fillId="2" borderId="0" xfId="0" applyFont="1" applyFill="1" applyAlignment="1">
      <alignment horizontal="right" vertical="top" wrapTex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5" fillId="2" borderId="7" xfId="1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left" vertical="top" wrapText="1" shrinkToFit="1"/>
    </xf>
    <xf numFmtId="164" fontId="1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49" fontId="1" fillId="2" borderId="7" xfId="0" applyNumberFormat="1" applyFont="1" applyFill="1" applyBorder="1" applyAlignment="1">
      <alignment horizontal="left" vertical="top" wrapText="1" shrinkToFit="1"/>
    </xf>
    <xf numFmtId="49" fontId="1" fillId="2" borderId="7" xfId="0" applyNumberFormat="1" applyFont="1" applyFill="1" applyBorder="1" applyAlignment="1">
      <alignment horizontal="justify" vertical="top" wrapText="1" shrinkToFit="1"/>
    </xf>
    <xf numFmtId="0" fontId="1" fillId="2" borderId="7" xfId="0" applyFont="1" applyFill="1" applyBorder="1" applyAlignment="1">
      <alignment horizontal="justify" vertical="top" wrapText="1" shrinkToFit="1"/>
    </xf>
    <xf numFmtId="0" fontId="8" fillId="2" borderId="7" xfId="0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vertical="top" wrapText="1"/>
    </xf>
    <xf numFmtId="2" fontId="1" fillId="2" borderId="0" xfId="0" applyNumberFormat="1" applyFont="1" applyFill="1" applyAlignment="1">
      <alignment vertical="top" wrapTex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left" vertical="top" wrapText="1" shrinkToFit="1"/>
    </xf>
    <xf numFmtId="0" fontId="1" fillId="2" borderId="7" xfId="0" applyFont="1" applyFill="1" applyBorder="1" applyAlignment="1">
      <alignment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vertical="top" wrapText="1" shrinkToFit="1"/>
    </xf>
    <xf numFmtId="164" fontId="9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5" fillId="2" borderId="6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1" fillId="2" borderId="7" xfId="2" applyNumberFormat="1" applyFont="1" applyFill="1" applyBorder="1" applyAlignment="1">
      <alignment horizontal="center" vertical="top" wrapText="1" shrinkToFi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 shrinkToFit="1"/>
    </xf>
    <xf numFmtId="0" fontId="4" fillId="2" borderId="0" xfId="0" applyFont="1" applyFill="1" applyBorder="1" applyAlignment="1">
      <alignment horizontal="center" vertical="top" wrapText="1" shrinkToFit="1"/>
    </xf>
    <xf numFmtId="0" fontId="1" fillId="2" borderId="5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60" zoomScaleNormal="60" workbookViewId="0">
      <selection activeCell="A2" sqref="A2:J2"/>
    </sheetView>
  </sheetViews>
  <sheetFormatPr defaultRowHeight="18.75" x14ac:dyDescent="0.2"/>
  <cols>
    <col min="1" max="1" width="13.5703125" style="1" customWidth="1"/>
    <col min="2" max="2" width="164.42578125" style="1" customWidth="1"/>
    <col min="3" max="3" width="26" style="4" customWidth="1"/>
    <col min="4" max="4" width="25.28515625" style="4" customWidth="1"/>
    <col min="5" max="5" width="17.42578125" style="4" customWidth="1"/>
    <col min="6" max="6" width="25" style="4" customWidth="1"/>
    <col min="7" max="7" width="24.42578125" style="4" customWidth="1"/>
    <col min="8" max="8" width="18.42578125" style="1" customWidth="1"/>
    <col min="9" max="9" width="21.140625" style="1" customWidth="1"/>
    <col min="10" max="10" width="15.5703125" style="1" customWidth="1"/>
    <col min="11" max="11" width="16.85546875" style="1" bestFit="1" customWidth="1"/>
    <col min="12" max="16384" width="9.140625" style="1"/>
  </cols>
  <sheetData>
    <row r="1" spans="1:10" ht="18.75" customHeight="1" x14ac:dyDescent="0.2">
      <c r="C1" s="2"/>
      <c r="D1" s="3"/>
      <c r="F1" s="2"/>
      <c r="G1" s="50" t="s">
        <v>0</v>
      </c>
      <c r="H1" s="50"/>
      <c r="I1" s="50"/>
      <c r="J1" s="50"/>
    </row>
    <row r="2" spans="1:10" ht="20.25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">
      <c r="A4" s="5"/>
      <c r="C4" s="2"/>
      <c r="F4" s="2"/>
      <c r="G4" s="2"/>
      <c r="H4" s="6"/>
      <c r="I4" s="7"/>
      <c r="J4" s="8" t="s">
        <v>3</v>
      </c>
    </row>
    <row r="5" spans="1:10" ht="25.5" customHeight="1" x14ac:dyDescent="0.2">
      <c r="A5" s="45" t="s">
        <v>4</v>
      </c>
      <c r="B5" s="45" t="s">
        <v>5</v>
      </c>
      <c r="C5" s="54" t="s">
        <v>6</v>
      </c>
      <c r="D5" s="55"/>
      <c r="E5" s="56"/>
      <c r="F5" s="54" t="s">
        <v>7</v>
      </c>
      <c r="G5" s="55"/>
      <c r="H5" s="56"/>
      <c r="I5" s="45" t="s">
        <v>8</v>
      </c>
      <c r="J5" s="57" t="s">
        <v>9</v>
      </c>
    </row>
    <row r="6" spans="1:10" ht="20.25" customHeight="1" x14ac:dyDescent="0.2">
      <c r="A6" s="53"/>
      <c r="B6" s="53"/>
      <c r="C6" s="45" t="s">
        <v>10</v>
      </c>
      <c r="D6" s="45" t="s">
        <v>11</v>
      </c>
      <c r="E6" s="47" t="s">
        <v>12</v>
      </c>
      <c r="F6" s="45" t="s">
        <v>10</v>
      </c>
      <c r="G6" s="45" t="s">
        <v>11</v>
      </c>
      <c r="H6" s="47" t="s">
        <v>12</v>
      </c>
      <c r="I6" s="53"/>
      <c r="J6" s="58"/>
    </row>
    <row r="7" spans="1:10" ht="20.25" customHeight="1" x14ac:dyDescent="0.2">
      <c r="A7" s="46"/>
      <c r="B7" s="46"/>
      <c r="C7" s="46"/>
      <c r="D7" s="46"/>
      <c r="E7" s="48"/>
      <c r="F7" s="46"/>
      <c r="G7" s="46"/>
      <c r="H7" s="48"/>
      <c r="I7" s="46"/>
      <c r="J7" s="59"/>
    </row>
    <row r="8" spans="1:10" ht="16.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13</v>
      </c>
      <c r="F8" s="9">
        <v>6</v>
      </c>
      <c r="G8" s="9">
        <v>7</v>
      </c>
      <c r="H8" s="9" t="s">
        <v>14</v>
      </c>
      <c r="I8" s="9" t="s">
        <v>15</v>
      </c>
      <c r="J8" s="10" t="s">
        <v>16</v>
      </c>
    </row>
    <row r="9" spans="1:10" x14ac:dyDescent="0.2">
      <c r="A9" s="11"/>
      <c r="B9" s="12" t="s">
        <v>17</v>
      </c>
      <c r="C9" s="13">
        <f>C10+C19</f>
        <v>224422230</v>
      </c>
      <c r="D9" s="13">
        <f>D10+D19</f>
        <v>239233156.40000001</v>
      </c>
      <c r="E9" s="14">
        <f t="shared" ref="E9:E20" si="0">D9/C9*100</f>
        <v>106.59958079910355</v>
      </c>
      <c r="F9" s="13">
        <f>F10+F19</f>
        <v>269552482.19999999</v>
      </c>
      <c r="G9" s="13">
        <f>G10+G19</f>
        <v>306088004.60000002</v>
      </c>
      <c r="H9" s="14">
        <f>G9/F9*100</f>
        <v>113.55414058954641</v>
      </c>
      <c r="I9" s="14">
        <f>G9-D9</f>
        <v>66854848.200000018</v>
      </c>
      <c r="J9" s="14">
        <f>G9/D9*100</f>
        <v>127.94547762778254</v>
      </c>
    </row>
    <row r="10" spans="1:10" x14ac:dyDescent="0.2">
      <c r="A10" s="11"/>
      <c r="B10" s="15" t="s">
        <v>18</v>
      </c>
      <c r="C10" s="16">
        <v>198121605.09999999</v>
      </c>
      <c r="D10" s="16">
        <v>212693466</v>
      </c>
      <c r="E10" s="17">
        <f t="shared" si="0"/>
        <v>107.35500850230089</v>
      </c>
      <c r="F10" s="16">
        <v>247555838.5</v>
      </c>
      <c r="G10" s="16">
        <v>282401010.80000001</v>
      </c>
      <c r="H10" s="17">
        <f t="shared" ref="H10:H20" si="1">G10/F10*100</f>
        <v>114.07568187893902</v>
      </c>
      <c r="I10" s="17">
        <f t="shared" ref="I10:I20" si="2">G10-D10</f>
        <v>69707544.800000012</v>
      </c>
      <c r="J10" s="17">
        <f t="shared" ref="J10:J20" si="3">G10/D10*100</f>
        <v>132.77371238099059</v>
      </c>
    </row>
    <row r="11" spans="1:10" x14ac:dyDescent="0.2">
      <c r="A11" s="11"/>
      <c r="B11" s="15" t="s">
        <v>19</v>
      </c>
      <c r="C11" s="16">
        <v>186254155.59999999</v>
      </c>
      <c r="D11" s="16">
        <v>198310878.19999999</v>
      </c>
      <c r="E11" s="17">
        <f t="shared" si="0"/>
        <v>106.47326367627097</v>
      </c>
      <c r="F11" s="16">
        <v>234340653.30000001</v>
      </c>
      <c r="G11" s="16">
        <v>266041252.30000001</v>
      </c>
      <c r="H11" s="17">
        <f t="shared" si="1"/>
        <v>113.52757131705069</v>
      </c>
      <c r="I11" s="17">
        <f t="shared" si="2"/>
        <v>67730374.100000024</v>
      </c>
      <c r="J11" s="17">
        <f t="shared" si="3"/>
        <v>134.15363529966962</v>
      </c>
    </row>
    <row r="12" spans="1:10" x14ac:dyDescent="0.2">
      <c r="A12" s="11"/>
      <c r="B12" s="15" t="s">
        <v>20</v>
      </c>
      <c r="C12" s="16">
        <v>71176852.400000006</v>
      </c>
      <c r="D12" s="16">
        <v>74342353.5</v>
      </c>
      <c r="E12" s="17">
        <f t="shared" si="0"/>
        <v>104.44737438263003</v>
      </c>
      <c r="F12" s="16">
        <v>101719540.40000001</v>
      </c>
      <c r="G12" s="16">
        <v>124470473.2</v>
      </c>
      <c r="H12" s="17">
        <f t="shared" si="1"/>
        <v>122.36633463986826</v>
      </c>
      <c r="I12" s="17">
        <f t="shared" si="2"/>
        <v>50128119.700000003</v>
      </c>
      <c r="J12" s="17">
        <f t="shared" si="3"/>
        <v>167.42875001932782</v>
      </c>
    </row>
    <row r="13" spans="1:10" x14ac:dyDescent="0.2">
      <c r="A13" s="11"/>
      <c r="B13" s="18" t="s">
        <v>21</v>
      </c>
      <c r="C13" s="16">
        <v>56892710.5</v>
      </c>
      <c r="D13" s="16">
        <v>62828935.899999999</v>
      </c>
      <c r="E13" s="17">
        <f t="shared" si="0"/>
        <v>110.43407028392505</v>
      </c>
      <c r="F13" s="16">
        <v>66961565.299999997</v>
      </c>
      <c r="G13" s="16">
        <v>74883308.200000003</v>
      </c>
      <c r="H13" s="17">
        <f t="shared" si="1"/>
        <v>111.83028333419203</v>
      </c>
      <c r="I13" s="17">
        <f t="shared" si="2"/>
        <v>12054372.300000004</v>
      </c>
      <c r="J13" s="17">
        <f t="shared" si="3"/>
        <v>119.18602014712778</v>
      </c>
    </row>
    <row r="14" spans="1:10" ht="21.75" customHeight="1" x14ac:dyDescent="0.2">
      <c r="A14" s="11"/>
      <c r="B14" s="18" t="s">
        <v>22</v>
      </c>
      <c r="C14" s="16">
        <v>10079937.9</v>
      </c>
      <c r="D14" s="16">
        <v>10882515.9</v>
      </c>
      <c r="E14" s="17">
        <f t="shared" si="0"/>
        <v>107.96213238575606</v>
      </c>
      <c r="F14" s="16">
        <v>11476529.800000001</v>
      </c>
      <c r="G14" s="16">
        <v>11540047</v>
      </c>
      <c r="H14" s="17">
        <f t="shared" si="1"/>
        <v>100.55345301329675</v>
      </c>
      <c r="I14" s="17">
        <f t="shared" si="2"/>
        <v>657531.09999999963</v>
      </c>
      <c r="J14" s="17">
        <f t="shared" si="3"/>
        <v>106.04208719786938</v>
      </c>
    </row>
    <row r="15" spans="1:10" ht="23.25" customHeight="1" x14ac:dyDescent="0.2">
      <c r="A15" s="11"/>
      <c r="B15" s="19" t="s">
        <v>23</v>
      </c>
      <c r="C15" s="16">
        <v>34221480.200000003</v>
      </c>
      <c r="D15" s="16">
        <v>34775495.200000003</v>
      </c>
      <c r="E15" s="17">
        <f t="shared" si="0"/>
        <v>101.61891010196572</v>
      </c>
      <c r="F15" s="16">
        <v>38424434.399999999</v>
      </c>
      <c r="G15" s="16">
        <v>38240810.399999999</v>
      </c>
      <c r="H15" s="17">
        <f t="shared" si="1"/>
        <v>99.522116583191661</v>
      </c>
      <c r="I15" s="17">
        <f t="shared" si="2"/>
        <v>3465315.1999999955</v>
      </c>
      <c r="J15" s="17">
        <f t="shared" si="3"/>
        <v>109.96481913505576</v>
      </c>
    </row>
    <row r="16" spans="1:10" ht="22.5" customHeight="1" x14ac:dyDescent="0.2">
      <c r="A16" s="11"/>
      <c r="B16" s="19" t="s">
        <v>24</v>
      </c>
      <c r="C16" s="16">
        <v>4814373.0999999996</v>
      </c>
      <c r="D16" s="16">
        <v>4894388.2</v>
      </c>
      <c r="E16" s="17">
        <f t="shared" si="0"/>
        <v>101.66200455049901</v>
      </c>
      <c r="F16" s="16">
        <v>4537669.9000000004</v>
      </c>
      <c r="G16" s="16">
        <v>4467528.7</v>
      </c>
      <c r="H16" s="17">
        <f t="shared" si="1"/>
        <v>98.454246308220874</v>
      </c>
      <c r="I16" s="17">
        <f t="shared" si="2"/>
        <v>-426859.5</v>
      </c>
      <c r="J16" s="17">
        <f t="shared" si="3"/>
        <v>91.278593308148302</v>
      </c>
    </row>
    <row r="17" spans="1:10" x14ac:dyDescent="0.2">
      <c r="A17" s="11"/>
      <c r="B17" s="19" t="s">
        <v>25</v>
      </c>
      <c r="C17" s="16">
        <v>12730886.5</v>
      </c>
      <c r="D17" s="16">
        <v>13769172.5</v>
      </c>
      <c r="E17" s="17">
        <f t="shared" si="0"/>
        <v>108.15564572035106</v>
      </c>
      <c r="F17" s="16">
        <v>14108336.300000001</v>
      </c>
      <c r="G17" s="16">
        <v>14926912.199999999</v>
      </c>
      <c r="H17" s="17">
        <f t="shared" si="1"/>
        <v>105.8020724952523</v>
      </c>
      <c r="I17" s="17">
        <f t="shared" si="2"/>
        <v>1157739.6999999993</v>
      </c>
      <c r="J17" s="17">
        <f t="shared" si="3"/>
        <v>108.4082010011858</v>
      </c>
    </row>
    <row r="18" spans="1:10" ht="21.75" customHeight="1" x14ac:dyDescent="0.2">
      <c r="A18" s="11"/>
      <c r="B18" s="19" t="s">
        <v>26</v>
      </c>
      <c r="C18" s="16">
        <v>11867449.5</v>
      </c>
      <c r="D18" s="16">
        <v>14382587.800000001</v>
      </c>
      <c r="E18" s="17">
        <f t="shared" si="0"/>
        <v>121.19358755223691</v>
      </c>
      <c r="F18" s="2">
        <v>13215185.199999999</v>
      </c>
      <c r="G18" s="16">
        <v>16359758.5</v>
      </c>
      <c r="H18" s="17">
        <f t="shared" si="1"/>
        <v>123.79515120226996</v>
      </c>
      <c r="I18" s="17">
        <f t="shared" si="2"/>
        <v>1977170.6999999993</v>
      </c>
      <c r="J18" s="17">
        <f t="shared" si="3"/>
        <v>113.74697465778725</v>
      </c>
    </row>
    <row r="19" spans="1:10" x14ac:dyDescent="0.2">
      <c r="A19" s="11"/>
      <c r="B19" s="20" t="s">
        <v>27</v>
      </c>
      <c r="C19" s="16">
        <v>26300624.899999999</v>
      </c>
      <c r="D19" s="16">
        <v>26539690.399999999</v>
      </c>
      <c r="E19" s="17">
        <f t="shared" si="0"/>
        <v>100.90897269897188</v>
      </c>
      <c r="F19" s="16">
        <v>21996643.699999999</v>
      </c>
      <c r="G19" s="16">
        <v>23686993.800000001</v>
      </c>
      <c r="H19" s="17">
        <f t="shared" si="1"/>
        <v>107.68458189828296</v>
      </c>
      <c r="I19" s="17">
        <f t="shared" si="2"/>
        <v>-2852696.5999999978</v>
      </c>
      <c r="J19" s="17">
        <f t="shared" si="3"/>
        <v>89.251206185886787</v>
      </c>
    </row>
    <row r="20" spans="1:10" x14ac:dyDescent="0.2">
      <c r="A20" s="11"/>
      <c r="B20" s="20" t="s">
        <v>28</v>
      </c>
      <c r="C20" s="16">
        <v>21537276.800000001</v>
      </c>
      <c r="D20" s="16">
        <v>22333610.300000001</v>
      </c>
      <c r="E20" s="17">
        <f t="shared" si="0"/>
        <v>103.69746606033313</v>
      </c>
      <c r="F20" s="16">
        <v>18068068.199999999</v>
      </c>
      <c r="G20" s="16">
        <v>17842705.300000001</v>
      </c>
      <c r="H20" s="17">
        <f t="shared" si="1"/>
        <v>98.752700634592472</v>
      </c>
      <c r="I20" s="17">
        <f t="shared" si="2"/>
        <v>-4490905</v>
      </c>
      <c r="J20" s="17">
        <f t="shared" si="3"/>
        <v>79.891719521944012</v>
      </c>
    </row>
    <row r="21" spans="1:10" ht="21.75" customHeight="1" x14ac:dyDescent="0.2">
      <c r="A21" s="11"/>
      <c r="B21" s="21"/>
      <c r="C21" s="22"/>
      <c r="D21" s="22"/>
      <c r="E21" s="17"/>
      <c r="F21" s="22"/>
      <c r="G21" s="22"/>
      <c r="H21" s="17"/>
      <c r="I21" s="17"/>
      <c r="J21" s="17"/>
    </row>
    <row r="22" spans="1:10" ht="18.75" customHeight="1" x14ac:dyDescent="0.2">
      <c r="A22" s="11"/>
      <c r="B22" s="23" t="s">
        <v>29</v>
      </c>
      <c r="C22" s="24">
        <f>C23+C28+C29+C32+C37+C38+C39+C40+C41+C42+C43+C44+C46+C47</f>
        <v>250633285.07590008</v>
      </c>
      <c r="D22" s="24">
        <f>D23+D28+D29+D32+D37+D38+D39+D40+D41+D42+D43+D44+D46+D47</f>
        <v>240768425.59178001</v>
      </c>
      <c r="E22" s="14">
        <f>D22/C22*100</f>
        <v>96.064026579257956</v>
      </c>
      <c r="F22" s="24">
        <f>F23+F28+F29+F32+F37+F38+F39+F40+F41+F42+F43+F44+F46+F47</f>
        <v>278119088.64892006</v>
      </c>
      <c r="G22" s="24">
        <f>G23+G28+G29+G32+G37+G38+G39+G40+G41+G42+G43+G44+G46+G47</f>
        <v>265047997.38341996</v>
      </c>
      <c r="H22" s="14">
        <f>G22/F22*100</f>
        <v>95.300181900854625</v>
      </c>
      <c r="I22" s="14">
        <f t="shared" ref="I22:I49" si="4">G22-D22</f>
        <v>24279571.791639954</v>
      </c>
      <c r="J22" s="14">
        <f t="shared" ref="J22:J49" si="5">G22/D22*100</f>
        <v>110.08420092126434</v>
      </c>
    </row>
    <row r="23" spans="1:10" x14ac:dyDescent="0.2">
      <c r="A23" s="25" t="s">
        <v>30</v>
      </c>
      <c r="B23" s="12" t="s">
        <v>31</v>
      </c>
      <c r="C23" s="24">
        <v>20808033.899999999</v>
      </c>
      <c r="D23" s="24">
        <v>19355064.899999999</v>
      </c>
      <c r="E23" s="14">
        <f t="shared" ref="E23:E47" si="6">D23/C23*100</f>
        <v>93.017269161600126</v>
      </c>
      <c r="F23" s="24">
        <v>22497433.368650001</v>
      </c>
      <c r="G23" s="24">
        <v>21205401.172650002</v>
      </c>
      <c r="H23" s="14">
        <f t="shared" ref="H23:H47" si="7">G23/F23*100</f>
        <v>94.256979563720208</v>
      </c>
      <c r="I23" s="14">
        <f t="shared" si="4"/>
        <v>1850336.2726500034</v>
      </c>
      <c r="J23" s="14">
        <f t="shared" si="5"/>
        <v>109.55995901956395</v>
      </c>
    </row>
    <row r="24" spans="1:10" ht="24.75" customHeight="1" x14ac:dyDescent="0.2">
      <c r="A24" s="26" t="s">
        <v>32</v>
      </c>
      <c r="B24" s="15" t="s">
        <v>33</v>
      </c>
      <c r="C24" s="27">
        <v>10142624.1</v>
      </c>
      <c r="D24" s="27">
        <v>9924985.4000000004</v>
      </c>
      <c r="E24" s="17">
        <f t="shared" si="6"/>
        <v>97.854217036397912</v>
      </c>
      <c r="F24" s="27">
        <v>11856360.03321</v>
      </c>
      <c r="G24" s="27">
        <v>11598968.484790001</v>
      </c>
      <c r="H24" s="17">
        <f t="shared" si="7"/>
        <v>97.829084578242913</v>
      </c>
      <c r="I24" s="17">
        <f t="shared" si="4"/>
        <v>1673983.0847900007</v>
      </c>
      <c r="J24" s="17">
        <f t="shared" si="5"/>
        <v>116.86635312118445</v>
      </c>
    </row>
    <row r="25" spans="1:10" x14ac:dyDescent="0.2">
      <c r="A25" s="28" t="s">
        <v>34</v>
      </c>
      <c r="B25" s="15" t="s">
        <v>35</v>
      </c>
      <c r="C25" s="27">
        <v>477515.5</v>
      </c>
      <c r="D25" s="27">
        <v>473534.3</v>
      </c>
      <c r="E25" s="17">
        <f t="shared" si="6"/>
        <v>99.166267901251373</v>
      </c>
      <c r="F25" s="27">
        <v>579444.02142</v>
      </c>
      <c r="G25" s="27">
        <v>577118.68267000001</v>
      </c>
      <c r="H25" s="17">
        <f t="shared" si="7"/>
        <v>99.598694841254641</v>
      </c>
      <c r="I25" s="17">
        <f t="shared" si="4"/>
        <v>103584.38267000002</v>
      </c>
      <c r="J25" s="17">
        <f t="shared" si="5"/>
        <v>121.87473698737345</v>
      </c>
    </row>
    <row r="26" spans="1:10" ht="22.5" customHeight="1" x14ac:dyDescent="0.2">
      <c r="A26" s="28" t="s">
        <v>36</v>
      </c>
      <c r="B26" s="15" t="s">
        <v>37</v>
      </c>
      <c r="C26" s="27">
        <v>682374.8</v>
      </c>
      <c r="D26" s="27">
        <v>671504.5</v>
      </c>
      <c r="E26" s="17">
        <f t="shared" si="6"/>
        <v>98.406989824360451</v>
      </c>
      <c r="F26" s="27">
        <v>794608.06486000004</v>
      </c>
      <c r="G26" s="27">
        <v>779101.28301999997</v>
      </c>
      <c r="H26" s="17">
        <f t="shared" si="7"/>
        <v>98.04849931359152</v>
      </c>
      <c r="I26" s="17">
        <f t="shared" si="4"/>
        <v>107596.78301999997</v>
      </c>
      <c r="J26" s="17">
        <f t="shared" si="5"/>
        <v>116.02324080032224</v>
      </c>
    </row>
    <row r="27" spans="1:10" ht="23.25" customHeight="1" x14ac:dyDescent="0.2">
      <c r="A27" s="28" t="s">
        <v>38</v>
      </c>
      <c r="B27" s="15" t="s">
        <v>39</v>
      </c>
      <c r="C27" s="27">
        <v>115020</v>
      </c>
      <c r="D27" s="27">
        <v>114506</v>
      </c>
      <c r="E27" s="17">
        <f t="shared" si="6"/>
        <v>99.553121196313683</v>
      </c>
      <c r="F27" s="27">
        <v>137484.32999999999</v>
      </c>
      <c r="G27" s="27">
        <v>136540.84156</v>
      </c>
      <c r="H27" s="17">
        <f t="shared" si="7"/>
        <v>99.313748381360995</v>
      </c>
      <c r="I27" s="17">
        <f t="shared" si="4"/>
        <v>22034.841560000001</v>
      </c>
      <c r="J27" s="17">
        <f t="shared" si="5"/>
        <v>119.24339472167398</v>
      </c>
    </row>
    <row r="28" spans="1:10" ht="22.5" customHeight="1" x14ac:dyDescent="0.2">
      <c r="A28" s="25" t="s">
        <v>40</v>
      </c>
      <c r="B28" s="12" t="s">
        <v>41</v>
      </c>
      <c r="C28" s="24">
        <v>85557.1</v>
      </c>
      <c r="D28" s="24">
        <v>82242</v>
      </c>
      <c r="E28" s="14">
        <f t="shared" si="6"/>
        <v>96.12527773849277</v>
      </c>
      <c r="F28" s="24">
        <v>171425.46153</v>
      </c>
      <c r="G28" s="24">
        <v>156815.32252000002</v>
      </c>
      <c r="H28" s="14">
        <f t="shared" si="7"/>
        <v>91.477264299245789</v>
      </c>
      <c r="I28" s="14">
        <f t="shared" si="4"/>
        <v>74573.322520000016</v>
      </c>
      <c r="J28" s="14">
        <f t="shared" si="5"/>
        <v>190.6754730186523</v>
      </c>
    </row>
    <row r="29" spans="1:10" ht="25.5" customHeight="1" x14ac:dyDescent="0.2">
      <c r="A29" s="25" t="s">
        <v>42</v>
      </c>
      <c r="B29" s="12" t="s">
        <v>43</v>
      </c>
      <c r="C29" s="24">
        <v>3488829.5</v>
      </c>
      <c r="D29" s="24">
        <v>3404665.2</v>
      </c>
      <c r="E29" s="14">
        <f t="shared" si="6"/>
        <v>97.587606387758413</v>
      </c>
      <c r="F29" s="24">
        <v>4270336.8762499997</v>
      </c>
      <c r="G29" s="24">
        <v>4122406.19129</v>
      </c>
      <c r="H29" s="14">
        <f t="shared" si="7"/>
        <v>96.535854447860203</v>
      </c>
      <c r="I29" s="14">
        <f t="shared" si="4"/>
        <v>717740.9912899998</v>
      </c>
      <c r="J29" s="14">
        <f t="shared" si="5"/>
        <v>121.08110340159143</v>
      </c>
    </row>
    <row r="30" spans="1:10" ht="21" customHeight="1" x14ac:dyDescent="0.2">
      <c r="A30" s="28" t="s">
        <v>44</v>
      </c>
      <c r="B30" s="15" t="s">
        <v>45</v>
      </c>
      <c r="C30" s="27">
        <v>821525</v>
      </c>
      <c r="D30" s="27">
        <v>789532.01</v>
      </c>
      <c r="E30" s="17">
        <f t="shared" si="6"/>
        <v>96.105658379233745</v>
      </c>
      <c r="F30" s="27">
        <v>1001601.79293</v>
      </c>
      <c r="G30" s="27">
        <v>919716.96288999997</v>
      </c>
      <c r="H30" s="17">
        <f t="shared" si="7"/>
        <v>91.824612274259096</v>
      </c>
      <c r="I30" s="17">
        <f t="shared" si="4"/>
        <v>130184.95288999996</v>
      </c>
      <c r="J30" s="17">
        <f t="shared" si="5"/>
        <v>116.48887584557843</v>
      </c>
    </row>
    <row r="31" spans="1:10" ht="22.5" customHeight="1" x14ac:dyDescent="0.2">
      <c r="A31" s="28" t="s">
        <v>46</v>
      </c>
      <c r="B31" s="15" t="s">
        <v>47</v>
      </c>
      <c r="C31" s="27">
        <v>2082114.6</v>
      </c>
      <c r="D31" s="27">
        <v>2049666.8</v>
      </c>
      <c r="E31" s="17">
        <f t="shared" si="6"/>
        <v>98.441593944925032</v>
      </c>
      <c r="F31" s="27">
        <v>2525719.7339599999</v>
      </c>
      <c r="G31" s="27">
        <v>2494542.5504299998</v>
      </c>
      <c r="H31" s="17">
        <f t="shared" si="7"/>
        <v>98.765611912089781</v>
      </c>
      <c r="I31" s="17">
        <f t="shared" si="4"/>
        <v>444875.75042999978</v>
      </c>
      <c r="J31" s="17">
        <f t="shared" si="5"/>
        <v>121.70478394000428</v>
      </c>
    </row>
    <row r="32" spans="1:10" ht="20.25" customHeight="1" x14ac:dyDescent="0.2">
      <c r="A32" s="25" t="s">
        <v>48</v>
      </c>
      <c r="B32" s="12" t="s">
        <v>49</v>
      </c>
      <c r="C32" s="24">
        <v>48614303.200000003</v>
      </c>
      <c r="D32" s="24">
        <v>46569208.799999997</v>
      </c>
      <c r="E32" s="14">
        <f t="shared" si="6"/>
        <v>95.793224904229419</v>
      </c>
      <c r="F32" s="24">
        <v>56034458.8939</v>
      </c>
      <c r="G32" s="24">
        <v>50073572.900219999</v>
      </c>
      <c r="H32" s="14">
        <f t="shared" si="7"/>
        <v>89.362106619130913</v>
      </c>
      <c r="I32" s="14">
        <f t="shared" si="4"/>
        <v>3504364.1002200022</v>
      </c>
      <c r="J32" s="14">
        <f t="shared" si="5"/>
        <v>107.52506686396615</v>
      </c>
    </row>
    <row r="33" spans="1:11" ht="21.75" customHeight="1" x14ac:dyDescent="0.2">
      <c r="A33" s="28" t="s">
        <v>50</v>
      </c>
      <c r="B33" s="15" t="s">
        <v>51</v>
      </c>
      <c r="C33" s="27">
        <v>5524075.5999999996</v>
      </c>
      <c r="D33" s="27">
        <v>5520048.0999999996</v>
      </c>
      <c r="E33" s="17">
        <f t="shared" si="6"/>
        <v>99.927091873977972</v>
      </c>
      <c r="F33" s="27">
        <v>6485306.9916099999</v>
      </c>
      <c r="G33" s="27">
        <v>6474959.5546199996</v>
      </c>
      <c r="H33" s="17">
        <f t="shared" si="7"/>
        <v>99.840448000327726</v>
      </c>
      <c r="I33" s="17">
        <f t="shared" si="4"/>
        <v>954911.45461999997</v>
      </c>
      <c r="J33" s="17">
        <f t="shared" si="5"/>
        <v>117.29896981549852</v>
      </c>
    </row>
    <row r="34" spans="1:11" ht="20.25" customHeight="1" x14ac:dyDescent="0.2">
      <c r="A34" s="28" t="s">
        <v>52</v>
      </c>
      <c r="B34" s="15" t="s">
        <v>53</v>
      </c>
      <c r="C34" s="27">
        <v>1747417.9</v>
      </c>
      <c r="D34" s="27">
        <v>1745269.4</v>
      </c>
      <c r="E34" s="17">
        <f t="shared" si="6"/>
        <v>99.877047156264112</v>
      </c>
      <c r="F34" s="27">
        <v>1738204.01437</v>
      </c>
      <c r="G34" s="27">
        <v>1725559.5791099998</v>
      </c>
      <c r="H34" s="17">
        <f t="shared" si="7"/>
        <v>99.272557469924891</v>
      </c>
      <c r="I34" s="17">
        <f t="shared" si="4"/>
        <v>-19709.82089000009</v>
      </c>
      <c r="J34" s="17">
        <f t="shared" si="5"/>
        <v>98.87067172036592</v>
      </c>
    </row>
    <row r="35" spans="1:11" x14ac:dyDescent="0.2">
      <c r="A35" s="26" t="s">
        <v>54</v>
      </c>
      <c r="B35" s="15" t="s">
        <v>55</v>
      </c>
      <c r="C35" s="27">
        <v>29950484.199999999</v>
      </c>
      <c r="D35" s="27">
        <v>28131378.800000001</v>
      </c>
      <c r="E35" s="17">
        <f t="shared" si="6"/>
        <v>93.926290513860877</v>
      </c>
      <c r="F35" s="27">
        <v>29317911.7106</v>
      </c>
      <c r="G35" s="27">
        <v>27786760.209969997</v>
      </c>
      <c r="H35" s="17">
        <f t="shared" si="7"/>
        <v>94.777419634303598</v>
      </c>
      <c r="I35" s="17">
        <f t="shared" si="4"/>
        <v>-344618.59003000334</v>
      </c>
      <c r="J35" s="17">
        <f t="shared" si="5"/>
        <v>98.774967297265917</v>
      </c>
    </row>
    <row r="36" spans="1:11" ht="21" customHeight="1" x14ac:dyDescent="0.2">
      <c r="A36" s="28" t="s">
        <v>56</v>
      </c>
      <c r="B36" s="15" t="s">
        <v>57</v>
      </c>
      <c r="C36" s="27">
        <v>1717167.5</v>
      </c>
      <c r="D36" s="27">
        <v>1673204.4</v>
      </c>
      <c r="E36" s="17">
        <f t="shared" si="6"/>
        <v>97.439789653601068</v>
      </c>
      <c r="F36" s="27">
        <v>1969750.39283</v>
      </c>
      <c r="G36" s="27">
        <v>1955069.2483299999</v>
      </c>
      <c r="H36" s="17">
        <f t="shared" si="7"/>
        <v>99.254669802151568</v>
      </c>
      <c r="I36" s="17">
        <f t="shared" si="4"/>
        <v>281864.84832999995</v>
      </c>
      <c r="J36" s="17">
        <f t="shared" si="5"/>
        <v>116.8458108483339</v>
      </c>
    </row>
    <row r="37" spans="1:11" x14ac:dyDescent="0.2">
      <c r="A37" s="25" t="s">
        <v>58</v>
      </c>
      <c r="B37" s="12" t="s">
        <v>59</v>
      </c>
      <c r="C37" s="24">
        <v>32125198.199999999</v>
      </c>
      <c r="D37" s="24">
        <v>30036081.199999999</v>
      </c>
      <c r="E37" s="14">
        <f t="shared" si="6"/>
        <v>93.496952183784501</v>
      </c>
      <c r="F37" s="24">
        <v>34812864.787199996</v>
      </c>
      <c r="G37" s="24">
        <v>33591079.184050001</v>
      </c>
      <c r="H37" s="14">
        <f t="shared" si="7"/>
        <v>96.490419244097311</v>
      </c>
      <c r="I37" s="14">
        <f t="shared" si="4"/>
        <v>3554997.9840500019</v>
      </c>
      <c r="J37" s="14">
        <f t="shared" si="5"/>
        <v>111.83575833471247</v>
      </c>
    </row>
    <row r="38" spans="1:11" ht="23.25" customHeight="1" x14ac:dyDescent="0.2">
      <c r="A38" s="25" t="s">
        <v>60</v>
      </c>
      <c r="B38" s="12" t="s">
        <v>61</v>
      </c>
      <c r="C38" s="24">
        <v>566530.69999999995</v>
      </c>
      <c r="D38" s="24">
        <v>558628.6</v>
      </c>
      <c r="E38" s="14">
        <f t="shared" si="6"/>
        <v>98.605177089255719</v>
      </c>
      <c r="F38" s="24">
        <v>688065.42</v>
      </c>
      <c r="G38" s="24">
        <v>655664.33441000001</v>
      </c>
      <c r="H38" s="14">
        <f t="shared" si="7"/>
        <v>95.290987652017151</v>
      </c>
      <c r="I38" s="14">
        <f t="shared" si="4"/>
        <v>97035.734410000034</v>
      </c>
      <c r="J38" s="14">
        <f t="shared" si="5"/>
        <v>117.37034845870764</v>
      </c>
    </row>
    <row r="39" spans="1:11" x14ac:dyDescent="0.2">
      <c r="A39" s="25" t="s">
        <v>62</v>
      </c>
      <c r="B39" s="12" t="s">
        <v>63</v>
      </c>
      <c r="C39" s="24">
        <v>60293208.5</v>
      </c>
      <c r="D39" s="24">
        <v>59022464.200000003</v>
      </c>
      <c r="E39" s="14">
        <f t="shared" si="6"/>
        <v>97.892392308165199</v>
      </c>
      <c r="F39" s="24">
        <v>66849167.775320001</v>
      </c>
      <c r="G39" s="24">
        <v>65744221.186160006</v>
      </c>
      <c r="H39" s="14">
        <f t="shared" si="7"/>
        <v>98.347104943963231</v>
      </c>
      <c r="I39" s="14">
        <f t="shared" si="4"/>
        <v>6721756.9861600026</v>
      </c>
      <c r="J39" s="14">
        <f t="shared" si="5"/>
        <v>111.38847229994168</v>
      </c>
    </row>
    <row r="40" spans="1:11" x14ac:dyDescent="0.2">
      <c r="A40" s="25" t="s">
        <v>64</v>
      </c>
      <c r="B40" s="12" t="s">
        <v>65</v>
      </c>
      <c r="C40" s="29">
        <v>9095192.8000000007</v>
      </c>
      <c r="D40" s="24">
        <v>8747716.8000000007</v>
      </c>
      <c r="E40" s="14">
        <f t="shared" si="6"/>
        <v>96.179564219903071</v>
      </c>
      <c r="F40" s="29">
        <v>10011358.3531</v>
      </c>
      <c r="G40" s="24">
        <v>9399714.1973199993</v>
      </c>
      <c r="H40" s="14">
        <f t="shared" si="7"/>
        <v>93.890497830490645</v>
      </c>
      <c r="I40" s="14">
        <f t="shared" si="4"/>
        <v>651997.39731999859</v>
      </c>
      <c r="J40" s="14">
        <f t="shared" si="5"/>
        <v>107.45334368071904</v>
      </c>
    </row>
    <row r="41" spans="1:11" x14ac:dyDescent="0.2">
      <c r="A41" s="25" t="s">
        <v>66</v>
      </c>
      <c r="B41" s="12" t="s">
        <v>67</v>
      </c>
      <c r="C41" s="24">
        <v>23992218</v>
      </c>
      <c r="D41" s="24">
        <v>23324184.800000001</v>
      </c>
      <c r="E41" s="14">
        <f t="shared" si="6"/>
        <v>97.215625499901677</v>
      </c>
      <c r="F41" s="24">
        <v>23773239.275619999</v>
      </c>
      <c r="G41" s="24">
        <v>23413253.162970003</v>
      </c>
      <c r="H41" s="14">
        <f t="shared" si="7"/>
        <v>98.485750685985934</v>
      </c>
      <c r="I41" s="14">
        <f t="shared" si="4"/>
        <v>89068.362970001996</v>
      </c>
      <c r="J41" s="14">
        <f t="shared" si="5"/>
        <v>100.38187127967706</v>
      </c>
    </row>
    <row r="42" spans="1:11" x14ac:dyDescent="0.2">
      <c r="A42" s="25" t="s">
        <v>68</v>
      </c>
      <c r="B42" s="12" t="s">
        <v>69</v>
      </c>
      <c r="C42" s="24">
        <v>43887043.775899999</v>
      </c>
      <c r="D42" s="24">
        <v>43313024.691780001</v>
      </c>
      <c r="E42" s="14">
        <f t="shared" si="6"/>
        <v>98.692053429137076</v>
      </c>
      <c r="F42" s="24">
        <v>51821106.212789997</v>
      </c>
      <c r="G42" s="24">
        <v>51153247.27115</v>
      </c>
      <c r="H42" s="14">
        <f t="shared" si="7"/>
        <v>98.711222143931849</v>
      </c>
      <c r="I42" s="14">
        <f t="shared" si="4"/>
        <v>7840222.5793699995</v>
      </c>
      <c r="J42" s="14">
        <f t="shared" si="5"/>
        <v>118.10130471183169</v>
      </c>
    </row>
    <row r="43" spans="1:11" x14ac:dyDescent="0.2">
      <c r="A43" s="25" t="s">
        <v>70</v>
      </c>
      <c r="B43" s="12" t="s">
        <v>71</v>
      </c>
      <c r="C43" s="24">
        <v>6801592.7999999998</v>
      </c>
      <c r="D43" s="24">
        <v>5659053.7999999998</v>
      </c>
      <c r="E43" s="14">
        <f t="shared" si="6"/>
        <v>83.201890592450638</v>
      </c>
      <c r="F43" s="24">
        <v>6222913.3982799994</v>
      </c>
      <c r="G43" s="24">
        <v>4702480.2022200003</v>
      </c>
      <c r="H43" s="14">
        <f t="shared" si="7"/>
        <v>75.56718053508115</v>
      </c>
      <c r="I43" s="14">
        <f t="shared" si="4"/>
        <v>-956573.59777999949</v>
      </c>
      <c r="J43" s="14">
        <f t="shared" si="5"/>
        <v>83.096580601866705</v>
      </c>
    </row>
    <row r="44" spans="1:11" ht="24.75" customHeight="1" x14ac:dyDescent="0.2">
      <c r="A44" s="25" t="s">
        <v>72</v>
      </c>
      <c r="B44" s="12" t="s">
        <v>73</v>
      </c>
      <c r="C44" s="24">
        <v>661619.9</v>
      </c>
      <c r="D44" s="24">
        <v>656541.6</v>
      </c>
      <c r="E44" s="14">
        <f t="shared" si="6"/>
        <v>99.232444489653332</v>
      </c>
      <c r="F44" s="24">
        <v>689298.00692999992</v>
      </c>
      <c r="G44" s="24">
        <v>686669.18224999995</v>
      </c>
      <c r="H44" s="14">
        <f t="shared" si="7"/>
        <v>99.618622910037374</v>
      </c>
      <c r="I44" s="14">
        <f t="shared" si="4"/>
        <v>30127.582249999978</v>
      </c>
      <c r="J44" s="14">
        <f t="shared" si="5"/>
        <v>104.58883066206315</v>
      </c>
    </row>
    <row r="45" spans="1:11" x14ac:dyDescent="0.2">
      <c r="A45" s="25"/>
      <c r="B45" s="12" t="s">
        <v>74</v>
      </c>
      <c r="C45" s="14">
        <f>C39+C40+C41+C42+C43+C44</f>
        <v>144730875.77590001</v>
      </c>
      <c r="D45" s="14">
        <f>D39+D40+D41+D42+D43+D44</f>
        <v>140722985.89177999</v>
      </c>
      <c r="E45" s="14">
        <f t="shared" si="6"/>
        <v>97.230798291909878</v>
      </c>
      <c r="F45" s="14">
        <f>F39+F40+F41+F42+F43+F44</f>
        <v>159367083.02203998</v>
      </c>
      <c r="G45" s="14">
        <f>G39+G40+G41+G42+G43+G44</f>
        <v>155099585.20207</v>
      </c>
      <c r="H45" s="14">
        <f t="shared" si="7"/>
        <v>97.32222128996375</v>
      </c>
      <c r="I45" s="14">
        <f t="shared" si="4"/>
        <v>14376599.310290009</v>
      </c>
      <c r="J45" s="14">
        <f t="shared" si="5"/>
        <v>110.21624094968112</v>
      </c>
      <c r="K45" s="30"/>
    </row>
    <row r="46" spans="1:11" x14ac:dyDescent="0.2">
      <c r="A46" s="25" t="s">
        <v>75</v>
      </c>
      <c r="B46" s="12" t="s">
        <v>76</v>
      </c>
      <c r="C46" s="24">
        <v>69912.3</v>
      </c>
      <c r="D46" s="24">
        <v>39549</v>
      </c>
      <c r="E46" s="14">
        <f t="shared" si="6"/>
        <v>56.569444861633791</v>
      </c>
      <c r="F46" s="24">
        <v>152396.58918000001</v>
      </c>
      <c r="G46" s="24">
        <v>143473.07621</v>
      </c>
      <c r="H46" s="14">
        <f t="shared" si="7"/>
        <v>94.144545479649693</v>
      </c>
      <c r="I46" s="14">
        <f t="shared" si="4"/>
        <v>103924.07621</v>
      </c>
      <c r="J46" s="14">
        <f t="shared" si="5"/>
        <v>362.77295559938307</v>
      </c>
      <c r="K46" s="31"/>
    </row>
    <row r="47" spans="1:11" x14ac:dyDescent="0.2">
      <c r="A47" s="25" t="s">
        <v>77</v>
      </c>
      <c r="B47" s="12" t="s">
        <v>78</v>
      </c>
      <c r="C47" s="24">
        <v>144044.4</v>
      </c>
      <c r="D47" s="24">
        <v>0</v>
      </c>
      <c r="E47" s="14">
        <f t="shared" si="6"/>
        <v>0</v>
      </c>
      <c r="F47" s="24">
        <v>125024.23017</v>
      </c>
      <c r="G47" s="24">
        <v>0</v>
      </c>
      <c r="H47" s="14">
        <f t="shared" si="7"/>
        <v>0</v>
      </c>
      <c r="I47" s="14">
        <f t="shared" si="4"/>
        <v>0</v>
      </c>
      <c r="J47" s="14" t="e">
        <f t="shared" si="5"/>
        <v>#DIV/0!</v>
      </c>
    </row>
    <row r="48" spans="1:11" x14ac:dyDescent="0.2">
      <c r="A48" s="25"/>
      <c r="B48" s="12" t="s">
        <v>79</v>
      </c>
      <c r="C48" s="24">
        <f>-C51</f>
        <v>-25005946.199999999</v>
      </c>
      <c r="D48" s="24">
        <f>D9-D22</f>
        <v>-1535269.1917800009</v>
      </c>
      <c r="E48" s="14"/>
      <c r="F48" s="24">
        <f>-F51</f>
        <v>-7754106.8999999994</v>
      </c>
      <c r="G48" s="24"/>
      <c r="H48" s="14"/>
      <c r="I48" s="14">
        <f t="shared" si="4"/>
        <v>1535269.1917800009</v>
      </c>
      <c r="J48" s="14">
        <f t="shared" si="5"/>
        <v>0</v>
      </c>
    </row>
    <row r="49" spans="1:10" x14ac:dyDescent="0.2">
      <c r="A49" s="25"/>
      <c r="B49" s="12" t="s">
        <v>80</v>
      </c>
      <c r="C49" s="24"/>
      <c r="D49" s="24"/>
      <c r="E49" s="14"/>
      <c r="F49" s="24"/>
      <c r="G49" s="24">
        <f>G9-G22</f>
        <v>41040007.216580063</v>
      </c>
      <c r="H49" s="14"/>
      <c r="I49" s="14">
        <f t="shared" si="4"/>
        <v>41040007.216580063</v>
      </c>
      <c r="J49" s="14" t="e">
        <f t="shared" si="5"/>
        <v>#DIV/0!</v>
      </c>
    </row>
    <row r="50" spans="1:10" ht="16.5" customHeight="1" x14ac:dyDescent="0.2">
      <c r="A50" s="25"/>
      <c r="B50" s="12"/>
      <c r="C50" s="14"/>
      <c r="D50" s="14"/>
      <c r="E50" s="14"/>
      <c r="F50" s="32"/>
      <c r="G50" s="32"/>
      <c r="H50" s="14"/>
      <c r="I50" s="14"/>
      <c r="J50" s="14"/>
    </row>
    <row r="51" spans="1:10" x14ac:dyDescent="0.2">
      <c r="A51" s="28"/>
      <c r="B51" s="12" t="s">
        <v>81</v>
      </c>
      <c r="C51" s="14">
        <f>SUM(C52:C63)</f>
        <v>25005946.199999999</v>
      </c>
      <c r="D51" s="14">
        <f>SUM(D52:D63)</f>
        <v>1535269.1999999993</v>
      </c>
      <c r="E51" s="14"/>
      <c r="F51" s="14">
        <f>SUM(F52:F63)</f>
        <v>7754106.8999999994</v>
      </c>
      <c r="G51" s="14">
        <f>SUM(G52:G63)</f>
        <v>-41040007.200000003</v>
      </c>
      <c r="H51" s="14"/>
      <c r="I51" s="14">
        <f t="shared" ref="I51:I63" si="8">G51-D51</f>
        <v>-42575276.400000006</v>
      </c>
      <c r="J51" s="14"/>
    </row>
    <row r="52" spans="1:10" hidden="1" x14ac:dyDescent="0.2">
      <c r="A52" s="28"/>
      <c r="B52" s="33" t="s">
        <v>82</v>
      </c>
      <c r="C52" s="17">
        <v>0</v>
      </c>
      <c r="D52" s="17">
        <v>0</v>
      </c>
      <c r="E52" s="17"/>
      <c r="F52" s="17"/>
      <c r="G52" s="17"/>
      <c r="H52" s="17"/>
      <c r="I52" s="17">
        <f t="shared" si="8"/>
        <v>0</v>
      </c>
      <c r="J52" s="14"/>
    </row>
    <row r="53" spans="1:10" x14ac:dyDescent="0.2">
      <c r="A53" s="28"/>
      <c r="B53" s="33" t="s">
        <v>83</v>
      </c>
      <c r="C53" s="17">
        <v>3620084.3</v>
      </c>
      <c r="D53" s="17">
        <v>-6748.8</v>
      </c>
      <c r="E53" s="17"/>
      <c r="F53" s="17">
        <v>95324</v>
      </c>
      <c r="G53" s="17">
        <v>-2000</v>
      </c>
      <c r="H53" s="17"/>
      <c r="I53" s="17">
        <f t="shared" si="8"/>
        <v>4748.8</v>
      </c>
      <c r="J53" s="14"/>
    </row>
    <row r="54" spans="1:10" ht="21" customHeight="1" x14ac:dyDescent="0.2">
      <c r="A54" s="28"/>
      <c r="B54" s="33" t="s">
        <v>84</v>
      </c>
      <c r="C54" s="17">
        <v>3975595.9</v>
      </c>
      <c r="D54" s="17">
        <v>3957989</v>
      </c>
      <c r="E54" s="17"/>
      <c r="F54" s="17">
        <v>2765155.2</v>
      </c>
      <c r="G54" s="17">
        <v>2878431.2</v>
      </c>
      <c r="H54" s="17"/>
      <c r="I54" s="17">
        <f t="shared" si="8"/>
        <v>-1079557.7999999998</v>
      </c>
      <c r="J54" s="14"/>
    </row>
    <row r="55" spans="1:10" ht="18.75" customHeight="1" x14ac:dyDescent="0.2">
      <c r="A55" s="28"/>
      <c r="B55" s="33" t="s">
        <v>85</v>
      </c>
      <c r="C55" s="17">
        <v>6969381.7000000002</v>
      </c>
      <c r="D55" s="17">
        <v>-4751583.4000000004</v>
      </c>
      <c r="E55" s="17"/>
      <c r="F55" s="17">
        <v>4806246.0999999996</v>
      </c>
      <c r="G55" s="17">
        <v>-10468368.4</v>
      </c>
      <c r="H55" s="17"/>
      <c r="I55" s="17">
        <f t="shared" si="8"/>
        <v>-5716785</v>
      </c>
      <c r="J55" s="14"/>
    </row>
    <row r="56" spans="1:10" ht="21" customHeight="1" x14ac:dyDescent="0.2">
      <c r="A56" s="28"/>
      <c r="B56" s="33" t="s">
        <v>86</v>
      </c>
      <c r="C56" s="17">
        <v>9900000</v>
      </c>
      <c r="D56" s="17">
        <v>2100000</v>
      </c>
      <c r="E56" s="17"/>
      <c r="F56" s="17">
        <v>0</v>
      </c>
      <c r="G56" s="17">
        <v>-41400000</v>
      </c>
      <c r="H56" s="17"/>
      <c r="I56" s="17">
        <f t="shared" si="8"/>
        <v>-43500000</v>
      </c>
      <c r="J56" s="14"/>
    </row>
    <row r="57" spans="1:10" ht="24.75" customHeight="1" x14ac:dyDescent="0.2">
      <c r="A57" s="28"/>
      <c r="B57" s="33" t="s">
        <v>87</v>
      </c>
      <c r="C57" s="17">
        <v>37029.5</v>
      </c>
      <c r="D57" s="17">
        <v>26498</v>
      </c>
      <c r="E57" s="17"/>
      <c r="F57" s="17">
        <v>85905.600000000006</v>
      </c>
      <c r="G57" s="17">
        <v>4587314.3</v>
      </c>
      <c r="H57" s="17"/>
      <c r="I57" s="17">
        <f t="shared" si="8"/>
        <v>4560816.3</v>
      </c>
      <c r="J57" s="14"/>
    </row>
    <row r="58" spans="1:10" ht="21" customHeight="1" x14ac:dyDescent="0.2">
      <c r="A58" s="28"/>
      <c r="B58" s="33" t="s">
        <v>88</v>
      </c>
      <c r="C58" s="17">
        <v>-2000</v>
      </c>
      <c r="D58" s="17">
        <v>0</v>
      </c>
      <c r="E58" s="17"/>
      <c r="F58" s="17">
        <v>-2000</v>
      </c>
      <c r="G58" s="17">
        <v>0</v>
      </c>
      <c r="H58" s="17"/>
      <c r="I58" s="17">
        <f t="shared" si="8"/>
        <v>0</v>
      </c>
      <c r="J58" s="14"/>
    </row>
    <row r="59" spans="1:10" ht="22.5" customHeight="1" x14ac:dyDescent="0.2">
      <c r="A59" s="28"/>
      <c r="B59" s="33" t="s">
        <v>89</v>
      </c>
      <c r="C59" s="17">
        <v>-198780.4</v>
      </c>
      <c r="D59" s="17">
        <v>422.1</v>
      </c>
      <c r="E59" s="17"/>
      <c r="F59" s="17">
        <v>-6174</v>
      </c>
      <c r="G59" s="17">
        <v>0</v>
      </c>
      <c r="H59" s="17"/>
      <c r="I59" s="17">
        <f t="shared" si="8"/>
        <v>-422.1</v>
      </c>
      <c r="J59" s="14"/>
    </row>
    <row r="60" spans="1:10" ht="25.5" customHeight="1" x14ac:dyDescent="0.2">
      <c r="A60" s="11"/>
      <c r="B60" s="34" t="s">
        <v>90</v>
      </c>
      <c r="C60" s="17">
        <v>2600</v>
      </c>
      <c r="D60" s="17">
        <v>0</v>
      </c>
      <c r="E60" s="17"/>
      <c r="F60" s="17">
        <v>9650</v>
      </c>
      <c r="G60" s="17">
        <v>100</v>
      </c>
      <c r="H60" s="17"/>
      <c r="I60" s="17">
        <f t="shared" si="8"/>
        <v>100</v>
      </c>
      <c r="J60" s="14"/>
    </row>
    <row r="61" spans="1:10" ht="23.25" hidden="1" customHeight="1" x14ac:dyDescent="0.2">
      <c r="A61" s="11"/>
      <c r="B61" s="34" t="s">
        <v>91</v>
      </c>
      <c r="C61" s="17">
        <v>0</v>
      </c>
      <c r="D61" s="17">
        <v>0</v>
      </c>
      <c r="E61" s="17"/>
      <c r="F61" s="35"/>
      <c r="G61" s="35"/>
      <c r="H61" s="17"/>
      <c r="I61" s="17">
        <f t="shared" si="8"/>
        <v>0</v>
      </c>
      <c r="J61" s="14"/>
    </row>
    <row r="62" spans="1:10" ht="22.5" customHeight="1" x14ac:dyDescent="0.2">
      <c r="A62" s="11"/>
      <c r="B62" s="36" t="s">
        <v>92</v>
      </c>
      <c r="C62" s="17">
        <v>0</v>
      </c>
      <c r="D62" s="17">
        <v>4608692.3</v>
      </c>
      <c r="E62" s="17"/>
      <c r="F62" s="17">
        <v>0</v>
      </c>
      <c r="G62" s="17">
        <v>1964515.7</v>
      </c>
      <c r="H62" s="17"/>
      <c r="I62" s="17">
        <f t="shared" si="8"/>
        <v>-2644176.5999999996</v>
      </c>
      <c r="J62" s="14"/>
    </row>
    <row r="63" spans="1:10" ht="21.75" customHeight="1" x14ac:dyDescent="0.2">
      <c r="A63" s="11"/>
      <c r="B63" s="36" t="s">
        <v>93</v>
      </c>
      <c r="C63" s="17">
        <v>702035.2</v>
      </c>
      <c r="D63" s="17">
        <v>-4400000</v>
      </c>
      <c r="E63" s="17"/>
      <c r="F63" s="17">
        <v>0</v>
      </c>
      <c r="G63" s="17">
        <v>1400000</v>
      </c>
      <c r="H63" s="17"/>
      <c r="I63" s="17">
        <f t="shared" si="8"/>
        <v>5800000</v>
      </c>
      <c r="J63" s="14"/>
    </row>
    <row r="64" spans="1:10" ht="18.75" customHeight="1" x14ac:dyDescent="0.2">
      <c r="A64" s="37"/>
      <c r="B64" s="38"/>
      <c r="C64" s="39"/>
      <c r="D64" s="39"/>
      <c r="E64" s="40"/>
      <c r="F64" s="39"/>
      <c r="G64" s="39"/>
      <c r="H64" s="40"/>
      <c r="I64" s="40"/>
      <c r="J64" s="41"/>
    </row>
    <row r="65" spans="1:10" ht="24" customHeight="1" x14ac:dyDescent="0.2">
      <c r="A65" s="11"/>
      <c r="B65" s="42" t="s">
        <v>94</v>
      </c>
      <c r="C65" s="32"/>
      <c r="D65" s="17">
        <v>6851633.2000000002</v>
      </c>
      <c r="E65" s="14"/>
      <c r="F65" s="32"/>
      <c r="G65" s="17">
        <v>9586997</v>
      </c>
      <c r="H65" s="14"/>
      <c r="I65" s="17">
        <f>G65-D65</f>
        <v>2735363.8</v>
      </c>
      <c r="J65" s="17"/>
    </row>
    <row r="66" spans="1:10" ht="18.75" customHeight="1" x14ac:dyDescent="0.2">
      <c r="A66" s="11"/>
      <c r="B66" s="34" t="s">
        <v>95</v>
      </c>
      <c r="C66" s="32"/>
      <c r="D66" s="17">
        <f>D65/D10*100</f>
        <v>3.2213651546775774</v>
      </c>
      <c r="E66" s="17"/>
      <c r="F66" s="32"/>
      <c r="G66" s="17">
        <f>G65/G10*100</f>
        <v>3.394816814869559</v>
      </c>
      <c r="H66" s="17"/>
      <c r="I66" s="17"/>
      <c r="J66" s="14"/>
    </row>
    <row r="67" spans="1:10" ht="22.5" customHeight="1" x14ac:dyDescent="0.2">
      <c r="A67" s="11"/>
      <c r="B67" s="34" t="s">
        <v>96</v>
      </c>
      <c r="C67" s="35"/>
      <c r="D67" s="17">
        <v>5000</v>
      </c>
      <c r="E67" s="17"/>
      <c r="F67" s="35"/>
      <c r="G67" s="17">
        <v>3000</v>
      </c>
      <c r="H67" s="17"/>
      <c r="I67" s="17">
        <f>G67-D67</f>
        <v>-2000</v>
      </c>
      <c r="J67" s="17"/>
    </row>
    <row r="68" spans="1:10" ht="27.75" customHeight="1" x14ac:dyDescent="0.2">
      <c r="A68" s="11"/>
      <c r="B68" s="34" t="s">
        <v>95</v>
      </c>
      <c r="C68" s="35"/>
      <c r="D68" s="43">
        <f>D67/C10*100</f>
        <v>2.5237025499951393E-3</v>
      </c>
      <c r="E68" s="17"/>
      <c r="F68" s="35"/>
      <c r="G68" s="43">
        <f>G67/F10*100</f>
        <v>1.2118478070150625E-3</v>
      </c>
      <c r="H68" s="17"/>
      <c r="I68" s="17"/>
      <c r="J68" s="44"/>
    </row>
    <row r="69" spans="1:10" ht="19.5" customHeight="1" x14ac:dyDescent="0.2">
      <c r="A69" s="49" t="s">
        <v>97</v>
      </c>
      <c r="B69" s="49"/>
      <c r="C69" s="2"/>
      <c r="D69" s="2"/>
      <c r="F69" s="2"/>
      <c r="H69" s="4"/>
      <c r="I69" s="4"/>
    </row>
    <row r="70" spans="1:10" x14ac:dyDescent="0.2">
      <c r="C70" s="2"/>
      <c r="D70" s="2"/>
      <c r="F70" s="2"/>
      <c r="G70" s="2"/>
    </row>
    <row r="71" spans="1:10" x14ac:dyDescent="0.2">
      <c r="C71" s="2"/>
      <c r="D71" s="2"/>
    </row>
    <row r="72" spans="1:10" x14ac:dyDescent="0.2">
      <c r="C72" s="2"/>
      <c r="D72" s="2"/>
    </row>
  </sheetData>
  <mergeCells count="16">
    <mergeCell ref="A69:B69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1496062992125984" right="0.31496062992125984" top="0.23622047244094491" bottom="0.23622047244094491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01.01.2024 МО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2024-02-01T12:03:12Z</dcterms:created>
  <dcterms:modified xsi:type="dcterms:W3CDTF">2024-02-02T08:45:37Z</dcterms:modified>
</cp:coreProperties>
</file>