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на 01.10.2023" sheetId="1" r:id="rId1"/>
  </sheets>
  <definedNames>
    <definedName name="_xlnm._FilterDatabase" localSheetId="0" hidden="1">'на 01.10.2023'!$A$2:$H$59</definedName>
  </definedNames>
  <calcPr calcId="145621"/>
</workbook>
</file>

<file path=xl/calcChain.xml><?xml version="1.0" encoding="utf-8"?>
<calcChain xmlns="http://schemas.openxmlformats.org/spreadsheetml/2006/main">
  <c r="I68" i="1" l="1"/>
  <c r="G66" i="1"/>
  <c r="I65" i="1"/>
  <c r="G64" i="1"/>
  <c r="I63" i="1"/>
  <c r="I61" i="1"/>
  <c r="I60" i="1"/>
  <c r="I59" i="1"/>
  <c r="I58" i="1"/>
  <c r="I57" i="1"/>
  <c r="I56" i="1"/>
  <c r="I55" i="1"/>
  <c r="I54" i="1"/>
  <c r="I53" i="1"/>
  <c r="I52" i="1"/>
  <c r="G51" i="1"/>
  <c r="I51" i="1" s="1"/>
  <c r="F51" i="1"/>
  <c r="D51" i="1"/>
  <c r="C51" i="1"/>
  <c r="C49" i="1" s="1"/>
  <c r="F49" i="1"/>
  <c r="D49" i="1"/>
  <c r="J48" i="1"/>
  <c r="I48" i="1"/>
  <c r="H48" i="1"/>
  <c r="E48" i="1"/>
  <c r="J47" i="1"/>
  <c r="I47" i="1"/>
  <c r="H47" i="1"/>
  <c r="E47" i="1"/>
  <c r="H46" i="1"/>
  <c r="G46" i="1"/>
  <c r="J46" i="1" s="1"/>
  <c r="F46" i="1"/>
  <c r="D46" i="1"/>
  <c r="E46" i="1" s="1"/>
  <c r="C46" i="1"/>
  <c r="J45" i="1"/>
  <c r="I45" i="1"/>
  <c r="H45" i="1"/>
  <c r="E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G23" i="1"/>
  <c r="J23" i="1" s="1"/>
  <c r="F23" i="1"/>
  <c r="D23" i="1"/>
  <c r="E23" i="1" s="1"/>
  <c r="C23" i="1"/>
  <c r="J21" i="1"/>
  <c r="I21" i="1"/>
  <c r="J20" i="1"/>
  <c r="I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C10" i="1"/>
  <c r="D66" i="1" s="1"/>
  <c r="G9" i="1"/>
  <c r="J9" i="1" s="1"/>
  <c r="F9" i="1"/>
  <c r="D9" i="1"/>
  <c r="E9" i="1" s="1"/>
  <c r="C9" i="1"/>
  <c r="G49" i="1" l="1"/>
  <c r="I49" i="1" s="1"/>
  <c r="E10" i="1"/>
  <c r="H23" i="1"/>
  <c r="D64" i="1"/>
  <c r="I23" i="1"/>
  <c r="I46" i="1"/>
  <c r="H9" i="1"/>
  <c r="I9" i="1"/>
</calcChain>
</file>

<file path=xl/sharedStrings.xml><?xml version="1.0" encoding="utf-8"?>
<sst xmlns="http://schemas.openxmlformats.org/spreadsheetml/2006/main" count="100" uniqueCount="96">
  <si>
    <t>Информация об исполнении областного бюджета Ленинградской области на 01.10.2023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</si>
  <si>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</si>
  <si>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</si>
  <si>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</si>
  <si>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</si>
  <si>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01.10.2022</t>
  </si>
  <si>
    <t>на 01.10.2023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</si>
  <si>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</si>
  <si>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</si>
  <si>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</si>
  <si>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</si>
  <si>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</si>
  <si>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</si>
  <si>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</si>
  <si>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</si>
  <si>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</si>
  <si>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t>ДОХОДЫ (всего), в том числе:</t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</si>
  <si>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</si>
  <si>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</si>
  <si>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</si>
  <si>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</si>
  <si>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>- налоги на совокупный доход</t>
  </si>
  <si>
    <t xml:space="preserve"> - налоги на имущество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</si>
  <si>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</si>
  <si>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</si>
  <si>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</si>
  <si>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</si>
  <si>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t xml:space="preserve"> - доходы от возврата межбюджетных трансфертов, имеющих целевое назначение, прошлых лет</t>
  </si>
  <si>
    <r>
      <t xml:space="preserve"> - </t>
    </r>
    <r>
      <rPr>
        <sz val="10"/>
        <color indexed="8"/>
        <rFont val="Arial Cyr"/>
        <charset val="204"/>
      </rPr>
      <t xml:space="preserve">возврат межбюджетных трансфертов, имеющих целевое назначение, прошлых лет </t>
    </r>
  </si>
  <si>
    <t>РАСХОДЫ (всего), в том числе:</t>
  </si>
  <si>
    <t>0100</t>
  </si>
  <si>
    <r>
      <t xml:space="preserve">Общегосударственные вопросы, </t>
    </r>
    <r>
      <rPr>
        <sz val="10"/>
        <color indexed="8"/>
        <rFont val="Arial Cyr"/>
        <charset val="204"/>
      </rPr>
      <t>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</si>
  <si>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</si>
  <si>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</si>
  <si>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</si>
  <si>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</si>
  <si>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</si>
  <si>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</si>
  <si>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</si>
  <si>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</si>
  <si>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</si>
  <si>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</si>
  <si>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</si>
  <si>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</si>
  <si>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</si>
  <si>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</si>
  <si>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</si>
  <si>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</si>
  <si>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</si>
  <si>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</si>
  <si>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</si>
  <si>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</si>
  <si>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</si>
  <si>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</si>
  <si>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</si>
  <si>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</si>
  <si>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</si>
  <si>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</si>
  <si>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</si>
  <si>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</si>
  <si>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</si>
  <si>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</si>
  <si>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</si>
  <si>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</si>
  <si>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</si>
  <si>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</si>
  <si>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</si>
  <si>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</si>
  <si>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</si>
  <si>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</si>
  <si>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</si>
  <si>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</si>
  <si>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</si>
  <si>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</si>
  <si>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</si>
  <si>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</si>
  <si>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</si>
  <si>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</si>
  <si>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</si>
  <si>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 (-), профицит (+)</t>
  </si>
  <si>
    <t>ИСТОЧНИКИ ФИНАНСИРОВАНИЯ ДЕФИЦИТА (всего)</t>
  </si>
  <si>
    <t>Государственные ценные бумаги</t>
  </si>
  <si>
    <t xml:space="preserve">Кредиты кредитных организаций в валюте Российской Федерации
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</si>
  <si>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</si>
  <si>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</si>
  <si>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</si>
  <si>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находящегося в государственной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</si>
  <si>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</si>
  <si>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</si>
  <si>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Увеличение финансовых активов в собственности субъектов Российской Федерации за счет средств организаций</t>
  </si>
  <si>
    <t>Изменения финансовых активов в государственной собственности за счет приобретения ценных бумаг по договорам репо</t>
  </si>
  <si>
    <t>Объем государственного долга Ленинградской области</t>
  </si>
  <si>
    <t>% от налоговых и неналоговых доходов</t>
  </si>
  <si>
    <t>в т.ч. рыночные заимствования</t>
  </si>
  <si>
    <t>ОСТАТКИ СРЕДСТВ БЮДЖЕТОВ НА ОТЧЕТНУЮ ДАТУ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</si>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</sst>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"/>
  </numFmts>
  <fonts count="27" x14ac:knownFonts="1">
    <font>
      <sz val="8"/>
      <name val="Helv"/>
      <charset val="204"/>
    </font>
    <font>
      <sz val="8"/>
      <name val="Helv"/>
      <charset val="204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2"/>
      <color indexed="8"/>
      <name val="Arial Cyr"/>
      <family val="2"/>
      <charset val="204"/>
    </font>
    <font>
      <b/>
      <sz val="10"/>
      <color indexed="8"/>
      <name val="Arial Cyr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name val="Arial Cyr"/>
      <charset val="204"/>
    </font>
    <font>
      <b/>
      <sz val="10"/>
      <color theme="1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theme="1"/>
      <name val="Arial Cyr"/>
      <charset val="204"/>
    </font>
    <font>
      <sz val="10"/>
      <name val="Arial Cyr"/>
      <charset val="204"/>
    </font>
    <font>
      <i/>
      <sz val="10"/>
      <color indexed="8"/>
      <name val="Arial CYR"/>
      <family val="2"/>
      <charset val="204"/>
    </font>
    <font>
      <sz val="10"/>
      <color indexed="8"/>
      <name val="Arial Cyr"/>
      <charset val="204"/>
    </font>
    <font>
      <sz val="10"/>
      <color theme="1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rgb="FFFF0000"/>
      <name val="Arial Cyr"/>
      <family val="2"/>
      <charset val="204"/>
    </font>
    <font>
      <sz val="8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2">
    <xf numFmtId="0" fontId="0" fillId="0" borderId="0"/>
    <xf numFmtId="0" fontId="8" fillId="0" borderId="0"/>
    <xf numFmtId="0" fontId="1" fillId="0" borderId="0"/>
    <xf numFmtId="4" fontId="22" fillId="0" borderId="8">
      <alignment horizontal="right"/>
    </xf>
    <xf numFmtId="0" fontId="23" fillId="0" borderId="0"/>
    <xf numFmtId="4" fontId="22" fillId="0" borderId="9">
      <alignment horizontal="right"/>
    </xf>
    <xf numFmtId="4" fontId="22" fillId="0" borderId="9">
      <alignment horizontal="right"/>
    </xf>
    <xf numFmtId="0" fontId="24" fillId="0" borderId="10"/>
    <xf numFmtId="4" fontId="22" fillId="0" borderId="8">
      <alignment horizontal="right"/>
    </xf>
    <xf numFmtId="4" fontId="25" fillId="0" borderId="9">
      <alignment horizontal="right" vertical="center" shrinkToFit="1"/>
    </xf>
    <xf numFmtId="4" fontId="26" fillId="0" borderId="9">
      <alignment horizontal="right" vertical="center"/>
    </xf>
    <xf numFmtId="0" fontId="1" fillId="0" borderId="0"/>
  </cellStyleXfs>
  <cellXfs count="88">
    <xf numFmtId="0" fontId="0" fillId="0" borderId="0" xfId="0"/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164" fontId="2" fillId="2" borderId="0" xfId="0" applyNumberFormat="1" applyFont="1" applyFill="1" applyAlignment="1">
      <alignment horizontal="center" vertical="top"/>
    </xf>
    <xf numFmtId="4" fontId="3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center" vertical="top" shrinkToFit="1"/>
    </xf>
    <xf numFmtId="165" fontId="2" fillId="2" borderId="0" xfId="0" applyNumberFormat="1" applyFont="1" applyFill="1" applyAlignment="1">
      <alignment horizontal="center" vertical="top"/>
    </xf>
    <xf numFmtId="165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right" vertical="top" shrinkToFit="1"/>
    </xf>
    <xf numFmtId="0" fontId="2" fillId="2" borderId="0" xfId="0" applyFont="1" applyFill="1" applyAlignment="1">
      <alignment horizontal="right" vertical="top" shrinkToFit="1"/>
    </xf>
    <xf numFmtId="0" fontId="2" fillId="2" borderId="0" xfId="0" applyFont="1" applyFill="1" applyAlignment="1">
      <alignment horizontal="right" vertical="top"/>
    </xf>
    <xf numFmtId="0" fontId="6" fillId="2" borderId="6" xfId="0" applyNumberFormat="1" applyFont="1" applyFill="1" applyBorder="1" applyAlignment="1">
      <alignment horizontal="center" vertical="top" wrapText="1" shrinkToFit="1"/>
    </xf>
    <xf numFmtId="0" fontId="2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6" fillId="2" borderId="7" xfId="0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horizontal="left" vertical="top" wrapText="1" shrinkToFit="1"/>
    </xf>
    <xf numFmtId="165" fontId="9" fillId="2" borderId="7" xfId="1" applyNumberFormat="1" applyFont="1" applyFill="1" applyBorder="1" applyAlignment="1">
      <alignment horizontal="center" vertical="top"/>
    </xf>
    <xf numFmtId="165" fontId="10" fillId="2" borderId="7" xfId="0" applyNumberFormat="1" applyFont="1" applyFill="1" applyBorder="1" applyAlignment="1">
      <alignment horizontal="center" vertical="top" shrinkToFit="1"/>
    </xf>
    <xf numFmtId="165" fontId="9" fillId="2" borderId="7" xfId="0" applyNumberFormat="1" applyFont="1" applyFill="1" applyBorder="1" applyAlignment="1">
      <alignment horizontal="center" vertical="top" shrinkToFit="1"/>
    </xf>
    <xf numFmtId="165" fontId="11" fillId="2" borderId="7" xfId="0" applyNumberFormat="1" applyFont="1" applyFill="1" applyBorder="1" applyAlignment="1">
      <alignment horizontal="center" vertical="top" wrapText="1" shrinkToFit="1"/>
    </xf>
    <xf numFmtId="0" fontId="6" fillId="2" borderId="7" xfId="0" applyFont="1" applyFill="1" applyBorder="1" applyAlignment="1">
      <alignment horizontal="left" vertical="top" wrapText="1" shrinkToFit="1"/>
    </xf>
    <xf numFmtId="165" fontId="3" fillId="2" borderId="7" xfId="1" applyNumberFormat="1" applyFont="1" applyFill="1" applyBorder="1" applyAlignment="1">
      <alignment horizontal="center" vertical="top"/>
    </xf>
    <xf numFmtId="165" fontId="12" fillId="2" borderId="7" xfId="0" applyNumberFormat="1" applyFont="1" applyFill="1" applyBorder="1" applyAlignment="1">
      <alignment horizontal="center" vertical="top" shrinkToFit="1"/>
    </xf>
    <xf numFmtId="165" fontId="3" fillId="2" borderId="7" xfId="0" applyNumberFormat="1" applyFont="1" applyFill="1" applyBorder="1" applyAlignment="1">
      <alignment horizontal="center" vertical="top" shrinkToFit="1"/>
    </xf>
    <xf numFmtId="165" fontId="2" fillId="2" borderId="7" xfId="0" applyNumberFormat="1" applyFont="1" applyFill="1" applyBorder="1" applyAlignment="1">
      <alignment horizontal="center" vertical="top" shrinkToFit="1"/>
    </xf>
    <xf numFmtId="165" fontId="3" fillId="2" borderId="7" xfId="0" applyNumberFormat="1" applyFont="1" applyFill="1" applyBorder="1" applyAlignment="1">
      <alignment horizontal="center" vertical="top" wrapText="1" shrinkToFit="1"/>
    </xf>
    <xf numFmtId="49" fontId="6" fillId="2" borderId="7" xfId="0" applyNumberFormat="1" applyFont="1" applyFill="1" applyBorder="1" applyAlignment="1">
      <alignment horizontal="left" vertical="top" wrapText="1" shrinkToFit="1"/>
    </xf>
    <xf numFmtId="0" fontId="13" fillId="2" borderId="7" xfId="0" applyFont="1" applyFill="1" applyBorder="1" applyAlignment="1">
      <alignment horizontal="left" vertical="top" wrapText="1" shrinkToFit="1"/>
    </xf>
    <xf numFmtId="165" fontId="15" fillId="2" borderId="7" xfId="0" applyNumberFormat="1" applyFont="1" applyFill="1" applyBorder="1" applyAlignment="1">
      <alignment horizontal="center" vertical="top" shrinkToFit="1"/>
    </xf>
    <xf numFmtId="165" fontId="9" fillId="2" borderId="7" xfId="0" applyNumberFormat="1" applyFont="1" applyFill="1" applyBorder="1" applyAlignment="1">
      <alignment horizontal="center" vertical="top"/>
    </xf>
    <xf numFmtId="49" fontId="7" fillId="2" borderId="7" xfId="0" applyNumberFormat="1" applyFont="1" applyFill="1" applyBorder="1" applyAlignment="1">
      <alignment horizontal="center" vertical="top" wrapText="1" shrinkToFit="1"/>
    </xf>
    <xf numFmtId="165" fontId="9" fillId="2" borderId="7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 shrinkToFit="1"/>
    </xf>
    <xf numFmtId="165" fontId="3" fillId="2" borderId="7" xfId="0" applyNumberFormat="1" applyFont="1" applyFill="1" applyBorder="1" applyAlignment="1">
      <alignment horizontal="center" vertical="top" wrapText="1"/>
    </xf>
    <xf numFmtId="4" fontId="9" fillId="2" borderId="7" xfId="0" applyNumberFormat="1" applyFont="1" applyFill="1" applyBorder="1" applyAlignment="1">
      <alignment horizontal="center" vertical="top" shrinkToFit="1"/>
    </xf>
    <xf numFmtId="49" fontId="5" fillId="2" borderId="7" xfId="0" applyNumberFormat="1" applyFont="1" applyFill="1" applyBorder="1" applyAlignment="1">
      <alignment horizontal="center" vertical="top" wrapText="1" shrinkToFit="1"/>
    </xf>
    <xf numFmtId="0" fontId="5" fillId="2" borderId="7" xfId="0" applyFont="1" applyFill="1" applyBorder="1" applyAlignment="1">
      <alignment horizontal="left" vertical="top" wrapText="1" shrinkToFit="1"/>
    </xf>
    <xf numFmtId="0" fontId="16" fillId="2" borderId="0" xfId="0" applyFont="1" applyFill="1" applyAlignment="1">
      <alignment vertical="top"/>
    </xf>
    <xf numFmtId="49" fontId="10" fillId="2" borderId="7" xfId="0" applyNumberFormat="1" applyFont="1" applyFill="1" applyBorder="1" applyAlignment="1">
      <alignment horizontal="center" vertical="top" wrapText="1" shrinkToFit="1"/>
    </xf>
    <xf numFmtId="0" fontId="10" fillId="2" borderId="7" xfId="0" applyFont="1" applyFill="1" applyBorder="1" applyAlignment="1">
      <alignment horizontal="left" vertical="top" wrapText="1" shrinkToFit="1"/>
    </xf>
    <xf numFmtId="49" fontId="17" fillId="2" borderId="7" xfId="0" applyNumberFormat="1" applyFont="1" applyFill="1" applyBorder="1" applyAlignment="1">
      <alignment horizontal="center" vertical="top" wrapText="1" shrinkToFit="1"/>
    </xf>
    <xf numFmtId="0" fontId="17" fillId="2" borderId="7" xfId="0" applyFont="1" applyFill="1" applyBorder="1" applyAlignment="1">
      <alignment horizontal="left" vertical="top" wrapText="1" shrinkToFit="1"/>
    </xf>
    <xf numFmtId="165" fontId="18" fillId="2" borderId="7" xfId="0" applyNumberFormat="1" applyFont="1" applyFill="1" applyBorder="1" applyAlignment="1">
      <alignment horizontal="center" vertical="top" shrinkToFit="1"/>
    </xf>
    <xf numFmtId="0" fontId="19" fillId="2" borderId="0" xfId="0" applyFont="1" applyFill="1" applyAlignment="1">
      <alignment vertical="top"/>
    </xf>
    <xf numFmtId="49" fontId="6" fillId="2" borderId="7" xfId="0" applyNumberFormat="1" applyFont="1" applyFill="1" applyBorder="1" applyAlignment="1">
      <alignment horizontal="center" vertical="top" shrinkToFit="1"/>
    </xf>
    <xf numFmtId="0" fontId="6" fillId="2" borderId="7" xfId="0" applyNumberFormat="1" applyFont="1" applyFill="1" applyBorder="1" applyAlignment="1">
      <alignment horizontal="left" vertical="top" wrapText="1" shrinkToFit="1"/>
    </xf>
    <xf numFmtId="165" fontId="20" fillId="2" borderId="7" xfId="0" applyNumberFormat="1" applyFont="1" applyFill="1" applyBorder="1" applyAlignment="1">
      <alignment horizontal="center" vertical="top" shrinkToFit="1"/>
    </xf>
    <xf numFmtId="4" fontId="3" fillId="2" borderId="7" xfId="0" applyNumberFormat="1" applyFont="1" applyFill="1" applyBorder="1" applyAlignment="1">
      <alignment horizontal="center" vertical="top" shrinkToFit="1"/>
    </xf>
    <xf numFmtId="0" fontId="6" fillId="2" borderId="7" xfId="0" applyFont="1" applyFill="1" applyBorder="1" applyAlignment="1">
      <alignment horizontal="center" vertical="top" shrinkToFit="1"/>
    </xf>
    <xf numFmtId="0" fontId="6" fillId="2" borderId="7" xfId="0" applyFont="1" applyFill="1" applyBorder="1" applyAlignment="1">
      <alignment vertical="top" shrinkToFit="1"/>
    </xf>
    <xf numFmtId="0" fontId="6" fillId="2" borderId="0" xfId="0" applyFont="1" applyFill="1" applyBorder="1" applyAlignment="1">
      <alignment horizontal="center" vertical="top" shrinkToFit="1"/>
    </xf>
    <xf numFmtId="0" fontId="6" fillId="2" borderId="0" xfId="0" applyFont="1" applyFill="1" applyBorder="1" applyAlignment="1">
      <alignment vertical="top" shrinkToFit="1"/>
    </xf>
    <xf numFmtId="165" fontId="3" fillId="2" borderId="0" xfId="0" applyNumberFormat="1" applyFont="1" applyFill="1" applyBorder="1" applyAlignment="1">
      <alignment horizontal="center" vertical="top" shrinkToFit="1"/>
    </xf>
    <xf numFmtId="165" fontId="6" fillId="2" borderId="0" xfId="0" applyNumberFormat="1" applyFont="1" applyFill="1" applyBorder="1" applyAlignment="1">
      <alignment horizontal="center" vertical="top" shrinkToFit="1"/>
    </xf>
    <xf numFmtId="0" fontId="5" fillId="2" borderId="7" xfId="0" applyFont="1" applyFill="1" applyBorder="1" applyAlignment="1">
      <alignment vertical="top" shrinkToFit="1"/>
    </xf>
    <xf numFmtId="165" fontId="11" fillId="2" borderId="7" xfId="0" applyNumberFormat="1" applyFont="1" applyFill="1" applyBorder="1" applyAlignment="1">
      <alignment horizontal="center" vertical="top" shrinkToFit="1"/>
    </xf>
    <xf numFmtId="165" fontId="6" fillId="2" borderId="7" xfId="0" applyNumberFormat="1" applyFont="1" applyFill="1" applyBorder="1" applyAlignment="1">
      <alignment horizontal="center" vertical="top" shrinkToFit="1"/>
    </xf>
    <xf numFmtId="165" fontId="15" fillId="2" borderId="7" xfId="0" applyNumberFormat="1" applyFont="1" applyFill="1" applyBorder="1" applyAlignment="1">
      <alignment horizontal="center" vertical="top" wrapText="1" shrinkToFit="1"/>
    </xf>
    <xf numFmtId="0" fontId="14" fillId="2" borderId="7" xfId="0" applyFont="1" applyFill="1" applyBorder="1" applyAlignment="1">
      <alignment vertical="top" shrinkToFit="1"/>
    </xf>
    <xf numFmtId="0" fontId="21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top" wrapText="1" shrinkToFit="1"/>
    </xf>
    <xf numFmtId="0" fontId="2" fillId="2" borderId="6" xfId="0" applyNumberFormat="1" applyFont="1" applyFill="1" applyBorder="1" applyAlignment="1">
      <alignment horizontal="center" vertical="top" wrapText="1" shrinkToFit="1"/>
    </xf>
    <xf numFmtId="165" fontId="2" fillId="2" borderId="1" xfId="0" applyNumberFormat="1" applyFont="1" applyFill="1" applyBorder="1" applyAlignment="1">
      <alignment horizontal="center" vertical="top" wrapText="1" shrinkToFit="1"/>
    </xf>
    <xf numFmtId="165" fontId="2" fillId="2" borderId="6" xfId="0" applyNumberFormat="1" applyFont="1" applyFill="1" applyBorder="1" applyAlignment="1">
      <alignment horizontal="center" vertical="top" wrapText="1" shrinkToFit="1"/>
    </xf>
    <xf numFmtId="0" fontId="3" fillId="2" borderId="1" xfId="0" applyNumberFormat="1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165" fontId="3" fillId="2" borderId="1" xfId="0" applyNumberFormat="1" applyFont="1" applyFill="1" applyBorder="1" applyAlignment="1">
      <alignment horizontal="center" vertical="top" wrapText="1" shrinkToFit="1"/>
    </xf>
    <xf numFmtId="165" fontId="3" fillId="2" borderId="6" xfId="0" applyNumberFormat="1" applyFont="1" applyFill="1" applyBorder="1" applyAlignment="1">
      <alignment horizontal="center" vertical="top" wrapText="1" shrinkToFit="1"/>
    </xf>
    <xf numFmtId="0" fontId="6" fillId="2" borderId="2" xfId="0" applyFont="1" applyFill="1" applyBorder="1" applyAlignment="1">
      <alignment horizontal="center" vertical="top" shrinkToFit="1"/>
    </xf>
    <xf numFmtId="0" fontId="6" fillId="2" borderId="3" xfId="0" applyFont="1" applyFill="1" applyBorder="1" applyAlignment="1">
      <alignment horizontal="center" vertical="top" shrinkToFit="1"/>
    </xf>
    <xf numFmtId="0" fontId="6" fillId="2" borderId="4" xfId="0" applyFont="1" applyFill="1" applyBorder="1" applyAlignment="1">
      <alignment horizontal="center" vertical="top" shrinkToFit="1"/>
    </xf>
    <xf numFmtId="0" fontId="2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center" vertical="top" shrinkToFit="1"/>
    </xf>
    <xf numFmtId="0" fontId="5" fillId="2" borderId="0" xfId="0" applyFont="1" applyFill="1" applyBorder="1" applyAlignment="1">
      <alignment horizontal="center" vertical="top" shrinkToFit="1"/>
    </xf>
    <xf numFmtId="0" fontId="6" fillId="2" borderId="1" xfId="0" applyNumberFormat="1" applyFont="1" applyFill="1" applyBorder="1" applyAlignment="1">
      <alignment horizontal="center" vertical="top" wrapText="1" shrinkToFit="1"/>
    </xf>
    <xf numFmtId="0" fontId="6" fillId="2" borderId="5" xfId="0" applyNumberFormat="1" applyFont="1" applyFill="1" applyBorder="1" applyAlignment="1">
      <alignment horizontal="center" vertical="top" wrapText="1" shrinkToFit="1"/>
    </xf>
    <xf numFmtId="0" fontId="6" fillId="2" borderId="6" xfId="0" applyNumberFormat="1" applyFont="1" applyFill="1" applyBorder="1" applyAlignment="1">
      <alignment horizontal="center" vertical="top" wrapText="1" shrinkToFit="1"/>
    </xf>
    <xf numFmtId="0" fontId="2" fillId="2" borderId="2" xfId="0" applyNumberFormat="1" applyFont="1" applyFill="1" applyBorder="1" applyAlignment="1">
      <alignment horizontal="center" vertical="top" wrapText="1" shrinkToFit="1"/>
    </xf>
    <xf numFmtId="0" fontId="2" fillId="2" borderId="3" xfId="0" applyNumberFormat="1" applyFont="1" applyFill="1" applyBorder="1" applyAlignment="1">
      <alignment horizontal="center" vertical="top" wrapText="1" shrinkToFit="1"/>
    </xf>
    <xf numFmtId="0" fontId="2" fillId="2" borderId="4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2" fillId="2" borderId="5" xfId="0" applyNumberFormat="1" applyFont="1" applyFill="1" applyBorder="1" applyAlignment="1">
      <alignment horizontal="center" vertical="top" wrapText="1" shrinkToFit="1"/>
    </xf>
    <xf numFmtId="0" fontId="2" fillId="2" borderId="1" xfId="0" applyFont="1" applyFill="1" applyBorder="1" applyAlignment="1">
      <alignment horizontal="center" vertical="top" wrapText="1" shrinkToFit="1"/>
    </xf>
    <xf numFmtId="0" fontId="2" fillId="2" borderId="5" xfId="0" applyFont="1" applyFill="1" applyBorder="1" applyAlignment="1">
      <alignment horizontal="center" vertical="top" wrapText="1" shrinkToFit="1"/>
    </xf>
    <xf numFmtId="0" fontId="2" fillId="2" borderId="6" xfId="0" applyFont="1" applyFill="1" applyBorder="1" applyAlignment="1">
      <alignment horizontal="center" vertical="top" wrapText="1" shrinkToFit="1"/>
    </xf>
  </cellXfs>
  <cellStyles count="12">
    <cellStyle name="_Книга1" xfId="2"/>
    <cellStyle name="xl105" xfId="3"/>
    <cellStyle name="xl32" xfId="4"/>
    <cellStyle name="xl45" xfId="5"/>
    <cellStyle name="xl46" xfId="6"/>
    <cellStyle name="xl68" xfId="7"/>
    <cellStyle name="xl91" xfId="8"/>
    <cellStyle name="xl92" xfId="9"/>
    <cellStyle name="xl99" xfId="10"/>
    <cellStyle name="Обычный" xfId="0" builtinId="0"/>
    <cellStyle name="Обычный 4" xfId="11"/>
    <cellStyle name="Обычный_на 01.03.09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69"/>
  <sheetViews>
    <sheetView tabSelected="1" zoomScale="80" zoomScaleNormal="80" workbookViewId="0">
      <selection activeCell="F19" sqref="F19"/>
    </sheetView>
  </sheetViews>
  <sheetFormatPr defaultRowHeight="12.75" x14ac:dyDescent="0.15"/>
  <cols>
    <col min="1" max="1" width="12.6640625" style="1" customWidth="1"/>
    <col min="2" max="2" width="143.6640625" style="2" customWidth="1"/>
    <col min="3" max="3" width="23.6640625" style="1" customWidth="1"/>
    <col min="4" max="4" width="20.83203125" style="1" customWidth="1"/>
    <col min="5" max="5" width="16.6640625" style="1" customWidth="1"/>
    <col min="6" max="6" width="23.1640625" style="60" customWidth="1"/>
    <col min="7" max="7" width="22.83203125" style="60" customWidth="1"/>
    <col min="8" max="8" width="16.6640625" style="60" customWidth="1"/>
    <col min="9" max="9" width="19.1640625" style="1" customWidth="1"/>
    <col min="10" max="10" width="13.33203125" style="2" customWidth="1"/>
    <col min="11" max="16384" width="9.33203125" style="2"/>
  </cols>
  <sheetData>
    <row r="1" spans="1:10" ht="15" customHeight="1" x14ac:dyDescent="0.15">
      <c r="C1" s="3"/>
      <c r="D1" s="3"/>
      <c r="E1" s="3"/>
      <c r="F1" s="4"/>
      <c r="G1" s="4"/>
      <c r="H1" s="72" t="s">
        <v>95</v>
      </c>
      <c r="I1" s="72"/>
      <c r="J1" s="72"/>
    </row>
    <row r="2" spans="1:10" ht="15.75" x14ac:dyDescent="0.1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x14ac:dyDescent="0.15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x14ac:dyDescent="0.15">
      <c r="A4" s="5"/>
      <c r="C4" s="6"/>
      <c r="E4" s="2"/>
      <c r="F4" s="7"/>
      <c r="G4" s="7"/>
      <c r="H4" s="8"/>
      <c r="I4" s="9"/>
      <c r="J4" s="10" t="s">
        <v>2</v>
      </c>
    </row>
    <row r="5" spans="1:10" s="1" customFormat="1" ht="12.75" customHeight="1" x14ac:dyDescent="0.15">
      <c r="A5" s="75" t="s">
        <v>3</v>
      </c>
      <c r="B5" s="75" t="s">
        <v>4</v>
      </c>
      <c r="C5" s="78" t="s">
        <v>5</v>
      </c>
      <c r="D5" s="79"/>
      <c r="E5" s="80"/>
      <c r="F5" s="81" t="s">
        <v>6</v>
      </c>
      <c r="G5" s="82"/>
      <c r="H5" s="83"/>
      <c r="I5" s="61" t="s">
        <v>7</v>
      </c>
      <c r="J5" s="85" t="s">
        <v>8</v>
      </c>
    </row>
    <row r="6" spans="1:10" s="1" customFormat="1" ht="12.75" customHeight="1" x14ac:dyDescent="0.15">
      <c r="A6" s="76"/>
      <c r="B6" s="76"/>
      <c r="C6" s="61" t="s">
        <v>9</v>
      </c>
      <c r="D6" s="61" t="s">
        <v>10</v>
      </c>
      <c r="E6" s="63" t="s">
        <v>11</v>
      </c>
      <c r="F6" s="65" t="s">
        <v>9</v>
      </c>
      <c r="G6" s="65" t="s">
        <v>10</v>
      </c>
      <c r="H6" s="67" t="s">
        <v>11</v>
      </c>
      <c r="I6" s="84"/>
      <c r="J6" s="86"/>
    </row>
    <row r="7" spans="1:10" s="1" customFormat="1" ht="13.5" customHeight="1" x14ac:dyDescent="0.15">
      <c r="A7" s="77"/>
      <c r="B7" s="77"/>
      <c r="C7" s="62"/>
      <c r="D7" s="62"/>
      <c r="E7" s="64"/>
      <c r="F7" s="66"/>
      <c r="G7" s="66"/>
      <c r="H7" s="68"/>
      <c r="I7" s="62"/>
      <c r="J7" s="87"/>
    </row>
    <row r="8" spans="1:10" s="1" customFormat="1" ht="13.5" customHeight="1" x14ac:dyDescent="0.15">
      <c r="A8" s="11">
        <v>1</v>
      </c>
      <c r="B8" s="11">
        <v>2</v>
      </c>
      <c r="C8" s="12">
        <v>3</v>
      </c>
      <c r="D8" s="12">
        <v>4</v>
      </c>
      <c r="E8" s="12" t="s">
        <v>12</v>
      </c>
      <c r="F8" s="13">
        <v>6</v>
      </c>
      <c r="G8" s="13">
        <v>7</v>
      </c>
      <c r="H8" s="13" t="s">
        <v>13</v>
      </c>
      <c r="I8" s="12" t="s">
        <v>14</v>
      </c>
      <c r="J8" s="12" t="s">
        <v>15</v>
      </c>
    </row>
    <row r="9" spans="1:10" x14ac:dyDescent="0.15">
      <c r="A9" s="14"/>
      <c r="B9" s="15" t="s">
        <v>16</v>
      </c>
      <c r="C9" s="16">
        <f>C10+C18</f>
        <v>168809172.97000003</v>
      </c>
      <c r="D9" s="16">
        <f>D10+D18</f>
        <v>143682467.90000001</v>
      </c>
      <c r="E9" s="17">
        <f>D9/C9*100</f>
        <v>85.115320081293561</v>
      </c>
      <c r="F9" s="16">
        <f>F10+F18</f>
        <v>171836368.5</v>
      </c>
      <c r="G9" s="16">
        <f>G10+G18</f>
        <v>189072934.16</v>
      </c>
      <c r="H9" s="18">
        <f t="shared" ref="H9:H19" si="0">G9/F9*100</f>
        <v>110.03080186718448</v>
      </c>
      <c r="I9" s="17">
        <f>G9-D9</f>
        <v>45390466.25999999</v>
      </c>
      <c r="J9" s="19">
        <f>G9/D9*100</f>
        <v>131.59081753216461</v>
      </c>
    </row>
    <row r="10" spans="1:10" x14ac:dyDescent="0.15">
      <c r="A10" s="14"/>
      <c r="B10" s="20" t="s">
        <v>17</v>
      </c>
      <c r="C10" s="21">
        <f>C11+C17</f>
        <v>146814393.90000004</v>
      </c>
      <c r="D10" s="21">
        <v>125744582.90000001</v>
      </c>
      <c r="E10" s="22">
        <f t="shared" ref="E10:E19" si="1">D10/C10*100</f>
        <v>85.648674874241991</v>
      </c>
      <c r="F10" s="21">
        <v>153456627.40000001</v>
      </c>
      <c r="G10" s="21">
        <v>171142085.97</v>
      </c>
      <c r="H10" s="23">
        <f t="shared" si="0"/>
        <v>111.52472778116065</v>
      </c>
      <c r="I10" s="24">
        <f t="shared" ref="I10:I21" si="2">G10-D10</f>
        <v>45397503.069999993</v>
      </c>
      <c r="J10" s="25">
        <f t="shared" ref="J10:J21" si="3">G10/D10*100</f>
        <v>136.10294934621791</v>
      </c>
    </row>
    <row r="11" spans="1:10" x14ac:dyDescent="0.15">
      <c r="A11" s="14"/>
      <c r="B11" s="20" t="s">
        <v>18</v>
      </c>
      <c r="C11" s="21">
        <v>142676335.60000002</v>
      </c>
      <c r="D11" s="21">
        <v>121419645.40000001</v>
      </c>
      <c r="E11" s="22">
        <f t="shared" si="1"/>
        <v>85.101460511577628</v>
      </c>
      <c r="F11" s="21">
        <v>151160743.31999999</v>
      </c>
      <c r="G11" s="21">
        <v>167632033.38999999</v>
      </c>
      <c r="H11" s="23">
        <f t="shared" si="0"/>
        <v>110.89653947727093</v>
      </c>
      <c r="I11" s="24">
        <f t="shared" si="2"/>
        <v>46212387.98999998</v>
      </c>
      <c r="J11" s="25">
        <f t="shared" si="3"/>
        <v>138.06005843433303</v>
      </c>
    </row>
    <row r="12" spans="1:10" x14ac:dyDescent="0.15">
      <c r="A12" s="14"/>
      <c r="B12" s="20" t="s">
        <v>19</v>
      </c>
      <c r="C12" s="21">
        <v>66548643</v>
      </c>
      <c r="D12" s="21">
        <v>63306600.549999997</v>
      </c>
      <c r="E12" s="22">
        <f t="shared" si="1"/>
        <v>95.12831170727253</v>
      </c>
      <c r="F12" s="21">
        <v>69068456.799999997</v>
      </c>
      <c r="G12" s="21">
        <v>99611968.859999999</v>
      </c>
      <c r="H12" s="23">
        <f t="shared" si="0"/>
        <v>144.22208555845424</v>
      </c>
      <c r="I12" s="24">
        <f t="shared" si="2"/>
        <v>36305368.310000002</v>
      </c>
      <c r="J12" s="25">
        <f t="shared" si="3"/>
        <v>157.34847234661694</v>
      </c>
    </row>
    <row r="13" spans="1:10" x14ac:dyDescent="0.15">
      <c r="A13" s="14"/>
      <c r="B13" s="26" t="s">
        <v>20</v>
      </c>
      <c r="C13" s="21">
        <v>35992481.899999999</v>
      </c>
      <c r="D13" s="21">
        <v>27305985.52</v>
      </c>
      <c r="E13" s="22">
        <f t="shared" si="1"/>
        <v>75.865803297104677</v>
      </c>
      <c r="F13" s="21">
        <v>39161636.700000003</v>
      </c>
      <c r="G13" s="21">
        <v>31526620.949999999</v>
      </c>
      <c r="H13" s="23">
        <f t="shared" si="0"/>
        <v>80.503838977700326</v>
      </c>
      <c r="I13" s="24">
        <f t="shared" si="2"/>
        <v>4220635.43</v>
      </c>
      <c r="J13" s="25">
        <f t="shared" si="3"/>
        <v>115.4568141366245</v>
      </c>
    </row>
    <row r="14" spans="1:10" x14ac:dyDescent="0.15">
      <c r="A14" s="14"/>
      <c r="B14" s="26" t="s">
        <v>21</v>
      </c>
      <c r="C14" s="21">
        <v>107000</v>
      </c>
      <c r="D14" s="21">
        <v>202035.77</v>
      </c>
      <c r="E14" s="22">
        <f t="shared" si="1"/>
        <v>188.818476635514</v>
      </c>
      <c r="F14" s="21">
        <v>195300</v>
      </c>
      <c r="G14" s="21">
        <v>317482.2</v>
      </c>
      <c r="H14" s="23">
        <f t="shared" si="0"/>
        <v>162.56129032258065</v>
      </c>
      <c r="I14" s="24">
        <f t="shared" si="2"/>
        <v>115446.43000000002</v>
      </c>
      <c r="J14" s="25">
        <f t="shared" si="3"/>
        <v>157.14157943417644</v>
      </c>
    </row>
    <row r="15" spans="1:10" x14ac:dyDescent="0.15">
      <c r="A15" s="14"/>
      <c r="B15" s="26" t="s">
        <v>22</v>
      </c>
      <c r="C15" s="21">
        <v>27311014</v>
      </c>
      <c r="D15" s="21">
        <v>20328481.25</v>
      </c>
      <c r="E15" s="22">
        <f t="shared" si="1"/>
        <v>74.433271682992071</v>
      </c>
      <c r="F15" s="21">
        <v>29150068</v>
      </c>
      <c r="G15" s="21">
        <v>24898474.460000001</v>
      </c>
      <c r="H15" s="23">
        <f t="shared" si="0"/>
        <v>85.414807471461131</v>
      </c>
      <c r="I15" s="24">
        <f t="shared" si="2"/>
        <v>4569993.2100000009</v>
      </c>
      <c r="J15" s="25">
        <f t="shared" si="3"/>
        <v>122.48074095550055</v>
      </c>
    </row>
    <row r="16" spans="1:10" x14ac:dyDescent="0.15">
      <c r="A16" s="14"/>
      <c r="B16" s="26" t="s">
        <v>23</v>
      </c>
      <c r="C16" s="21">
        <v>11894525.4</v>
      </c>
      <c r="D16" s="21">
        <v>9450215.7699999996</v>
      </c>
      <c r="E16" s="22">
        <f t="shared" si="1"/>
        <v>79.450128964372126</v>
      </c>
      <c r="F16" s="21">
        <v>12691957.699999999</v>
      </c>
      <c r="G16" s="21">
        <v>10007342.34</v>
      </c>
      <c r="H16" s="23">
        <f t="shared" si="0"/>
        <v>78.847901770110695</v>
      </c>
      <c r="I16" s="24">
        <f t="shared" si="2"/>
        <v>557126.5700000003</v>
      </c>
      <c r="J16" s="25">
        <f t="shared" si="3"/>
        <v>105.89538465109565</v>
      </c>
    </row>
    <row r="17" spans="1:10" x14ac:dyDescent="0.15">
      <c r="A17" s="14"/>
      <c r="B17" s="26" t="s">
        <v>24</v>
      </c>
      <c r="C17" s="21">
        <v>4138058.3000000007</v>
      </c>
      <c r="D17" s="21">
        <v>4324937.53</v>
      </c>
      <c r="E17" s="22">
        <f t="shared" si="1"/>
        <v>104.51610916163263</v>
      </c>
      <c r="F17" s="21">
        <v>2295884.08</v>
      </c>
      <c r="G17" s="21">
        <v>3510052.5799999991</v>
      </c>
      <c r="H17" s="23">
        <f t="shared" si="0"/>
        <v>152.88457333612413</v>
      </c>
      <c r="I17" s="24">
        <f t="shared" si="2"/>
        <v>-814884.95000000112</v>
      </c>
      <c r="J17" s="25">
        <f t="shared" si="3"/>
        <v>81.158457333833425</v>
      </c>
    </row>
    <row r="18" spans="1:10" x14ac:dyDescent="0.15">
      <c r="A18" s="14"/>
      <c r="B18" s="20" t="s">
        <v>25</v>
      </c>
      <c r="C18" s="21">
        <v>21994779.07</v>
      </c>
      <c r="D18" s="21">
        <v>17937885</v>
      </c>
      <c r="E18" s="22">
        <f t="shared" si="1"/>
        <v>81.555195180235103</v>
      </c>
      <c r="F18" s="21">
        <v>18379741.100000001</v>
      </c>
      <c r="G18" s="21">
        <v>17930848.190000001</v>
      </c>
      <c r="H18" s="23">
        <f t="shared" si="0"/>
        <v>97.557675553982634</v>
      </c>
      <c r="I18" s="24">
        <f t="shared" si="2"/>
        <v>-7036.8099999986589</v>
      </c>
      <c r="J18" s="25">
        <f t="shared" si="3"/>
        <v>99.960771239195708</v>
      </c>
    </row>
    <row r="19" spans="1:10" x14ac:dyDescent="0.15">
      <c r="A19" s="14"/>
      <c r="B19" s="20" t="s">
        <v>26</v>
      </c>
      <c r="C19" s="21">
        <v>17857231.539999999</v>
      </c>
      <c r="D19" s="21">
        <v>14611979.189999999</v>
      </c>
      <c r="E19" s="22">
        <f t="shared" si="1"/>
        <v>81.826677093083163</v>
      </c>
      <c r="F19" s="21">
        <v>17299207.52</v>
      </c>
      <c r="G19" s="21">
        <v>13419351.550000001</v>
      </c>
      <c r="H19" s="23">
        <f t="shared" si="0"/>
        <v>77.572059497439923</v>
      </c>
      <c r="I19" s="24">
        <f t="shared" si="2"/>
        <v>-1192627.6399999987</v>
      </c>
      <c r="J19" s="25">
        <f t="shared" si="3"/>
        <v>91.83801438195178</v>
      </c>
    </row>
    <row r="20" spans="1:10" x14ac:dyDescent="0.15">
      <c r="A20" s="14"/>
      <c r="B20" s="20" t="s">
        <v>27</v>
      </c>
      <c r="C20" s="21">
        <v>0</v>
      </c>
      <c r="D20" s="21">
        <v>575717.64</v>
      </c>
      <c r="E20" s="24"/>
      <c r="F20" s="21">
        <v>0</v>
      </c>
      <c r="G20" s="21">
        <v>509508.21</v>
      </c>
      <c r="H20" s="23"/>
      <c r="I20" s="24">
        <f t="shared" si="2"/>
        <v>-66209.429999999993</v>
      </c>
      <c r="J20" s="25">
        <f t="shared" si="3"/>
        <v>88.499669733934155</v>
      </c>
    </row>
    <row r="21" spans="1:10" x14ac:dyDescent="0.15">
      <c r="A21" s="14"/>
      <c r="B21" s="27" t="s">
        <v>28</v>
      </c>
      <c r="C21" s="21">
        <v>0</v>
      </c>
      <c r="D21" s="21">
        <v>-156304.97</v>
      </c>
      <c r="E21" s="24"/>
      <c r="F21" s="21">
        <v>0</v>
      </c>
      <c r="G21" s="21">
        <v>-118483.97</v>
      </c>
      <c r="H21" s="23"/>
      <c r="I21" s="24">
        <f t="shared" si="2"/>
        <v>37821</v>
      </c>
      <c r="J21" s="25">
        <f t="shared" si="3"/>
        <v>75.80307267260919</v>
      </c>
    </row>
    <row r="22" spans="1:10" ht="15" customHeight="1" x14ac:dyDescent="0.15">
      <c r="A22" s="14"/>
      <c r="B22" s="27"/>
      <c r="C22" s="21"/>
      <c r="D22" s="21"/>
      <c r="E22" s="28"/>
      <c r="F22" s="21"/>
      <c r="G22" s="21"/>
      <c r="H22" s="23"/>
      <c r="I22" s="24"/>
      <c r="J22" s="25"/>
    </row>
    <row r="23" spans="1:10" x14ac:dyDescent="0.15">
      <c r="A23" s="14"/>
      <c r="B23" s="15" t="s">
        <v>29</v>
      </c>
      <c r="C23" s="29">
        <f>C24+C29+C30+C33+C38+C39+C40+C41+C42+C43+C44+C45+C47+C48</f>
        <v>191879462.92838001</v>
      </c>
      <c r="D23" s="29">
        <f>D24+D29+D30+D33+D38+D39+D40+D41+D42+D43+D44+D45+D47+D48</f>
        <v>135836761.97187999</v>
      </c>
      <c r="E23" s="17">
        <f t="shared" ref="E23:E48" si="4">D23/C23*100</f>
        <v>70.792757025060965</v>
      </c>
      <c r="F23" s="29">
        <f>F24+F29+F30+F33+F38+F39+F40+F41+F42+F43+F44+F45+F47+F48</f>
        <v>202535270.60999998</v>
      </c>
      <c r="G23" s="29">
        <f>G24+G29+G30+G33+G38+G39+G40+G41+G42+G43+G44+G45+G47+G48</f>
        <v>143136741.83000001</v>
      </c>
      <c r="H23" s="18">
        <f t="shared" ref="H23:H48" si="5">G23/F23*100</f>
        <v>70.672501337124032</v>
      </c>
      <c r="I23" s="17">
        <f t="shared" ref="I23:I48" si="6">G23-D23</f>
        <v>7299979.8581200242</v>
      </c>
      <c r="J23" s="19">
        <f t="shared" ref="J23:J48" si="7">G23/D23*100</f>
        <v>105.37408265049135</v>
      </c>
    </row>
    <row r="24" spans="1:10" x14ac:dyDescent="0.15">
      <c r="A24" s="30" t="s">
        <v>30</v>
      </c>
      <c r="B24" s="15" t="s">
        <v>31</v>
      </c>
      <c r="C24" s="31">
        <v>11325049.199999999</v>
      </c>
      <c r="D24" s="31">
        <v>6434568.7999999998</v>
      </c>
      <c r="E24" s="17">
        <f t="shared" si="4"/>
        <v>56.817137712743893</v>
      </c>
      <c r="F24" s="31">
        <v>12753047.68</v>
      </c>
      <c r="G24" s="31">
        <v>6842602.1200000001</v>
      </c>
      <c r="H24" s="18">
        <f t="shared" si="5"/>
        <v>53.654642338795057</v>
      </c>
      <c r="I24" s="17">
        <f t="shared" si="6"/>
        <v>408033.3200000003</v>
      </c>
      <c r="J24" s="19">
        <f t="shared" si="7"/>
        <v>106.34126905286956</v>
      </c>
    </row>
    <row r="25" spans="1:10" ht="15" customHeight="1" x14ac:dyDescent="0.15">
      <c r="A25" s="32" t="s">
        <v>32</v>
      </c>
      <c r="B25" s="20" t="s">
        <v>33</v>
      </c>
      <c r="C25" s="33">
        <v>4221679.0999999996</v>
      </c>
      <c r="D25" s="33">
        <v>2892673</v>
      </c>
      <c r="E25" s="24">
        <f t="shared" si="4"/>
        <v>68.519490266325562</v>
      </c>
      <c r="F25" s="33">
        <v>5118385.21</v>
      </c>
      <c r="G25" s="33">
        <v>3440247.7600000002</v>
      </c>
      <c r="H25" s="23">
        <f t="shared" si="5"/>
        <v>67.21353745080863</v>
      </c>
      <c r="I25" s="24">
        <f t="shared" si="6"/>
        <v>547574.76000000024</v>
      </c>
      <c r="J25" s="25">
        <f t="shared" si="7"/>
        <v>118.92971518038853</v>
      </c>
    </row>
    <row r="26" spans="1:10" x14ac:dyDescent="0.15">
      <c r="A26" s="32" t="s">
        <v>34</v>
      </c>
      <c r="B26" s="20" t="s">
        <v>35</v>
      </c>
      <c r="C26" s="33">
        <v>103860.07</v>
      </c>
      <c r="D26" s="33">
        <v>66584.07746</v>
      </c>
      <c r="E26" s="24">
        <f t="shared" si="4"/>
        <v>64.109409381295421</v>
      </c>
      <c r="F26" s="33">
        <v>525345.98</v>
      </c>
      <c r="G26" s="33">
        <v>393584.88</v>
      </c>
      <c r="H26" s="23">
        <f t="shared" si="5"/>
        <v>74.919176120848974</v>
      </c>
      <c r="I26" s="24">
        <f t="shared" si="6"/>
        <v>327000.80254</v>
      </c>
      <c r="J26" s="25">
        <f t="shared" si="7"/>
        <v>591.10960910503547</v>
      </c>
    </row>
    <row r="27" spans="1:10" ht="15.75" customHeight="1" x14ac:dyDescent="0.15">
      <c r="A27" s="32" t="s">
        <v>36</v>
      </c>
      <c r="B27" s="20" t="s">
        <v>37</v>
      </c>
      <c r="C27" s="33">
        <v>105334.04</v>
      </c>
      <c r="D27" s="33">
        <v>70411.836219999997</v>
      </c>
      <c r="E27" s="24">
        <f t="shared" si="4"/>
        <v>66.846231493636822</v>
      </c>
      <c r="F27" s="33">
        <v>122160.7</v>
      </c>
      <c r="G27" s="33">
        <v>78648.69</v>
      </c>
      <c r="H27" s="23">
        <f t="shared" si="5"/>
        <v>64.381335404921558</v>
      </c>
      <c r="I27" s="24">
        <f t="shared" si="6"/>
        <v>8236.8537800000049</v>
      </c>
      <c r="J27" s="25">
        <f t="shared" si="7"/>
        <v>111.69810961081055</v>
      </c>
    </row>
    <row r="28" spans="1:10" ht="15.75" customHeight="1" x14ac:dyDescent="0.15">
      <c r="A28" s="32" t="s">
        <v>38</v>
      </c>
      <c r="B28" s="20" t="s">
        <v>39</v>
      </c>
      <c r="C28" s="33">
        <v>601824.64272999996</v>
      </c>
      <c r="D28" s="33">
        <v>328111.29960999999</v>
      </c>
      <c r="E28" s="24">
        <f t="shared" si="4"/>
        <v>54.519419165293705</v>
      </c>
      <c r="F28" s="33">
        <v>131626.85</v>
      </c>
      <c r="G28" s="33">
        <v>89608.37</v>
      </c>
      <c r="H28" s="23">
        <f t="shared" si="5"/>
        <v>68.07757687736202</v>
      </c>
      <c r="I28" s="24">
        <f t="shared" si="6"/>
        <v>-238502.92960999999</v>
      </c>
      <c r="J28" s="25">
        <f t="shared" si="7"/>
        <v>27.310357828733846</v>
      </c>
    </row>
    <row r="29" spans="1:10" ht="13.5" customHeight="1" x14ac:dyDescent="0.15">
      <c r="A29" s="30" t="s">
        <v>40</v>
      </c>
      <c r="B29" s="15" t="s">
        <v>41</v>
      </c>
      <c r="C29" s="16">
        <v>77381.399999999994</v>
      </c>
      <c r="D29" s="16">
        <v>60690</v>
      </c>
      <c r="E29" s="17">
        <f t="shared" si="4"/>
        <v>78.429700160503685</v>
      </c>
      <c r="F29" s="16">
        <v>157704.71</v>
      </c>
      <c r="G29" s="16">
        <v>82393.3</v>
      </c>
      <c r="H29" s="18">
        <f t="shared" si="5"/>
        <v>52.245300726909171</v>
      </c>
      <c r="I29" s="17">
        <f t="shared" si="6"/>
        <v>21703.300000000003</v>
      </c>
      <c r="J29" s="19">
        <f t="shared" si="7"/>
        <v>135.76091613115835</v>
      </c>
    </row>
    <row r="30" spans="1:10" ht="18" customHeight="1" x14ac:dyDescent="0.15">
      <c r="A30" s="30" t="s">
        <v>42</v>
      </c>
      <c r="B30" s="15" t="s">
        <v>43</v>
      </c>
      <c r="C30" s="31">
        <v>2918031</v>
      </c>
      <c r="D30" s="31">
        <v>2055257.4</v>
      </c>
      <c r="E30" s="17">
        <f t="shared" si="4"/>
        <v>70.433021444940096</v>
      </c>
      <c r="F30" s="31">
        <v>3632909.83</v>
      </c>
      <c r="G30" s="31">
        <v>2267176.86</v>
      </c>
      <c r="H30" s="18">
        <f t="shared" si="5"/>
        <v>62.406637271258667</v>
      </c>
      <c r="I30" s="17">
        <f t="shared" si="6"/>
        <v>211919.45999999996</v>
      </c>
      <c r="J30" s="19">
        <f t="shared" si="7"/>
        <v>110.31109096116137</v>
      </c>
    </row>
    <row r="31" spans="1:10" ht="17.25" customHeight="1" x14ac:dyDescent="0.15">
      <c r="A31" s="32" t="s">
        <v>44</v>
      </c>
      <c r="B31" s="20" t="s">
        <v>45</v>
      </c>
      <c r="C31" s="33">
        <v>679805.7</v>
      </c>
      <c r="D31" s="33">
        <v>446361.9</v>
      </c>
      <c r="E31" s="24">
        <f t="shared" si="4"/>
        <v>65.660217323861815</v>
      </c>
      <c r="F31" s="33">
        <v>874539.17</v>
      </c>
      <c r="G31" s="33">
        <v>446362.95</v>
      </c>
      <c r="H31" s="23">
        <f t="shared" si="5"/>
        <v>51.039789332706498</v>
      </c>
      <c r="I31" s="24">
        <f t="shared" si="6"/>
        <v>1.0499999999883585</v>
      </c>
      <c r="J31" s="25">
        <f t="shared" si="7"/>
        <v>100.00023523513096</v>
      </c>
    </row>
    <row r="32" spans="1:10" x14ac:dyDescent="0.15">
      <c r="A32" s="32" t="s">
        <v>46</v>
      </c>
      <c r="B32" s="20" t="s">
        <v>47</v>
      </c>
      <c r="C32" s="33">
        <v>1751558.56</v>
      </c>
      <c r="D32" s="33">
        <v>1245676.5</v>
      </c>
      <c r="E32" s="24">
        <f t="shared" si="4"/>
        <v>71.118176031750821</v>
      </c>
      <c r="F32" s="33">
        <v>2129021.06</v>
      </c>
      <c r="G32" s="33">
        <v>1406193.86</v>
      </c>
      <c r="H32" s="23">
        <f t="shared" si="5"/>
        <v>66.048846881768284</v>
      </c>
      <c r="I32" s="24">
        <f t="shared" si="6"/>
        <v>160517.3600000001</v>
      </c>
      <c r="J32" s="25">
        <f t="shared" si="7"/>
        <v>112.88595875413883</v>
      </c>
    </row>
    <row r="33" spans="1:10" x14ac:dyDescent="0.15">
      <c r="A33" s="30" t="s">
        <v>48</v>
      </c>
      <c r="B33" s="15" t="s">
        <v>49</v>
      </c>
      <c r="C33" s="31">
        <v>40854783</v>
      </c>
      <c r="D33" s="31">
        <v>25719467.5</v>
      </c>
      <c r="E33" s="17">
        <f t="shared" si="4"/>
        <v>62.953381737457768</v>
      </c>
      <c r="F33" s="31">
        <v>43007507.560000002</v>
      </c>
      <c r="G33" s="31">
        <v>25612696.140000001</v>
      </c>
      <c r="H33" s="18">
        <f t="shared" si="5"/>
        <v>59.554011829835972</v>
      </c>
      <c r="I33" s="17">
        <f t="shared" si="6"/>
        <v>-106771.3599999994</v>
      </c>
      <c r="J33" s="19">
        <f t="shared" si="7"/>
        <v>99.584861700577591</v>
      </c>
    </row>
    <row r="34" spans="1:10" x14ac:dyDescent="0.15">
      <c r="A34" s="32" t="s">
        <v>50</v>
      </c>
      <c r="B34" s="20" t="s">
        <v>51</v>
      </c>
      <c r="C34" s="33">
        <v>5252070.5999999996</v>
      </c>
      <c r="D34" s="33">
        <v>4462189.3</v>
      </c>
      <c r="E34" s="24">
        <f t="shared" si="4"/>
        <v>84.960573454591412</v>
      </c>
      <c r="F34" s="33">
        <v>5848867.1200000001</v>
      </c>
      <c r="G34" s="33">
        <v>4819657.59</v>
      </c>
      <c r="H34" s="23">
        <f t="shared" si="5"/>
        <v>82.403267010791652</v>
      </c>
      <c r="I34" s="24">
        <f t="shared" si="6"/>
        <v>357468.29000000004</v>
      </c>
      <c r="J34" s="25">
        <f t="shared" si="7"/>
        <v>108.01105166022427</v>
      </c>
    </row>
    <row r="35" spans="1:10" x14ac:dyDescent="0.15">
      <c r="A35" s="32" t="s">
        <v>52</v>
      </c>
      <c r="B35" s="20" t="s">
        <v>53</v>
      </c>
      <c r="C35" s="33">
        <v>1746650.5</v>
      </c>
      <c r="D35" s="33">
        <v>1192599.8999999999</v>
      </c>
      <c r="E35" s="24">
        <f t="shared" si="4"/>
        <v>68.279252203002244</v>
      </c>
      <c r="F35" s="33">
        <v>1735907.85</v>
      </c>
      <c r="G35" s="33">
        <v>1149198.76</v>
      </c>
      <c r="H35" s="23">
        <f t="shared" si="5"/>
        <v>66.201599353329726</v>
      </c>
      <c r="I35" s="24">
        <f t="shared" si="6"/>
        <v>-43401.139999999898</v>
      </c>
      <c r="J35" s="25">
        <f t="shared" si="7"/>
        <v>96.360796273754517</v>
      </c>
    </row>
    <row r="36" spans="1:10" x14ac:dyDescent="0.15">
      <c r="A36" s="32" t="s">
        <v>54</v>
      </c>
      <c r="B36" s="20" t="s">
        <v>55</v>
      </c>
      <c r="C36" s="33">
        <v>24267321</v>
      </c>
      <c r="D36" s="33">
        <v>12743269.1</v>
      </c>
      <c r="E36" s="24">
        <f t="shared" si="4"/>
        <v>52.512055615862998</v>
      </c>
      <c r="F36" s="33">
        <v>24605197.219999999</v>
      </c>
      <c r="G36" s="33">
        <v>11918664.26</v>
      </c>
      <c r="H36" s="23">
        <f t="shared" si="5"/>
        <v>48.439620920055361</v>
      </c>
      <c r="I36" s="24">
        <f t="shared" si="6"/>
        <v>-824604.83999999985</v>
      </c>
      <c r="J36" s="25">
        <f t="shared" si="7"/>
        <v>93.529094979246736</v>
      </c>
    </row>
    <row r="37" spans="1:10" x14ac:dyDescent="0.15">
      <c r="A37" s="32" t="s">
        <v>56</v>
      </c>
      <c r="B37" s="20" t="s">
        <v>57</v>
      </c>
      <c r="C37" s="33">
        <v>1725395.6</v>
      </c>
      <c r="D37" s="33">
        <v>663864.80000000005</v>
      </c>
      <c r="E37" s="24">
        <f t="shared" si="4"/>
        <v>38.476092091575985</v>
      </c>
      <c r="F37" s="33">
        <v>2039936.9</v>
      </c>
      <c r="G37" s="33">
        <v>1258603.6200000001</v>
      </c>
      <c r="H37" s="23">
        <f t="shared" si="5"/>
        <v>61.69816429125823</v>
      </c>
      <c r="I37" s="24">
        <f t="shared" si="6"/>
        <v>594738.82000000007</v>
      </c>
      <c r="J37" s="25">
        <f t="shared" si="7"/>
        <v>189.58734067539055</v>
      </c>
    </row>
    <row r="38" spans="1:10" x14ac:dyDescent="0.15">
      <c r="A38" s="30" t="s">
        <v>58</v>
      </c>
      <c r="B38" s="15" t="s">
        <v>59</v>
      </c>
      <c r="C38" s="31">
        <v>18915307.100000001</v>
      </c>
      <c r="D38" s="31">
        <v>12014064.4</v>
      </c>
      <c r="E38" s="17">
        <f t="shared" si="4"/>
        <v>63.515037511603502</v>
      </c>
      <c r="F38" s="31">
        <v>17133311.539999999</v>
      </c>
      <c r="G38" s="31">
        <v>13198813.02</v>
      </c>
      <c r="H38" s="18">
        <f t="shared" si="5"/>
        <v>77.035971646144489</v>
      </c>
      <c r="I38" s="17">
        <f t="shared" si="6"/>
        <v>1184748.6199999992</v>
      </c>
      <c r="J38" s="19">
        <f t="shared" si="7"/>
        <v>109.86134733887391</v>
      </c>
    </row>
    <row r="39" spans="1:10" x14ac:dyDescent="0.15">
      <c r="A39" s="30" t="s">
        <v>60</v>
      </c>
      <c r="B39" s="15" t="s">
        <v>61</v>
      </c>
      <c r="C39" s="31">
        <v>577234.92837999994</v>
      </c>
      <c r="D39" s="31">
        <v>383714.47187999997</v>
      </c>
      <c r="E39" s="17">
        <f t="shared" si="4"/>
        <v>66.474576123951508</v>
      </c>
      <c r="F39" s="31">
        <v>610329.43999999994</v>
      </c>
      <c r="G39" s="31">
        <v>352086.59</v>
      </c>
      <c r="H39" s="18">
        <f t="shared" si="5"/>
        <v>57.687957834706459</v>
      </c>
      <c r="I39" s="17">
        <f t="shared" si="6"/>
        <v>-31627.881879999943</v>
      </c>
      <c r="J39" s="19">
        <f t="shared" si="7"/>
        <v>91.757443568641065</v>
      </c>
    </row>
    <row r="40" spans="1:10" x14ac:dyDescent="0.15">
      <c r="A40" s="30" t="s">
        <v>62</v>
      </c>
      <c r="B40" s="15" t="s">
        <v>63</v>
      </c>
      <c r="C40" s="31">
        <v>39393850.899999999</v>
      </c>
      <c r="D40" s="31">
        <v>30488094.5</v>
      </c>
      <c r="E40" s="17">
        <f t="shared" si="4"/>
        <v>77.393029123740732</v>
      </c>
      <c r="F40" s="31">
        <v>42023516.060000002</v>
      </c>
      <c r="G40" s="31">
        <v>32480892.129999999</v>
      </c>
      <c r="H40" s="18">
        <f t="shared" si="5"/>
        <v>77.292181081717885</v>
      </c>
      <c r="I40" s="17">
        <f t="shared" si="6"/>
        <v>1992797.629999999</v>
      </c>
      <c r="J40" s="19">
        <f t="shared" si="7"/>
        <v>106.53631413403023</v>
      </c>
    </row>
    <row r="41" spans="1:10" x14ac:dyDescent="0.15">
      <c r="A41" s="30" t="s">
        <v>64</v>
      </c>
      <c r="B41" s="15" t="s">
        <v>65</v>
      </c>
      <c r="C41" s="31">
        <v>4181170.7</v>
      </c>
      <c r="D41" s="31">
        <v>2718545.6</v>
      </c>
      <c r="E41" s="17">
        <f t="shared" si="4"/>
        <v>65.018766155612823</v>
      </c>
      <c r="F41" s="31">
        <v>4635813.4000000004</v>
      </c>
      <c r="G41" s="31">
        <v>2940753.68</v>
      </c>
      <c r="H41" s="34">
        <f t="shared" si="5"/>
        <v>63.43554898046586</v>
      </c>
      <c r="I41" s="17">
        <f t="shared" si="6"/>
        <v>222208.08000000007</v>
      </c>
      <c r="J41" s="19">
        <f t="shared" si="7"/>
        <v>108.17378527695102</v>
      </c>
    </row>
    <row r="42" spans="1:10" x14ac:dyDescent="0.15">
      <c r="A42" s="30" t="s">
        <v>66</v>
      </c>
      <c r="B42" s="15" t="s">
        <v>67</v>
      </c>
      <c r="C42" s="31">
        <v>21981724.199999999</v>
      </c>
      <c r="D42" s="31">
        <v>16669040.9</v>
      </c>
      <c r="E42" s="17">
        <f t="shared" si="4"/>
        <v>75.831362218619773</v>
      </c>
      <c r="F42" s="31">
        <v>21016103.350000001</v>
      </c>
      <c r="G42" s="31">
        <v>16025296.16</v>
      </c>
      <c r="H42" s="18">
        <f t="shared" si="5"/>
        <v>76.25246171051019</v>
      </c>
      <c r="I42" s="17">
        <f t="shared" si="6"/>
        <v>-643744.74000000022</v>
      </c>
      <c r="J42" s="19">
        <f t="shared" si="7"/>
        <v>96.138081705708686</v>
      </c>
    </row>
    <row r="43" spans="1:10" x14ac:dyDescent="0.15">
      <c r="A43" s="30" t="s">
        <v>68</v>
      </c>
      <c r="B43" s="15" t="s">
        <v>69</v>
      </c>
      <c r="C43" s="31">
        <v>39786716.700000003</v>
      </c>
      <c r="D43" s="31">
        <v>30674804</v>
      </c>
      <c r="E43" s="17">
        <f t="shared" si="4"/>
        <v>77.098103448179216</v>
      </c>
      <c r="F43" s="31">
        <v>45140562.539999999</v>
      </c>
      <c r="G43" s="31">
        <v>35015070.280000001</v>
      </c>
      <c r="H43" s="18">
        <f t="shared" si="5"/>
        <v>77.568971917380097</v>
      </c>
      <c r="I43" s="17">
        <f t="shared" si="6"/>
        <v>4340266.2800000012</v>
      </c>
      <c r="J43" s="19">
        <f t="shared" si="7"/>
        <v>114.14928773465024</v>
      </c>
    </row>
    <row r="44" spans="1:10" x14ac:dyDescent="0.15">
      <c r="A44" s="30" t="s">
        <v>70</v>
      </c>
      <c r="B44" s="15" t="s">
        <v>71</v>
      </c>
      <c r="C44" s="31">
        <v>4028334.8</v>
      </c>
      <c r="D44" s="31">
        <v>1889895.4</v>
      </c>
      <c r="E44" s="17">
        <f t="shared" si="4"/>
        <v>46.915052840195905</v>
      </c>
      <c r="F44" s="31">
        <v>3295046.35</v>
      </c>
      <c r="G44" s="31">
        <v>1240587.5900000001</v>
      </c>
      <c r="H44" s="18">
        <f t="shared" si="5"/>
        <v>37.650080096748866</v>
      </c>
      <c r="I44" s="17">
        <f t="shared" si="6"/>
        <v>-649307.80999999982</v>
      </c>
      <c r="J44" s="19">
        <f t="shared" si="7"/>
        <v>65.643187977493369</v>
      </c>
    </row>
    <row r="45" spans="1:10" x14ac:dyDescent="0.15">
      <c r="A45" s="30" t="s">
        <v>72</v>
      </c>
      <c r="B45" s="15" t="s">
        <v>73</v>
      </c>
      <c r="C45" s="31">
        <v>422001.6</v>
      </c>
      <c r="D45" s="31">
        <v>323736.8</v>
      </c>
      <c r="E45" s="17">
        <f t="shared" si="4"/>
        <v>76.714590655580452</v>
      </c>
      <c r="F45" s="31">
        <v>506384.32</v>
      </c>
      <c r="G45" s="31">
        <v>388527.9</v>
      </c>
      <c r="H45" s="18">
        <f t="shared" si="5"/>
        <v>76.72589467225211</v>
      </c>
      <c r="I45" s="17">
        <f t="shared" si="6"/>
        <v>64791.100000000035</v>
      </c>
      <c r="J45" s="19">
        <f t="shared" si="7"/>
        <v>120.01351097558263</v>
      </c>
    </row>
    <row r="46" spans="1:10" x14ac:dyDescent="0.15">
      <c r="A46" s="30"/>
      <c r="B46" s="15" t="s">
        <v>74</v>
      </c>
      <c r="C46" s="18">
        <f>C41+C40+C42+C43++C44+C45</f>
        <v>109793798.89999999</v>
      </c>
      <c r="D46" s="18">
        <f>D41+D40+D42+D43++D44+D45</f>
        <v>82764117.200000003</v>
      </c>
      <c r="E46" s="17">
        <f t="shared" si="4"/>
        <v>75.381413184711306</v>
      </c>
      <c r="F46" s="18">
        <f>F41+F40+F42+F43++F44+F45</f>
        <v>116617426.01999998</v>
      </c>
      <c r="G46" s="18">
        <f>G41+G40+G42+G43++G44+G45</f>
        <v>88091127.74000001</v>
      </c>
      <c r="H46" s="18">
        <f t="shared" si="5"/>
        <v>75.538562928744724</v>
      </c>
      <c r="I46" s="17">
        <f t="shared" si="6"/>
        <v>5327010.5400000066</v>
      </c>
      <c r="J46" s="19">
        <f>G46/D46*100</f>
        <v>106.43637692301755</v>
      </c>
    </row>
    <row r="47" spans="1:10" s="37" customFormat="1" x14ac:dyDescent="0.15">
      <c r="A47" s="35" t="s">
        <v>75</v>
      </c>
      <c r="B47" s="36" t="s">
        <v>76</v>
      </c>
      <c r="C47" s="31">
        <v>64710.5</v>
      </c>
      <c r="D47" s="31">
        <v>0</v>
      </c>
      <c r="E47" s="17">
        <f t="shared" si="4"/>
        <v>0</v>
      </c>
      <c r="F47" s="31">
        <v>773657.3</v>
      </c>
      <c r="G47" s="31">
        <v>0</v>
      </c>
      <c r="H47" s="18">
        <f t="shared" si="5"/>
        <v>0</v>
      </c>
      <c r="I47" s="17">
        <f t="shared" si="6"/>
        <v>0</v>
      </c>
      <c r="J47" s="19" t="e">
        <f>G47/D47*100</f>
        <v>#DIV/0!</v>
      </c>
    </row>
    <row r="48" spans="1:10" x14ac:dyDescent="0.15">
      <c r="A48" s="30" t="s">
        <v>77</v>
      </c>
      <c r="B48" s="15" t="s">
        <v>78</v>
      </c>
      <c r="C48" s="31">
        <v>7353166.9000000004</v>
      </c>
      <c r="D48" s="31">
        <v>6404882.2000000002</v>
      </c>
      <c r="E48" s="17">
        <f t="shared" si="4"/>
        <v>87.103723975039927</v>
      </c>
      <c r="F48" s="31">
        <v>7849376.5300000003</v>
      </c>
      <c r="G48" s="31">
        <v>6689846.0599999996</v>
      </c>
      <c r="H48" s="18">
        <f t="shared" si="5"/>
        <v>85.227737953857584</v>
      </c>
      <c r="I48" s="17">
        <f t="shared" si="6"/>
        <v>284963.8599999994</v>
      </c>
      <c r="J48" s="19">
        <f t="shared" si="7"/>
        <v>104.44916629380006</v>
      </c>
    </row>
    <row r="49" spans="1:10" x14ac:dyDescent="0.15">
      <c r="A49" s="38"/>
      <c r="B49" s="39" t="s">
        <v>79</v>
      </c>
      <c r="C49" s="18">
        <f>-C51</f>
        <v>-20876363.100000001</v>
      </c>
      <c r="D49" s="18">
        <f>-D51</f>
        <v>7845705.8999999985</v>
      </c>
      <c r="E49" s="18"/>
      <c r="F49" s="18">
        <f>-F51</f>
        <v>-27600848.199999999</v>
      </c>
      <c r="G49" s="18">
        <f>-G51</f>
        <v>45936192.280000001</v>
      </c>
      <c r="H49" s="18"/>
      <c r="I49" s="17">
        <f>G49-D49</f>
        <v>38090486.380000003</v>
      </c>
      <c r="J49" s="19"/>
    </row>
    <row r="50" spans="1:10" s="43" customFormat="1" x14ac:dyDescent="0.15">
      <c r="A50" s="40"/>
      <c r="B50" s="41"/>
      <c r="C50" s="18"/>
      <c r="D50" s="18"/>
      <c r="E50" s="17"/>
      <c r="F50" s="18"/>
      <c r="G50" s="42"/>
      <c r="H50" s="18"/>
      <c r="I50" s="17"/>
      <c r="J50" s="19"/>
    </row>
    <row r="51" spans="1:10" x14ac:dyDescent="0.15">
      <c r="A51" s="32"/>
      <c r="B51" s="15" t="s">
        <v>80</v>
      </c>
      <c r="C51" s="18">
        <f>C52+C54+C55+C56+C57+C58+C59+C60+C61+C53</f>
        <v>20876363.100000001</v>
      </c>
      <c r="D51" s="18">
        <f>D52+D54+D55+D56+D57+D58+D59+D60+D61+D53</f>
        <v>-7845705.8999999985</v>
      </c>
      <c r="E51" s="17"/>
      <c r="F51" s="18">
        <f>F52+F54+F55+F56+F57+F58+F59+F60+F61+F53</f>
        <v>27600848.199999999</v>
      </c>
      <c r="G51" s="18">
        <f>G52+G54+G55+G56+G57+G58+G59+G60+G61+G53</f>
        <v>-45936192.280000001</v>
      </c>
      <c r="H51" s="18"/>
      <c r="I51" s="17">
        <f t="shared" ref="I51:I63" si="8">G51-D51</f>
        <v>-38090486.380000003</v>
      </c>
      <c r="J51" s="19"/>
    </row>
    <row r="52" spans="1:10" hidden="1" x14ac:dyDescent="0.15">
      <c r="A52" s="44"/>
      <c r="B52" s="45" t="s">
        <v>81</v>
      </c>
      <c r="C52" s="23">
        <v>0</v>
      </c>
      <c r="D52" s="23">
        <v>0</v>
      </c>
      <c r="E52" s="46"/>
      <c r="F52" s="23"/>
      <c r="G52" s="23"/>
      <c r="H52" s="23"/>
      <c r="I52" s="24">
        <f t="shared" si="8"/>
        <v>0</v>
      </c>
      <c r="J52" s="19"/>
    </row>
    <row r="53" spans="1:10" ht="13.5" customHeight="1" x14ac:dyDescent="0.15">
      <c r="A53" s="44"/>
      <c r="B53" s="45" t="s">
        <v>82</v>
      </c>
      <c r="C53" s="23">
        <v>3500000</v>
      </c>
      <c r="D53" s="23">
        <v>0</v>
      </c>
      <c r="E53" s="46"/>
      <c r="F53" s="23">
        <v>10000000</v>
      </c>
      <c r="G53" s="23">
        <v>0</v>
      </c>
      <c r="H53" s="23"/>
      <c r="I53" s="24">
        <f t="shared" si="8"/>
        <v>0</v>
      </c>
      <c r="J53" s="19"/>
    </row>
    <row r="54" spans="1:10" ht="13.5" customHeight="1" x14ac:dyDescent="0.15">
      <c r="A54" s="44"/>
      <c r="B54" s="45" t="s">
        <v>83</v>
      </c>
      <c r="C54" s="23">
        <v>3829027.2</v>
      </c>
      <c r="D54" s="23">
        <v>730000</v>
      </c>
      <c r="E54" s="46"/>
      <c r="F54" s="23">
        <v>4629027.3</v>
      </c>
      <c r="G54" s="23">
        <v>6349710.7000000002</v>
      </c>
      <c r="H54" s="23"/>
      <c r="I54" s="24">
        <f t="shared" si="8"/>
        <v>5619710.7000000002</v>
      </c>
      <c r="J54" s="19"/>
    </row>
    <row r="55" spans="1:10" x14ac:dyDescent="0.15">
      <c r="A55" s="44"/>
      <c r="B55" s="45" t="s">
        <v>84</v>
      </c>
      <c r="C55" s="23">
        <v>2885008.7</v>
      </c>
      <c r="D55" s="23">
        <v>1492489.3</v>
      </c>
      <c r="E55" s="46"/>
      <c r="F55" s="23">
        <v>4618186.5</v>
      </c>
      <c r="G55" s="23">
        <v>-4349678.8</v>
      </c>
      <c r="H55" s="23"/>
      <c r="I55" s="24">
        <f t="shared" si="8"/>
        <v>-5842168.0999999996</v>
      </c>
      <c r="J55" s="19"/>
    </row>
    <row r="56" spans="1:10" x14ac:dyDescent="0.15">
      <c r="A56" s="44"/>
      <c r="B56" s="45" t="s">
        <v>85</v>
      </c>
      <c r="C56" s="23">
        <v>9900000</v>
      </c>
      <c r="D56" s="23">
        <v>-17100000</v>
      </c>
      <c r="E56" s="46"/>
      <c r="F56" s="23">
        <v>7800000</v>
      </c>
      <c r="G56" s="23">
        <v>-50400000</v>
      </c>
      <c r="H56" s="23"/>
      <c r="I56" s="24">
        <f t="shared" si="8"/>
        <v>-33300000</v>
      </c>
      <c r="J56" s="19"/>
    </row>
    <row r="57" spans="1:10" x14ac:dyDescent="0.15">
      <c r="A57" s="44"/>
      <c r="B57" s="45" t="s">
        <v>86</v>
      </c>
      <c r="C57" s="23">
        <v>0</v>
      </c>
      <c r="D57" s="23">
        <v>0</v>
      </c>
      <c r="E57" s="46"/>
      <c r="F57" s="23">
        <v>0</v>
      </c>
      <c r="G57" s="47">
        <v>0.02</v>
      </c>
      <c r="H57" s="23"/>
      <c r="I57" s="24">
        <f t="shared" si="8"/>
        <v>0.02</v>
      </c>
      <c r="J57" s="19"/>
    </row>
    <row r="58" spans="1:10" hidden="1" x14ac:dyDescent="0.15">
      <c r="A58" s="44"/>
      <c r="B58" s="45" t="s">
        <v>87</v>
      </c>
      <c r="C58" s="23">
        <v>0</v>
      </c>
      <c r="D58" s="23">
        <v>0</v>
      </c>
      <c r="E58" s="46"/>
      <c r="F58" s="46">
        <v>0</v>
      </c>
      <c r="G58" s="46">
        <v>0</v>
      </c>
      <c r="H58" s="23"/>
      <c r="I58" s="24">
        <f t="shared" si="8"/>
        <v>0</v>
      </c>
      <c r="J58" s="19"/>
    </row>
    <row r="59" spans="1:10" ht="13.5" customHeight="1" x14ac:dyDescent="0.15">
      <c r="A59" s="44"/>
      <c r="B59" s="45" t="s">
        <v>88</v>
      </c>
      <c r="C59" s="23">
        <v>60292</v>
      </c>
      <c r="D59" s="23">
        <v>5494.5</v>
      </c>
      <c r="E59" s="46"/>
      <c r="F59" s="23">
        <v>60291.5</v>
      </c>
      <c r="G59" s="23">
        <v>5072.3999999999996</v>
      </c>
      <c r="H59" s="23"/>
      <c r="I59" s="24">
        <f t="shared" si="8"/>
        <v>-422.10000000000036</v>
      </c>
      <c r="J59" s="19"/>
    </row>
    <row r="60" spans="1:10" x14ac:dyDescent="0.15">
      <c r="A60" s="48"/>
      <c r="B60" s="49" t="s">
        <v>89</v>
      </c>
      <c r="C60" s="23">
        <v>0</v>
      </c>
      <c r="D60" s="23">
        <v>5226310.3</v>
      </c>
      <c r="E60" s="46"/>
      <c r="F60" s="23">
        <v>0</v>
      </c>
      <c r="G60" s="23">
        <v>3258703.4</v>
      </c>
      <c r="H60" s="23"/>
      <c r="I60" s="24">
        <f>G60-D60</f>
        <v>-1967606.9</v>
      </c>
      <c r="J60" s="19"/>
    </row>
    <row r="61" spans="1:10" x14ac:dyDescent="0.15">
      <c r="A61" s="48"/>
      <c r="B61" s="49" t="s">
        <v>90</v>
      </c>
      <c r="C61" s="23">
        <v>702035.2</v>
      </c>
      <c r="D61" s="23">
        <v>1800000</v>
      </c>
      <c r="E61" s="46"/>
      <c r="F61" s="23">
        <v>493342.9</v>
      </c>
      <c r="G61" s="23">
        <v>-800000</v>
      </c>
      <c r="H61" s="23"/>
      <c r="I61" s="24">
        <f t="shared" si="8"/>
        <v>-2600000</v>
      </c>
      <c r="J61" s="19"/>
    </row>
    <row r="62" spans="1:10" x14ac:dyDescent="0.15">
      <c r="A62" s="50"/>
      <c r="B62" s="51"/>
      <c r="C62" s="52"/>
      <c r="D62" s="52"/>
      <c r="E62" s="53"/>
      <c r="F62" s="52"/>
      <c r="G62" s="52"/>
      <c r="H62" s="52"/>
      <c r="I62" s="53"/>
      <c r="J62" s="53"/>
    </row>
    <row r="63" spans="1:10" x14ac:dyDescent="0.15">
      <c r="A63" s="48"/>
      <c r="B63" s="54" t="s">
        <v>91</v>
      </c>
      <c r="C63" s="18"/>
      <c r="D63" s="23">
        <v>3294333.9</v>
      </c>
      <c r="E63" s="55"/>
      <c r="F63" s="18"/>
      <c r="G63" s="23">
        <v>12872033.6</v>
      </c>
      <c r="H63" s="18"/>
      <c r="I63" s="56">
        <f t="shared" si="8"/>
        <v>9577699.6999999993</v>
      </c>
      <c r="J63" s="57"/>
    </row>
    <row r="64" spans="1:10" x14ac:dyDescent="0.15">
      <c r="A64" s="48"/>
      <c r="B64" s="58" t="s">
        <v>92</v>
      </c>
      <c r="C64" s="18"/>
      <c r="D64" s="23">
        <f>D63/C10*100</f>
        <v>2.2438766475744032</v>
      </c>
      <c r="E64" s="55"/>
      <c r="F64" s="18"/>
      <c r="G64" s="23">
        <f>G63/F10*100</f>
        <v>8.3880597521850646</v>
      </c>
      <c r="H64" s="23"/>
      <c r="I64" s="56"/>
      <c r="J64" s="57"/>
    </row>
    <row r="65" spans="1:10" x14ac:dyDescent="0.15">
      <c r="A65" s="48"/>
      <c r="B65" s="49" t="s">
        <v>93</v>
      </c>
      <c r="C65" s="23"/>
      <c r="D65" s="23">
        <v>0</v>
      </c>
      <c r="E65" s="28"/>
      <c r="F65" s="23"/>
      <c r="G65" s="23">
        <v>0</v>
      </c>
      <c r="H65" s="23"/>
      <c r="I65" s="56">
        <f>G65-D65</f>
        <v>0</v>
      </c>
      <c r="J65" s="57"/>
    </row>
    <row r="66" spans="1:10" x14ac:dyDescent="0.15">
      <c r="A66" s="48"/>
      <c r="B66" s="49" t="s">
        <v>92</v>
      </c>
      <c r="C66" s="23"/>
      <c r="D66" s="47">
        <f>D65/C10*100</f>
        <v>0</v>
      </c>
      <c r="E66" s="28"/>
      <c r="F66" s="23"/>
      <c r="G66" s="23">
        <f>G65/F10*100</f>
        <v>0</v>
      </c>
      <c r="H66" s="23"/>
      <c r="I66" s="56"/>
      <c r="J66" s="56"/>
    </row>
    <row r="67" spans="1:10" x14ac:dyDescent="0.15">
      <c r="A67" s="69"/>
      <c r="B67" s="70"/>
      <c r="C67" s="70"/>
      <c r="D67" s="70"/>
      <c r="E67" s="70"/>
      <c r="F67" s="70"/>
      <c r="G67" s="70"/>
      <c r="H67" s="70"/>
      <c r="I67" s="70"/>
      <c r="J67" s="71"/>
    </row>
    <row r="68" spans="1:10" x14ac:dyDescent="0.15">
      <c r="A68" s="48"/>
      <c r="B68" s="49" t="s">
        <v>94</v>
      </c>
      <c r="C68" s="28"/>
      <c r="D68" s="28">
        <v>28475065.399999999</v>
      </c>
      <c r="E68" s="28"/>
      <c r="F68" s="23"/>
      <c r="G68" s="28">
        <v>67308060</v>
      </c>
      <c r="H68" s="23"/>
      <c r="I68" s="56">
        <f>G68-D68</f>
        <v>38832994.600000001</v>
      </c>
      <c r="J68" s="56"/>
    </row>
    <row r="69" spans="1:10" ht="27" customHeight="1" x14ac:dyDescent="0.15">
      <c r="A69" s="59"/>
      <c r="F69" s="7"/>
      <c r="G69" s="7"/>
    </row>
  </sheetData>
  <mergeCells count="16">
    <mergeCell ref="A67:J67"/>
    <mergeCell ref="H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39370078740157483" right="0.39370078740157483" top="0.78740157480314965" bottom="0.39370078740157483" header="0.51181102362204722" footer="0.35433070866141736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Елена Рифовна</dc:creator>
  <cp:lastModifiedBy>Федотова Елена Рифовна</cp:lastModifiedBy>
  <dcterms:created xsi:type="dcterms:W3CDTF">2023-10-23T12:47:17Z</dcterms:created>
  <dcterms:modified xsi:type="dcterms:W3CDTF">2023-10-26T10:26:55Z</dcterms:modified>
</cp:coreProperties>
</file>