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30" windowWidth="14760" windowHeight="12240"/>
  </bookViews>
  <sheets>
    <sheet name="Приложение 81" sheetId="4" r:id="rId1"/>
  </sheets>
  <definedNames>
    <definedName name="_xlnm._FilterDatabase" localSheetId="0" hidden="1">'Приложение 81'!$A$4:$H$135</definedName>
    <definedName name="_xlnm.Print_Titles" localSheetId="0">'Приложение 81'!$4:$4</definedName>
    <definedName name="_xlnm.Print_Area" localSheetId="0">'Приложение 81'!$A$1:$H$136</definedName>
  </definedNames>
  <calcPr calcId="145621"/>
</workbook>
</file>

<file path=xl/calcChain.xml><?xml version="1.0" encoding="utf-8"?>
<calcChain xmlns="http://schemas.openxmlformats.org/spreadsheetml/2006/main">
  <c r="F134" i="4" l="1"/>
  <c r="G134" i="4"/>
  <c r="H134" i="4"/>
  <c r="G129" i="4"/>
  <c r="H129" i="4"/>
  <c r="F129" i="4"/>
  <c r="G122" i="4" l="1"/>
  <c r="H122" i="4"/>
  <c r="F122" i="4"/>
  <c r="G80" i="4"/>
  <c r="H80" i="4"/>
  <c r="F80" i="4"/>
  <c r="G12" i="4"/>
  <c r="H12" i="4"/>
  <c r="F12" i="4"/>
  <c r="G66" i="4"/>
  <c r="H66" i="4"/>
  <c r="F66" i="4"/>
  <c r="F104" i="4"/>
  <c r="G83" i="4"/>
  <c r="H83" i="4"/>
  <c r="F83" i="4"/>
  <c r="G119" i="4" l="1"/>
  <c r="H119" i="4"/>
  <c r="G110" i="4"/>
  <c r="H110" i="4"/>
  <c r="F110" i="4"/>
  <c r="G108" i="4"/>
  <c r="H108" i="4"/>
  <c r="F108" i="4"/>
  <c r="G104" i="4"/>
  <c r="H104" i="4"/>
  <c r="G98" i="4"/>
  <c r="H98" i="4"/>
  <c r="F98" i="4"/>
  <c r="H96" i="4"/>
  <c r="G85" i="4"/>
  <c r="H85" i="4"/>
  <c r="F85" i="4"/>
  <c r="H74" i="4"/>
  <c r="F74" i="4"/>
  <c r="G18" i="4"/>
  <c r="H18" i="4"/>
  <c r="F18" i="4"/>
  <c r="G6" i="4"/>
  <c r="H6" i="4"/>
  <c r="F6" i="4"/>
  <c r="F89" i="4" l="1"/>
  <c r="F88" i="4"/>
  <c r="F96" i="4" s="1"/>
  <c r="F135" i="4" s="1"/>
  <c r="G96" i="4"/>
  <c r="G74" i="4"/>
  <c r="F119" i="4"/>
  <c r="G135" i="4" l="1"/>
  <c r="H135" i="4"/>
</calcChain>
</file>

<file path=xl/sharedStrings.xml><?xml version="1.0" encoding="utf-8"?>
<sst xmlns="http://schemas.openxmlformats.org/spreadsheetml/2006/main" count="352" uniqueCount="211">
  <si>
    <t>Полянское СП</t>
  </si>
  <si>
    <t>Строительство поликлиники на 380 посещений в смену в г. Выборг</t>
  </si>
  <si>
    <t>Приобретение жилья для медицинских работников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</si>
  <si>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</si>
  <si>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Тосненский район</t>
  </si>
  <si>
    <t>Строительство ДК в пос. Красный Бор Тосненского МР</t>
  </si>
  <si>
    <t>Красноборское ГП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</si>
  <si>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</si>
  <si>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Лодейнопольский район</t>
  </si>
  <si>
    <t>Кировское ГП</t>
  </si>
  <si>
    <t>Строительство основной общеобразовательной школы с дошкольным отделением на 100 мест в дер. Сухое Кировского района</t>
  </si>
  <si>
    <t>Кировский район</t>
  </si>
  <si>
    <t>Новодевяткинское СП</t>
  </si>
  <si>
    <t>Строительство подъезда к г. Всеволожску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</si>
  <si>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</si>
  <si>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Реконструкция водоочистных сооружений в п. Паша Волховского района Ленинградской области</t>
  </si>
  <si>
    <t>Бегуницкое СП</t>
  </si>
  <si>
    <t>Бокситогорский район</t>
  </si>
  <si>
    <t xml:space="preserve">Наименование объекта </t>
  </si>
  <si>
    <t>ГРБС</t>
  </si>
  <si>
    <t>Наименование государственной программы</t>
  </si>
  <si>
    <t>Бюджетополучатель</t>
  </si>
  <si>
    <t>Территориальная принадлежность (район)</t>
  </si>
  <si>
    <t>тыс. руб.</t>
  </si>
  <si>
    <t>ГУП Леноблводоканал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</si>
  <si>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</si>
  <si>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</si>
  <si>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Проектно-изыскательские работы и отвод земель будущих лет</t>
  </si>
  <si>
    <t>Выкуп зданий дошкольных образовательных организаций</t>
  </si>
  <si>
    <t>План
2024 год</t>
  </si>
  <si>
    <t>Проектирование объектов государственной собственности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</si>
  <si>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</si>
  <si>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</si>
  <si>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</si>
  <si>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</si>
  <si>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</si>
  <si>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</si>
  <si>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</si>
  <si>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</si>
  <si>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</si>
  <si>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Государственная программа Ленинградской области "Развитие здравоохранения в Ленинградской области"</t>
  </si>
  <si>
    <t xml:space="preserve">Комитет по здравоохранению Ленинградской области </t>
  </si>
  <si>
    <t>Непрограммные расходы органов государственной власти Ленинградской области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</si>
  <si>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</si>
  <si>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 xml:space="preserve">Волосовский район </t>
  </si>
  <si>
    <t xml:space="preserve">Волховский район </t>
  </si>
  <si>
    <t xml:space="preserve">Всеволожский район </t>
  </si>
  <si>
    <t xml:space="preserve">Выборгский район </t>
  </si>
  <si>
    <t xml:space="preserve">Гатчинский район </t>
  </si>
  <si>
    <t xml:space="preserve">Кировский район </t>
  </si>
  <si>
    <t xml:space="preserve">Лодейнопольский район </t>
  </si>
  <si>
    <t xml:space="preserve">Ломоносовский район </t>
  </si>
  <si>
    <t xml:space="preserve">Лужский район </t>
  </si>
  <si>
    <t xml:space="preserve">межмуниципальное </t>
  </si>
  <si>
    <t xml:space="preserve">не распределено </t>
  </si>
  <si>
    <t xml:space="preserve">Тосненский район 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</si>
  <si>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</si>
  <si>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г. Мурино, улица Шувалова, дом 9, помещение 17-Н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</si>
  <si>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проект Ручьевский, дом 15, помещение 94Н.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</si>
  <si>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улица Шувалова, дом 22, корпус 3,пом. 1-Н.</t>
  </si>
  <si>
    <t>Всеволожское ГП</t>
  </si>
  <si>
    <t>Инженерная инфраструктура к земельным участкам под ИЖС, Массив Семейный, Всеволожское городское поселение Всеволожского муниципального района</t>
  </si>
  <si>
    <t>Реконструкция автомобильной дороги общего пользования регионального значения "Подъезд к Заневскому посту"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</si>
  <si>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</si>
  <si>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областного бюджета на реализацию инфраструктурного проекта</t>
  </si>
  <si>
    <t>Реконструкция автомобильной дороги общего пользования регионального значения "Санкт-Петербург-Морье", км 9-км 11 во Всеволожском районе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</si>
  <si>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</si>
  <si>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</si>
  <si>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>Комитет по физической культуре и спорту Ленинградской области</t>
  </si>
  <si>
    <t>Создание (строительство) и эксплуатация объекта спорта - многофункционального спортивного комплекса в г. Мурино Всеволожского муниципального района в рамках концессионного соглашения</t>
  </si>
  <si>
    <t>Создание(строительство) и эксплуатация объекта спорта-плавательного бассейна в г. Сертолово в рамках концессионного соглашения</t>
  </si>
  <si>
    <t>строительство универсальной спортивной площадки в поселке Семиозерье по адресу: Ленинградская область, Выборгский район, пос. Семиозерье, ул. Центральная, уч. 64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</si>
  <si>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</si>
  <si>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Отрадненское ГП</t>
  </si>
  <si>
    <t>Инженерная инфраструктура к земельным участкам под ИЖС, Массив мкр. Ивановская, Отраденское городское поселение Кировского муниципального района</t>
  </si>
  <si>
    <t>Комитет правопорядка и безопасности Ленинградской области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</si>
  <si>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</si>
  <si>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Реконструкция автомобильной дороги общего пользования регионального значения "Комсомольское-Приозерск" в Выборгском и Приозерском районах, км 30-40</t>
  </si>
  <si>
    <t>Устройство пешеходного перехода на разных уровнях на автомобильной дороге общего пользования регионального значения "Парголово-Огоньки" на км 26</t>
  </si>
  <si>
    <t>Устройство разноуровневого пешеходного перехода на 7-ом километре автомобильной дороги общего пользования регионального значения "Санкт-Петербург-Морье"</t>
  </si>
  <si>
    <t>Реконструкция автомобильной дороги общего пользования регионального значения "Подъезд к г.Колпино" в Тосненском районе</t>
  </si>
  <si>
    <t>ИТОГО по АИП</t>
  </si>
  <si>
    <t>План
2026 год</t>
  </si>
  <si>
    <t>Комитет по строительству Ленинградской области</t>
  </si>
  <si>
    <t>Бокситогорский район Итог</t>
  </si>
  <si>
    <t>Строительство универсальной спортивной площадки на 119 человек по адресу: Волосовский район, д. Извара, участок № 1сп</t>
  </si>
  <si>
    <t>Комитет по дорожному хозяйству Ленинградской области</t>
  </si>
  <si>
    <t>Строительство путепровода над ж/д путями на 40 км автомобильной дороги "Гатчина-Ополье" в Волосовском районе Ленинградской области</t>
  </si>
  <si>
    <t>Волосовский район  Итог</t>
  </si>
  <si>
    <t>Волховское ГП</t>
  </si>
  <si>
    <t>Инженерная инфраструктура к земельным участкам под ИЖС, Массив мкр. Халтурино Волховского г.п. Волховского муниципального района</t>
  </si>
  <si>
    <t>Строительство мостового перехода через реку Котиха (протоку Репаранда) на автомобильной дороге «Подъезд к пос. Свирица в границах а/д Паша - Свирица – Загубье» в Волховском районе Ленинградской области»</t>
  </si>
  <si>
    <t>Комитет по жилищно-коммунальному хозяйству Ленинградской области</t>
  </si>
  <si>
    <t>Пашское СП</t>
  </si>
  <si>
    <t>Волховский район  Итог</t>
  </si>
  <si>
    <t>Комитет общего и профессионального образования Ленинградской области</t>
  </si>
  <si>
    <t>Средняя общеобразовательная школа на 1175 мест в г. Мурино Всеволожского муниципального района Ленинградской области (реализация в рамках концессионного соглашения)</t>
  </si>
  <si>
    <t>Приобретение здания дошкольной образовательной организации на 175 мест с оборудованием по адресу: Российская Федерация, Ленинградская область, Всеволожский муниципальный район, Заневское городское поселение, гп. Янино 1, пер. Спортивный, дом 1</t>
  </si>
  <si>
    <t>Приобретение здания общеобразовательного учреждения на 565 мест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Шоссе в Лаврики, дом 66, корпус 2</t>
  </si>
  <si>
    <t>Приобретение здания школы на 1175 мест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улица Графская, дом 10</t>
  </si>
  <si>
    <t>Строительство детского сада на 220 мест по адресу: Всеволожский район, д. Агалатово, уч. 47:07:04830001:1412</t>
  </si>
  <si>
    <t>Строительство общеобразовательной школы на 1120 мест в дер. Новое Девяткино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</si>
  <si>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</si>
  <si>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</si>
  <si>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</t>
  </si>
  <si>
    <t>Государственная программа Ленинградской области "Развитие сельского хозяйства Ленинградской области"</t>
  </si>
  <si>
    <t>Строительство административного здания ГБУ ЛО "Станция по борьбе с болезнями животных Всеволожского района", г. Всеволожск, Колтушское шоссе д.45 (200 посещений в смену)</t>
  </si>
  <si>
    <t>Комитет по здравоохранению Ленинградской области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</si>
  <si>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
(в рамках концессии)</t>
  </si>
  <si>
    <t>Романовское СП</t>
  </si>
  <si>
    <t>Инженерная инфраструктура к земельным участкам под ИЖС, Массив "местечко Углово" Романовского с.п. Всеволожского муниципального района</t>
  </si>
  <si>
    <t>Юкковское СП</t>
  </si>
  <si>
    <t>Инженерная инфраструктура к земельным участкам под ИЖС, Массив дер. Лупполово Юкковского с.п. Всеволожского муниципального района</t>
  </si>
  <si>
    <t>Всеволожский район  Итог</t>
  </si>
  <si>
    <t>Комитет по топливно-энергетическому комплексу Ленинградской области</t>
  </si>
  <si>
    <t>Реконструкция трансформаторной подстанции № 345 в пос. Вещево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</si>
  <si>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</si>
  <si>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</si>
  <si>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Выборгское ГП</t>
  </si>
  <si>
    <t>Инженерная инфраструктура к земельным участкам под ИЖС, Массив Сайменский г. Выборга Выборгского района</t>
  </si>
  <si>
    <t>Строительство проезда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</si>
  <si>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Выборгский район  Итог</t>
  </si>
  <si>
    <t>Реконструкция стадиона "Спартак" по адресу: г. Гатчина, пр. 25 Октября, д.10</t>
  </si>
  <si>
    <t>Проектирование и строительство объекта: «Врачебная амбулатория в пос. Войсковицы Гатчинского района»</t>
  </si>
  <si>
    <t>Гатчинский район  Итог</t>
  </si>
  <si>
    <t>Кингисеппский район</t>
  </si>
  <si>
    <t>Здание по дополнительному образованию детей на 180 человек 
 в ГБУ ДО ДООЦ «Россонь»</t>
  </si>
  <si>
    <t>Кингисеппский район Итог</t>
  </si>
  <si>
    <t>Киришский район</t>
  </si>
  <si>
    <t>Реконструкция стадиона «Нефтяник» на 154 человека, расположенного по адресу: г. Кириши, ул. Строителей, д. 5</t>
  </si>
  <si>
    <t>Киришский район Итог</t>
  </si>
  <si>
    <t>Строительство павильона входной зоны на 250 тыс. посетителей в год, функционально связанный с популяризацией Музея-Заповедника "Прорыв блокады Ленинграда" и благоустройство территории</t>
  </si>
  <si>
    <t>Кировский район  Итог</t>
  </si>
  <si>
    <t>Лодейнопольский район  Итог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</si>
  <si>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</si>
  <si>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Приобретение здания школы на 825 мест в пос. Новоселье Аннинского г.п. Ломоносовского района</t>
  </si>
  <si>
    <t>Ломоносовский район  Итог</t>
  </si>
  <si>
    <t>Торковичское СП</t>
  </si>
  <si>
    <t>Лужский район  Итог</t>
  </si>
  <si>
    <t>межмуниципальное  Итог</t>
  </si>
  <si>
    <t>не распределено  Итог</t>
  </si>
  <si>
    <t>Санкт-Петербург</t>
  </si>
  <si>
    <t>Реконструкция здания общежития ГБПОУ "ЛОККиИ",СПБ, Подъездной переулок, д.19</t>
  </si>
  <si>
    <t>Санкт-Петербург Итог</t>
  </si>
  <si>
    <t>Строительство амбулаторно-поликлинического комплекса, пос. Тельмана, Тосненский район</t>
  </si>
  <si>
    <t>Радиоприемный центр связи (ПРЦ), г. Тосно Тосненского муниципального района Ленинградская области</t>
  </si>
  <si>
    <t>Форносовское ГП</t>
  </si>
  <si>
    <t>Инженерная инфраструктура к земельным участкам под ИЖС, Массив по ул. Сосновая, ул. Дачная в г.п. Форносово Тосненского района</t>
  </si>
  <si>
    <t>Тосненский район  Итог</t>
  </si>
  <si>
    <t>Гончаровское СП</t>
  </si>
  <si>
    <t>Рабитицкое СП</t>
  </si>
  <si>
    <t>Приморское ГП</t>
  </si>
  <si>
    <t>Объекты адресной инвестиционной программы на 2024 год и на плановый период 2025 и 2026 годов
(по районам Ленинградской области)</t>
  </si>
  <si>
    <t>План
2025 год</t>
  </si>
  <si>
    <t>Приложение 81 к пояснительной записке 2024 года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</si>
  <si>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</si>
  <si>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</si>
  <si>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"Центр досуговых, оздоровительных и учебных программ "Молодежный"</t>
  </si>
  <si>
    <t xml:space="preserve">Сосновоборский ГО </t>
  </si>
  <si>
    <t>Сосновоборский ГО</t>
  </si>
  <si>
    <t>Инженерная инфраструктура к земельным участкам под ИЖС, Массив «ГК Искра. Этап 2», Сосновоборский городской округ</t>
  </si>
  <si>
    <t>Сосновоборский ГО  Итог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</si>
  <si>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</si>
  <si>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областного бюджета на реализацию инфраструктурного проекта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</si>
  <si>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</si>
  <si>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финансирования за счёт бюджетного кредита из федерального бюджета на реализацию инфраструктурного проекта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</si>
  <si>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улица Пушкинская аллея</t>
  </si>
  <si>
    <t>Средняя общеобразовательная школа на 1175 мест в г. 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</si>
  <si>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Реконструкция здания общеобразовательной школы № 68 в г. Лодейное Поле</t>
  </si>
  <si>
    <t>Устройство перехватывающей парковки в с. Старая Ладога, на автомобильной дороге общего пользования регионального значения "Зуево-Новая Ладога" в Волховском районе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</si>
  <si>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г. Мурино, Екатерининская улица, дом 8, корпус 2, пом 2-Н</t>
  </si>
  <si>
    <t>Приобретение здания дошкольной образовательной организации на 160 мест с оборудованием по адресу: Всеволожский муниципальный район, Заневское городское поселение, г. Кудрово, пр-кт Строителей, дом 22.</t>
  </si>
  <si>
    <t>Строительство дет сада на 160 мест по адресу: Всеволожский район, п. Бугры, ул. Школьная, участок 4Б</t>
  </si>
  <si>
    <t>Строительство детского сада на 160 мест по адресу: г. Всеволожск, ул. Ленинградская, д.21</t>
  </si>
  <si>
    <t>Школа на 1600 мест по адресу: г. Кудрово, микрорайон "Новый Оккервиль", строительная позиция 19</t>
  </si>
  <si>
    <t>Устройство пешеходного перехода в разных уровнях на автомобильной дороге общего пользования регионального значения "Санкт-Петербург-завод им. Свердлова-Всеволожск" на км 35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</si>
  <si>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 Тайцы, ул. Юного Ленинца, д. 2</t>
  </si>
  <si>
    <t>Инженерная инфраструктура к земельным участкам под ИЖС, Массив пос. Молодцово (строительство) Кировское городское поселение Кировского муниципального района</t>
  </si>
  <si>
    <t>Строительство Дома культуры в поселке Торковичи Лужского района Ленинградской области по адресу: Ленинградская область, Лужский район, п. Торковичи, ул. 2-я Гражданская (150 мест)</t>
  </si>
  <si>
    <t>Строительство биатлонно-лыжного комплекса в пос. Шапки Тосненского района (1 этап строительства)</t>
  </si>
  <si>
    <t>Реконструкция школы на 115 мест с размещением МК ДОУ «Заборьевский детский сад» на 2 группы (35 детей), пос. Заборье Бокситогорского район</t>
  </si>
  <si>
    <t>Завершение строительства Дома культуры на 150 мест в д. Терпилицы Волосовского муниципального района Ленинградской области</t>
  </si>
  <si>
    <t>Строительство физкультурно-оздоровительного комплекса с плавательным бассейном на 127 человек в г. Шлиссельбург, ул. Леманский канал, уч. 6</t>
  </si>
  <si>
    <t>Шлиссельбургское ГП</t>
  </si>
  <si>
    <t>Бюджеты МО</t>
  </si>
  <si>
    <t>Реконструкция канализационных очистных сооружений в г. Кировск Кировского района Ленинградской области (проектно-изыскательские работы)</t>
  </si>
  <si>
    <t>Строительство/реконструкция канализационных очистных сооружений в г. Отрадное Кировского района Ленинградской области (проектно-изыскательские работы)</t>
  </si>
  <si>
    <t>Строительство сетей водоотведения от реконструируемой (существующей) КНС № 1 (вблизи улицы Миккели) до КОС № 1 в г. Луга</t>
  </si>
  <si>
    <t>Реконструкция автомобильной дороги Подъезд к п.Неппово" в Кингисеппском районе</t>
  </si>
  <si>
    <t>Строительство улицы Серафимовская по адресу: г.п. Новоселье, МО Аннинское городское поселение, Ломоносовский район</t>
  </si>
  <si>
    <t>Заневское ГП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</si>
  <si>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«Заневское городское поселение», кадастровый квартал 47:07:1044001»</t>
  </si>
  <si>
    <t xml:space="preserve">Реконструкция автомобильной дороги общего пользования местного значения  «Лемовжа - Гостятино» в Волосовском районе Ленинградской области,  включая разработку проектно-сметной документации </t>
  </si>
  <si>
    <t xml:space="preserve">Реконструкция автомобильной дороги общего пользования местного значения                                         "Большой Сабск - Изори" в Волосовском районе Ленинградской области,   включая разработку проектно-сметной документации </t>
  </si>
  <si>
    <t xml:space="preserve">Реконструкция ул. Дорожная (в границах от Дороги Жизни до дома № 7), Садового переулка и улицы Майской в г. Всеволожске по адресу: Ленинградская область, г. Всеволожск, ул. Дорожная (в границах от Дороги Жизни до дома № 7); Ленинградская область, г. Всеволожск, Садовый переулок; Ленинградская область, г. Всеволожск, ул. Майская. 0,948 км </t>
  </si>
  <si>
    <t>Реконструкция проезда мкрн Черная речка - мкрг Сертолово-2 по адресу: Ленинградская область, Всеволожский район, г. Сертолово, микрорайон Сертолово-2, ул. Мира, земельный участок с кадастровым номером 47:08:0103002:2500 (в границах квартала Сертолово-2 до примыкания к Восточно-Выборгскому шоссе). 1,56141 км</t>
  </si>
  <si>
    <t>Местная улица пос. Щеглово 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 Протяженность 0,947 км</t>
  </si>
  <si>
    <t>Щегловское сп</t>
  </si>
  <si>
    <t>Рождественское сп</t>
  </si>
  <si>
    <t xml:space="preserve">Строительство пешеходного мостового перехода через р. Оредеж в дер. Даймище                                           на территории Рождественского сельского поселения Гатчинского муниципального района </t>
  </si>
  <si>
    <t>«Строительство моста через Староладожский канал в створе Северного переулка в г. Шлиссельбург, в том числе проектно-изыскательские работы».</t>
  </si>
  <si>
    <t xml:space="preserve">Реконструкция Копорского шоссе с перекрестками улиц Ленинградская - Копорское шоссе и перекрестками улиц Копорское шоссе - проспект Александра Невского в гор. Сосновый Бор Ленинградской области по адресу: автомобильная дорога Копорское шоссе с перекрестками улиц Ленинградская - Копорское шоссе и перекрестка улиц Копорское шоссе - проспект Александра Невского в гор. Сосновый Бор Ленинградской области 1,3,4 этапы  </t>
  </si>
  <si>
    <t>ГКУ Дирекция дорожного строительства</t>
  </si>
  <si>
    <t>ГКУ "Объект № 58 Правительства Ленинградской области"</t>
  </si>
  <si>
    <t>Строительство и реконструкция (модернизация) объектов питьевого водоснабжения (распределение по объектам планируется до конца 2023г. с учетом решения Минстроя РФ о корректировке средств ФБ и отбора объектов)</t>
  </si>
  <si>
    <t>Субсидии на обеспечение устойчивого сокращения непригодного для проживания жилищного фонда (признанного аварийным до 01.01.2017г.)</t>
  </si>
  <si>
    <t>Субсидии на переселение граждан из аварийного жилищного фонда (областная собственность, переданная в собственность МО)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</si>
  <si>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 Паша, ул.Советская</t>
  </si>
  <si>
    <t>Сертоловское гп</t>
  </si>
  <si>
    <t xml:space="preserve">ГКУ "Управление строительства Ленинградской области" </t>
  </si>
  <si>
    <t>Резерв на исполнение судебных актов по искам к ГКУ ГКУ "Управление строительства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</si>
</sst>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_-* #,##0.0\ _₽_-;\-* #,##0.0\ _₽_-;_-* &quot;-&quot;??\ _₽_-;_-@_-"/>
    <numFmt numFmtId="169" formatCode="_-* #,##0.0\ _₽_-;\-* #,##0.0\ _₽_-;_-* &quot;-&quot;?\ _₽_-;_-@_-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000000"/>
      <name val="Arial Cyr"/>
      <charset val="204"/>
    </font>
    <font>
      <b/>
      <sz val="9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CE6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3">
    <xf numFmtId="0" fontId="0" fillId="0" borderId="0"/>
    <xf numFmtId="0" fontId="6" fillId="0" borderId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4" fillId="2" borderId="0" xfId="1" applyFont="1" applyFill="1" applyAlignment="1">
      <alignment vertical="top"/>
    </xf>
    <xf numFmtId="0" fontId="15" fillId="2" borderId="0" xfId="1" applyFont="1" applyFill="1" applyAlignment="1">
      <alignment vertical="top"/>
    </xf>
    <xf numFmtId="0" fontId="16" fillId="2" borderId="0" xfId="1" applyFont="1" applyFill="1" applyAlignment="1">
      <alignment vertical="top"/>
    </xf>
    <xf numFmtId="0" fontId="0" fillId="2" borderId="0" xfId="0" applyFill="1"/>
    <xf numFmtId="0" fontId="5" fillId="2" borderId="0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8" fontId="19" fillId="2" borderId="0" xfId="222" applyNumberFormat="1" applyFont="1" applyFill="1" applyAlignment="1">
      <alignment horizontal="center" vertical="center"/>
    </xf>
    <xf numFmtId="16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8" fillId="2" borderId="3" xfId="16" applyNumberFormat="1" applyFont="1" applyFill="1" applyBorder="1" applyAlignment="1">
      <alignment horizontal="center" vertical="center" wrapText="1"/>
    </xf>
    <xf numFmtId="0" fontId="8" fillId="2" borderId="4" xfId="16" applyNumberFormat="1" applyFont="1" applyFill="1" applyBorder="1" applyAlignment="1">
      <alignment horizontal="center" vertical="center" wrapText="1"/>
    </xf>
    <xf numFmtId="0" fontId="8" fillId="2" borderId="2" xfId="16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horizontal="right" vertical="center" wrapText="1"/>
    </xf>
  </cellXfs>
  <cellStyles count="223">
    <cellStyle name="Денежный 2" xfId="2"/>
    <cellStyle name="Обычный" xfId="0" builtinId="0"/>
    <cellStyle name="Обычный 10" xfId="3"/>
    <cellStyle name="Обычный 10 2" xfId="4"/>
    <cellStyle name="Обычный 10 2 2" xfId="5"/>
    <cellStyle name="Обычный 10 2 2 2" xfId="6"/>
    <cellStyle name="Обычный 10 2 2 2 2" xfId="126"/>
    <cellStyle name="Обычный 10 2 2 3" xfId="125"/>
    <cellStyle name="Обычный 10 2 3" xfId="7"/>
    <cellStyle name="Обычный 10 2 3 2" xfId="127"/>
    <cellStyle name="Обычный 10 2 4" xfId="8"/>
    <cellStyle name="Обычный 10 2 4 2" xfId="128"/>
    <cellStyle name="Обычный 10 2 5" xfId="124"/>
    <cellStyle name="Обычный 10 3" xfId="9"/>
    <cellStyle name="Обычный 10 3 2" xfId="10"/>
    <cellStyle name="Обычный 10 3 2 2" xfId="130"/>
    <cellStyle name="Обычный 10 3 3" xfId="129"/>
    <cellStyle name="Обычный 10 4" xfId="11"/>
    <cellStyle name="Обычный 10 4 2" xfId="12"/>
    <cellStyle name="Обычный 10 4 2 2" xfId="132"/>
    <cellStyle name="Обычный 10 4 3" xfId="131"/>
    <cellStyle name="Обычный 10 5" xfId="13"/>
    <cellStyle name="Обычный 10 5 2" xfId="133"/>
    <cellStyle name="Обычный 10 6" xfId="123"/>
    <cellStyle name="Обычный 11" xfId="14"/>
    <cellStyle name="Обычный 12" xfId="1"/>
    <cellStyle name="Обычный 13" xfId="122"/>
    <cellStyle name="Обычный 2" xfId="15"/>
    <cellStyle name="Обычный 2 2" xfId="16"/>
    <cellStyle name="Обычный 2 2 2" xfId="17"/>
    <cellStyle name="Обычный 2 2 2 2" xfId="18"/>
    <cellStyle name="Обычный 2 3" xfId="19"/>
    <cellStyle name="Обычный 2 3 2" xfId="20"/>
    <cellStyle name="Обычный 2 3 2 2" xfId="21"/>
    <cellStyle name="Обычный 2 3 2 2 2" xfId="137"/>
    <cellStyle name="Обычный 2 3 2 3" xfId="136"/>
    <cellStyle name="Обычный 2 3 3" xfId="22"/>
    <cellStyle name="Обычный 2 3 3 2" xfId="138"/>
    <cellStyle name="Обычный 2 3 4" xfId="23"/>
    <cellStyle name="Обычный 2 3 4 2" xfId="139"/>
    <cellStyle name="Обычный 2 3 5" xfId="135"/>
    <cellStyle name="Обычный 2 4" xfId="24"/>
    <cellStyle name="Обычный 2 4 2" xfId="25"/>
    <cellStyle name="Обычный 2 4 2 2" xfId="141"/>
    <cellStyle name="Обычный 2 4 3" xfId="140"/>
    <cellStyle name="Обычный 2 5" xfId="26"/>
    <cellStyle name="Обычный 2 5 2" xfId="27"/>
    <cellStyle name="Обычный 2 5 2 2" xfId="143"/>
    <cellStyle name="Обычный 2 5 3" xfId="142"/>
    <cellStyle name="Обычный 2 6" xfId="28"/>
    <cellStyle name="Обычный 2 6 2" xfId="144"/>
    <cellStyle name="Обычный 2 7" xfId="29"/>
    <cellStyle name="Обычный 2 8" xfId="134"/>
    <cellStyle name="Обычный 2_АИП 2015 год" xfId="30"/>
    <cellStyle name="Обычный 3" xfId="31"/>
    <cellStyle name="Обычный 3 2" xfId="32"/>
    <cellStyle name="Обычный 3 3" xfId="33"/>
    <cellStyle name="Обычный 4" xfId="34"/>
    <cellStyle name="Обычный 4 2" xfId="35"/>
    <cellStyle name="Обычный 4 2 2" xfId="36"/>
    <cellStyle name="Обычный 4 2 2 2" xfId="37"/>
    <cellStyle name="Обычный 4 2 2 2 2" xfId="148"/>
    <cellStyle name="Обычный 4 2 2 3" xfId="147"/>
    <cellStyle name="Обычный 4 2 3" xfId="38"/>
    <cellStyle name="Обычный 4 2 3 2" xfId="149"/>
    <cellStyle name="Обычный 4 2 4" xfId="39"/>
    <cellStyle name="Обычный 4 2 4 2" xfId="150"/>
    <cellStyle name="Обычный 4 2 5" xfId="146"/>
    <cellStyle name="Обычный 4 3" xfId="40"/>
    <cellStyle name="Обычный 4 3 2" xfId="41"/>
    <cellStyle name="Обычный 4 3 2 2" xfId="151"/>
    <cellStyle name="Обычный 4 4" xfId="42"/>
    <cellStyle name="Обычный 4 4 2" xfId="43"/>
    <cellStyle name="Обычный 4 4 2 2" xfId="153"/>
    <cellStyle name="Обычный 4 4 3" xfId="152"/>
    <cellStyle name="Обычный 4 5" xfId="44"/>
    <cellStyle name="Обычный 4 5 2" xfId="154"/>
    <cellStyle name="Обычный 4 6" xfId="45"/>
    <cellStyle name="Обычный 4 6 2" xfId="155"/>
    <cellStyle name="Обычный 4 7" xfId="145"/>
    <cellStyle name="Обычный 5" xfId="46"/>
    <cellStyle name="Обычный 5 2" xfId="47"/>
    <cellStyle name="Обычный 5 2 2" xfId="48"/>
    <cellStyle name="Обычный 5 2 2 2" xfId="49"/>
    <cellStyle name="Обычный 5 2 2 2 2" xfId="159"/>
    <cellStyle name="Обычный 5 2 2 3" xfId="158"/>
    <cellStyle name="Обычный 5 2 3" xfId="50"/>
    <cellStyle name="Обычный 5 2 3 2" xfId="160"/>
    <cellStyle name="Обычный 5 2 4" xfId="51"/>
    <cellStyle name="Обычный 5 2 4 2" xfId="161"/>
    <cellStyle name="Обычный 5 2 5" xfId="157"/>
    <cellStyle name="Обычный 5 3" xfId="52"/>
    <cellStyle name="Обычный 5 3 2" xfId="53"/>
    <cellStyle name="Обычный 5 3 2 2" xfId="162"/>
    <cellStyle name="Обычный 5 4" xfId="54"/>
    <cellStyle name="Обычный 5 4 2" xfId="55"/>
    <cellStyle name="Обычный 5 4 2 2" xfId="164"/>
    <cellStyle name="Обычный 5 4 3" xfId="163"/>
    <cellStyle name="Обычный 5 5" xfId="56"/>
    <cellStyle name="Обычный 5 5 2" xfId="165"/>
    <cellStyle name="Обычный 5 6" xfId="57"/>
    <cellStyle name="Обычный 5 6 2" xfId="166"/>
    <cellStyle name="Обычный 5 7" xfId="156"/>
    <cellStyle name="Обычный 6" xfId="58"/>
    <cellStyle name="Обычный 6 2" xfId="59"/>
    <cellStyle name="Обычный 6 2 2" xfId="60"/>
    <cellStyle name="Обычный 6 2 2 2" xfId="61"/>
    <cellStyle name="Обычный 6 2 2 2 2" xfId="170"/>
    <cellStyle name="Обычный 6 2 2 3" xfId="169"/>
    <cellStyle name="Обычный 6 2 3" xfId="62"/>
    <cellStyle name="Обычный 6 2 3 2" xfId="171"/>
    <cellStyle name="Обычный 6 2 4" xfId="63"/>
    <cellStyle name="Обычный 6 2 4 2" xfId="172"/>
    <cellStyle name="Обычный 6 2 5" xfId="168"/>
    <cellStyle name="Обычный 6 3" xfId="64"/>
    <cellStyle name="Обычный 6 3 2" xfId="65"/>
    <cellStyle name="Обычный 6 3 2 2" xfId="174"/>
    <cellStyle name="Обычный 6 3 3" xfId="173"/>
    <cellStyle name="Обычный 6 4" xfId="66"/>
    <cellStyle name="Обычный 6 4 2" xfId="67"/>
    <cellStyle name="Обычный 6 4 2 2" xfId="176"/>
    <cellStyle name="Обычный 6 4 3" xfId="175"/>
    <cellStyle name="Обычный 6 5" xfId="68"/>
    <cellStyle name="Обычный 6 5 2" xfId="177"/>
    <cellStyle name="Обычный 6 6" xfId="167"/>
    <cellStyle name="Обычный 7" xfId="69"/>
    <cellStyle name="Обычный 7 2" xfId="70"/>
    <cellStyle name="Обычный 7 2 2" xfId="71"/>
    <cellStyle name="Обычный 7 2 2 2" xfId="72"/>
    <cellStyle name="Обычный 7 2 2 2 2" xfId="181"/>
    <cellStyle name="Обычный 7 2 2 3" xfId="180"/>
    <cellStyle name="Обычный 7 2 3" xfId="73"/>
    <cellStyle name="Обычный 7 2 3 2" xfId="182"/>
    <cellStyle name="Обычный 7 2 4" xfId="74"/>
    <cellStyle name="Обычный 7 2 4 2" xfId="183"/>
    <cellStyle name="Обычный 7 2 5" xfId="179"/>
    <cellStyle name="Обычный 7 3" xfId="75"/>
    <cellStyle name="Обычный 7 3 2" xfId="76"/>
    <cellStyle name="Обычный 7 3 2 2" xfId="185"/>
    <cellStyle name="Обычный 7 3 3" xfId="184"/>
    <cellStyle name="Обычный 7 4" xfId="77"/>
    <cellStyle name="Обычный 7 4 2" xfId="78"/>
    <cellStyle name="Обычный 7 4 2 2" xfId="187"/>
    <cellStyle name="Обычный 7 4 3" xfId="186"/>
    <cellStyle name="Обычный 7 5" xfId="79"/>
    <cellStyle name="Обычный 7 5 2" xfId="188"/>
    <cellStyle name="Обычный 7 6" xfId="178"/>
    <cellStyle name="Обычный 8" xfId="80"/>
    <cellStyle name="Обычный 8 2" xfId="81"/>
    <cellStyle name="Обычный 8 2 2" xfId="82"/>
    <cellStyle name="Обычный 8 2 2 2" xfId="83"/>
    <cellStyle name="Обычный 8 2 2 2 2" xfId="192"/>
    <cellStyle name="Обычный 8 2 2 3" xfId="191"/>
    <cellStyle name="Обычный 8 2 3" xfId="84"/>
    <cellStyle name="Обычный 8 2 3 2" xfId="193"/>
    <cellStyle name="Обычный 8 2 4" xfId="85"/>
    <cellStyle name="Обычный 8 2 4 2" xfId="194"/>
    <cellStyle name="Обычный 8 2 5" xfId="190"/>
    <cellStyle name="Обычный 8 3" xfId="86"/>
    <cellStyle name="Обычный 8 3 2" xfId="87"/>
    <cellStyle name="Обычный 8 3 2 2" xfId="196"/>
    <cellStyle name="Обычный 8 3 3" xfId="195"/>
    <cellStyle name="Обычный 8 4" xfId="88"/>
    <cellStyle name="Обычный 8 4 2" xfId="89"/>
    <cellStyle name="Обычный 8 4 2 2" xfId="198"/>
    <cellStyle name="Обычный 8 4 3" xfId="197"/>
    <cellStyle name="Обычный 8 5" xfId="90"/>
    <cellStyle name="Обычный 8 5 2" xfId="199"/>
    <cellStyle name="Обычный 8 6" xfId="189"/>
    <cellStyle name="Обычный 9" xfId="91"/>
    <cellStyle name="Обычный 9 2" xfId="92"/>
    <cellStyle name="Обычный 9 2 2" xfId="93"/>
    <cellStyle name="Обычный 9 2 2 2" xfId="94"/>
    <cellStyle name="Обычный 9 2 2 2 2" xfId="203"/>
    <cellStyle name="Обычный 9 2 2 3" xfId="202"/>
    <cellStyle name="Обычный 9 2 3" xfId="95"/>
    <cellStyle name="Обычный 9 2 3 2" xfId="204"/>
    <cellStyle name="Обычный 9 2 4" xfId="96"/>
    <cellStyle name="Обычный 9 2 4 2" xfId="205"/>
    <cellStyle name="Обычный 9 2 5" xfId="201"/>
    <cellStyle name="Обычный 9 3" xfId="97"/>
    <cellStyle name="Обычный 9 3 2" xfId="98"/>
    <cellStyle name="Обычный 9 3 2 2" xfId="207"/>
    <cellStyle name="Обычный 9 3 3" xfId="206"/>
    <cellStyle name="Обычный 9 4" xfId="99"/>
    <cellStyle name="Обычный 9 4 2" xfId="100"/>
    <cellStyle name="Обычный 9 4 2 2" xfId="209"/>
    <cellStyle name="Обычный 9 4 3" xfId="208"/>
    <cellStyle name="Обычный 9 5" xfId="101"/>
    <cellStyle name="Обычный 9 5 2" xfId="210"/>
    <cellStyle name="Обычный 9 6" xfId="200"/>
    <cellStyle name="Финансовый" xfId="222" builtinId="3"/>
    <cellStyle name="Финансовый 2" xfId="102"/>
    <cellStyle name="Финансовый 2 10" xfId="103"/>
    <cellStyle name="Финансовый 2 11" xfId="104"/>
    <cellStyle name="Финансовый 2 2" xfId="105"/>
    <cellStyle name="Финансовый 2 8" xfId="106"/>
    <cellStyle name="Финансовый 2 9" xfId="107"/>
    <cellStyle name="Финансовый 3" xfId="108"/>
    <cellStyle name="Финансовый 3 2" xfId="109"/>
    <cellStyle name="Финансовый 3 2 2" xfId="110"/>
    <cellStyle name="Финансовый 3 2 2 2" xfId="111"/>
    <cellStyle name="Финансовый 3 2 2 2 2" xfId="214"/>
    <cellStyle name="Финансовый 3 2 2 3" xfId="213"/>
    <cellStyle name="Финансовый 3 2 3" xfId="112"/>
    <cellStyle name="Финансовый 3 2 3 2" xfId="215"/>
    <cellStyle name="Финансовый 3 2 4" xfId="113"/>
    <cellStyle name="Финансовый 3 2 4 2" xfId="216"/>
    <cellStyle name="Финансовый 3 2 5" xfId="212"/>
    <cellStyle name="Финансовый 3 3" xfId="114"/>
    <cellStyle name="Финансовый 3 3 2" xfId="115"/>
    <cellStyle name="Финансовый 3 3 2 2" xfId="217"/>
    <cellStyle name="Финансовый 3 4" xfId="116"/>
    <cellStyle name="Финансовый 3 4 2" xfId="117"/>
    <cellStyle name="Финансовый 3 4 2 2" xfId="219"/>
    <cellStyle name="Финансовый 3 4 3" xfId="218"/>
    <cellStyle name="Финансовый 3 5" xfId="118"/>
    <cellStyle name="Финансовый 3 5 2" xfId="220"/>
    <cellStyle name="Финансовый 3 6" xfId="119"/>
    <cellStyle name="Финансовый 3 6 2" xfId="221"/>
    <cellStyle name="Финансовый 3 7" xfId="211"/>
    <cellStyle name="Финансовый 4" xfId="120"/>
    <cellStyle name="Финансовый 5" xfId="1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tabSelected="1" zoomScaleNormal="100" zoomScaleSheetLayoutView="70" workbookViewId="0">
      <selection activeCell="H3" sqref="H3"/>
    </sheetView>
  </sheetViews>
  <sheetFormatPr defaultColWidth="8.85546875" defaultRowHeight="12.75" x14ac:dyDescent="0.2"/>
  <cols>
    <col min="1" max="1" width="20.140625" style="12" customWidth="1"/>
    <col min="2" max="2" width="24.28515625" style="12" customWidth="1"/>
    <col min="3" max="3" width="29" style="13" customWidth="1"/>
    <col min="4" max="4" width="19.140625" style="12" customWidth="1"/>
    <col min="5" max="5" width="52.7109375" style="14" customWidth="1"/>
    <col min="6" max="8" width="14.42578125" style="41" customWidth="1"/>
    <col min="9" max="16384" width="8.85546875" style="8"/>
  </cols>
  <sheetData>
    <row r="1" spans="1:8" ht="15" customHeight="1" x14ac:dyDescent="0.2">
      <c r="A1" s="5"/>
      <c r="B1" s="5"/>
      <c r="C1" s="6"/>
      <c r="D1" s="7"/>
      <c r="E1" s="1"/>
      <c r="F1" s="34"/>
      <c r="G1" s="34"/>
      <c r="H1" s="71" t="s">
        <v>154</v>
      </c>
    </row>
    <row r="2" spans="1:8" ht="71.25" customHeight="1" x14ac:dyDescent="0.2">
      <c r="A2" s="58" t="s">
        <v>152</v>
      </c>
      <c r="B2" s="58"/>
      <c r="C2" s="58"/>
      <c r="D2" s="58"/>
      <c r="E2" s="58"/>
      <c r="F2" s="58"/>
      <c r="G2" s="58"/>
      <c r="H2" s="58"/>
    </row>
    <row r="3" spans="1:8" ht="17.25" customHeight="1" x14ac:dyDescent="0.2">
      <c r="A3" s="59"/>
      <c r="B3" s="59"/>
      <c r="C3" s="59"/>
      <c r="D3" s="59"/>
      <c r="E3" s="9"/>
      <c r="F3" s="34"/>
      <c r="G3" s="34"/>
      <c r="H3" s="72" t="s">
        <v>23</v>
      </c>
    </row>
    <row r="4" spans="1:8" ht="47.25" x14ac:dyDescent="0.2">
      <c r="A4" s="10" t="s">
        <v>22</v>
      </c>
      <c r="B4" s="10" t="s">
        <v>21</v>
      </c>
      <c r="C4" s="10" t="s">
        <v>20</v>
      </c>
      <c r="D4" s="10" t="s">
        <v>19</v>
      </c>
      <c r="E4" s="10" t="s">
        <v>18</v>
      </c>
      <c r="F4" s="10" t="s">
        <v>29</v>
      </c>
      <c r="G4" s="10" t="s">
        <v>153</v>
      </c>
      <c r="H4" s="10" t="s">
        <v>82</v>
      </c>
    </row>
    <row r="5" spans="1:8" ht="65.45" customHeight="1" x14ac:dyDescent="0.2">
      <c r="A5" s="3" t="s">
        <v>17</v>
      </c>
      <c r="B5" s="2" t="s">
        <v>17</v>
      </c>
      <c r="C5" s="2" t="s">
        <v>32</v>
      </c>
      <c r="D5" s="2" t="s">
        <v>83</v>
      </c>
      <c r="E5" s="4" t="s">
        <v>180</v>
      </c>
      <c r="F5" s="35">
        <v>150343</v>
      </c>
      <c r="G5" s="35">
        <v>59932.4</v>
      </c>
      <c r="H5" s="35">
        <v>0</v>
      </c>
    </row>
    <row r="6" spans="1:8" ht="12.75" customHeight="1" x14ac:dyDescent="0.2">
      <c r="A6" s="44" t="s">
        <v>84</v>
      </c>
      <c r="B6" s="45"/>
      <c r="C6" s="45"/>
      <c r="D6" s="45"/>
      <c r="E6" s="45"/>
      <c r="F6" s="36">
        <f>SUM(F5)</f>
        <v>150343</v>
      </c>
      <c r="G6" s="36">
        <f t="shared" ref="G6:H6" si="0">SUM(G5)</f>
        <v>59932.4</v>
      </c>
      <c r="H6" s="36">
        <f t="shared" si="0"/>
        <v>0</v>
      </c>
    </row>
    <row r="7" spans="1:8" ht="84.6" customHeight="1" x14ac:dyDescent="0.2">
      <c r="A7" s="63" t="s">
        <v>44</v>
      </c>
      <c r="B7" s="2" t="s">
        <v>16</v>
      </c>
      <c r="C7" s="2" t="s">
        <v>34</v>
      </c>
      <c r="D7" s="48" t="s">
        <v>83</v>
      </c>
      <c r="E7" s="4" t="s">
        <v>181</v>
      </c>
      <c r="F7" s="35">
        <v>59400</v>
      </c>
      <c r="G7" s="35">
        <v>178200</v>
      </c>
      <c r="H7" s="35">
        <v>42629</v>
      </c>
    </row>
    <row r="8" spans="1:8" ht="80.45" customHeight="1" x14ac:dyDescent="0.2">
      <c r="A8" s="64"/>
      <c r="B8" s="2" t="s">
        <v>150</v>
      </c>
      <c r="C8" s="2" t="s">
        <v>35</v>
      </c>
      <c r="D8" s="47" t="s">
        <v>83</v>
      </c>
      <c r="E8" s="2" t="s">
        <v>85</v>
      </c>
      <c r="F8" s="35">
        <v>26708</v>
      </c>
      <c r="G8" s="35">
        <v>0</v>
      </c>
      <c r="H8" s="35">
        <v>0</v>
      </c>
    </row>
    <row r="9" spans="1:8" ht="63.75" customHeight="1" x14ac:dyDescent="0.2">
      <c r="A9" s="64"/>
      <c r="B9" s="2" t="s">
        <v>202</v>
      </c>
      <c r="C9" s="42" t="s">
        <v>39</v>
      </c>
      <c r="D9" s="42" t="s">
        <v>86</v>
      </c>
      <c r="E9" s="2" t="s">
        <v>87</v>
      </c>
      <c r="F9" s="35">
        <v>0</v>
      </c>
      <c r="G9" s="35">
        <v>0</v>
      </c>
      <c r="H9" s="35">
        <v>361964.79999999999</v>
      </c>
    </row>
    <row r="10" spans="1:8" ht="63.75" x14ac:dyDescent="0.2">
      <c r="A10" s="64"/>
      <c r="B10" s="42" t="s">
        <v>44</v>
      </c>
      <c r="C10" s="53"/>
      <c r="D10" s="53"/>
      <c r="E10" s="23" t="s">
        <v>192</v>
      </c>
      <c r="F10" s="37">
        <v>29751.4</v>
      </c>
      <c r="G10" s="37">
        <v>73099.199999999997</v>
      </c>
      <c r="H10" s="37">
        <v>80596.800000000003</v>
      </c>
    </row>
    <row r="11" spans="1:8" ht="63.75" x14ac:dyDescent="0.2">
      <c r="A11" s="65"/>
      <c r="B11" s="54"/>
      <c r="C11" s="54"/>
      <c r="D11" s="54"/>
      <c r="E11" s="23" t="s">
        <v>193</v>
      </c>
      <c r="F11" s="37">
        <v>17970.400000000001</v>
      </c>
      <c r="G11" s="37">
        <v>44153.1</v>
      </c>
      <c r="H11" s="37">
        <v>18286.599999999999</v>
      </c>
    </row>
    <row r="12" spans="1:8" ht="12.75" customHeight="1" x14ac:dyDescent="0.2">
      <c r="A12" s="44" t="s">
        <v>88</v>
      </c>
      <c r="B12" s="45"/>
      <c r="C12" s="45"/>
      <c r="D12" s="45"/>
      <c r="E12" s="45"/>
      <c r="F12" s="36">
        <f>SUM(F7:F11)</f>
        <v>133829.79999999999</v>
      </c>
      <c r="G12" s="36">
        <f t="shared" ref="G12:H12" si="1">SUM(G7:G11)</f>
        <v>295452.3</v>
      </c>
      <c r="H12" s="36">
        <f t="shared" si="1"/>
        <v>503477.19999999995</v>
      </c>
    </row>
    <row r="13" spans="1:8" ht="111" customHeight="1" x14ac:dyDescent="0.2">
      <c r="A13" s="49" t="s">
        <v>45</v>
      </c>
      <c r="B13" s="2" t="s">
        <v>89</v>
      </c>
      <c r="C13" s="2" t="s">
        <v>38</v>
      </c>
      <c r="D13" s="2" t="s">
        <v>83</v>
      </c>
      <c r="E13" s="2" t="s">
        <v>90</v>
      </c>
      <c r="F13" s="35">
        <v>0</v>
      </c>
      <c r="G13" s="35">
        <v>2715.4</v>
      </c>
      <c r="H13" s="35">
        <v>0</v>
      </c>
    </row>
    <row r="14" spans="1:8" ht="63.75" x14ac:dyDescent="0.2">
      <c r="A14" s="50"/>
      <c r="B14" s="48" t="s">
        <v>202</v>
      </c>
      <c r="C14" s="48" t="s">
        <v>39</v>
      </c>
      <c r="D14" s="48" t="s">
        <v>86</v>
      </c>
      <c r="E14" s="2" t="s">
        <v>91</v>
      </c>
      <c r="F14" s="35">
        <v>18536.599999999999</v>
      </c>
      <c r="G14" s="35">
        <v>150000</v>
      </c>
      <c r="H14" s="35">
        <v>177803.9</v>
      </c>
    </row>
    <row r="15" spans="1:8" ht="51" x14ac:dyDescent="0.2">
      <c r="A15" s="50"/>
      <c r="B15" s="47"/>
      <c r="C15" s="47"/>
      <c r="D15" s="47"/>
      <c r="E15" s="4" t="s">
        <v>169</v>
      </c>
      <c r="F15" s="35">
        <v>0</v>
      </c>
      <c r="G15" s="35">
        <v>145000</v>
      </c>
      <c r="H15" s="35">
        <v>0</v>
      </c>
    </row>
    <row r="16" spans="1:8" ht="142.9" customHeight="1" x14ac:dyDescent="0.2">
      <c r="A16" s="50"/>
      <c r="B16" s="2" t="s">
        <v>24</v>
      </c>
      <c r="C16" s="2" t="s">
        <v>33</v>
      </c>
      <c r="D16" s="2" t="s">
        <v>92</v>
      </c>
      <c r="E16" s="2" t="s">
        <v>15</v>
      </c>
      <c r="F16" s="35">
        <v>5796.1</v>
      </c>
      <c r="G16" s="35">
        <v>0</v>
      </c>
      <c r="H16" s="35">
        <v>0</v>
      </c>
    </row>
    <row r="17" spans="1:8" ht="77.45" customHeight="1" x14ac:dyDescent="0.2">
      <c r="A17" s="50"/>
      <c r="B17" s="2" t="s">
        <v>93</v>
      </c>
      <c r="C17" s="2" t="s">
        <v>34</v>
      </c>
      <c r="D17" s="2" t="s">
        <v>83</v>
      </c>
      <c r="E17" s="4" t="s">
        <v>207</v>
      </c>
      <c r="F17" s="35">
        <v>92772.5</v>
      </c>
      <c r="G17" s="35">
        <v>0</v>
      </c>
      <c r="H17" s="35">
        <v>0</v>
      </c>
    </row>
    <row r="18" spans="1:8" ht="12.75" customHeight="1" x14ac:dyDescent="0.2">
      <c r="A18" s="44" t="s">
        <v>94</v>
      </c>
      <c r="B18" s="45"/>
      <c r="C18" s="45"/>
      <c r="D18" s="45"/>
      <c r="E18" s="45"/>
      <c r="F18" s="36">
        <f>SUM(F13:F17)</f>
        <v>117105.2</v>
      </c>
      <c r="G18" s="36">
        <f t="shared" ref="G18:H18" si="2">SUM(G13:G17)</f>
        <v>297715.40000000002</v>
      </c>
      <c r="H18" s="36">
        <f t="shared" si="2"/>
        <v>177803.9</v>
      </c>
    </row>
    <row r="19" spans="1:8" ht="90" customHeight="1" x14ac:dyDescent="0.2">
      <c r="A19" s="63" t="s">
        <v>46</v>
      </c>
      <c r="B19" s="48" t="s">
        <v>46</v>
      </c>
      <c r="C19" s="2" t="s">
        <v>35</v>
      </c>
      <c r="D19" s="2" t="s">
        <v>83</v>
      </c>
      <c r="E19" s="2" t="s">
        <v>56</v>
      </c>
      <c r="F19" s="35">
        <v>375045.9</v>
      </c>
      <c r="G19" s="35">
        <v>84063.1</v>
      </c>
      <c r="H19" s="35">
        <v>0</v>
      </c>
    </row>
    <row r="20" spans="1:8" ht="63.75" x14ac:dyDescent="0.2">
      <c r="A20" s="64"/>
      <c r="B20" s="47"/>
      <c r="C20" s="48" t="s">
        <v>32</v>
      </c>
      <c r="D20" s="2" t="s">
        <v>95</v>
      </c>
      <c r="E20" s="2" t="s">
        <v>96</v>
      </c>
      <c r="F20" s="35">
        <v>390847.1</v>
      </c>
      <c r="G20" s="35">
        <v>112491.2</v>
      </c>
      <c r="H20" s="35">
        <v>112491.2</v>
      </c>
    </row>
    <row r="21" spans="1:8" ht="63.75" x14ac:dyDescent="0.2">
      <c r="A21" s="64"/>
      <c r="B21" s="47"/>
      <c r="C21" s="47"/>
      <c r="D21" s="48" t="s">
        <v>83</v>
      </c>
      <c r="E21" s="2" t="s">
        <v>57</v>
      </c>
      <c r="F21" s="35">
        <v>69625.600000000006</v>
      </c>
      <c r="G21" s="35">
        <v>0</v>
      </c>
      <c r="H21" s="35">
        <v>0</v>
      </c>
    </row>
    <row r="22" spans="1:8" ht="63.75" x14ac:dyDescent="0.2">
      <c r="A22" s="64"/>
      <c r="B22" s="47"/>
      <c r="C22" s="47"/>
      <c r="D22" s="47"/>
      <c r="E22" s="2" t="s">
        <v>58</v>
      </c>
      <c r="F22" s="35">
        <v>84642.2</v>
      </c>
      <c r="G22" s="35">
        <v>0</v>
      </c>
      <c r="H22" s="35">
        <v>0</v>
      </c>
    </row>
    <row r="23" spans="1:8" ht="63.75" x14ac:dyDescent="0.2">
      <c r="A23" s="64"/>
      <c r="B23" s="47"/>
      <c r="C23" s="47"/>
      <c r="D23" s="47"/>
      <c r="E23" s="2" t="s">
        <v>59</v>
      </c>
      <c r="F23" s="35">
        <v>69625.7</v>
      </c>
      <c r="G23" s="35">
        <v>0</v>
      </c>
      <c r="H23" s="35">
        <v>0</v>
      </c>
    </row>
    <row r="24" spans="1:8" ht="63.75" x14ac:dyDescent="0.2">
      <c r="A24" s="64"/>
      <c r="B24" s="47"/>
      <c r="C24" s="47"/>
      <c r="D24" s="47"/>
      <c r="E24" s="4" t="s">
        <v>170</v>
      </c>
      <c r="F24" s="35">
        <v>69625.7</v>
      </c>
      <c r="G24" s="35">
        <v>0</v>
      </c>
      <c r="H24" s="35">
        <v>0</v>
      </c>
    </row>
    <row r="25" spans="1:8" ht="63.75" x14ac:dyDescent="0.2">
      <c r="A25" s="64"/>
      <c r="B25" s="47"/>
      <c r="C25" s="47"/>
      <c r="D25" s="47"/>
      <c r="E25" s="4" t="s">
        <v>171</v>
      </c>
      <c r="F25" s="35">
        <v>117216.4</v>
      </c>
      <c r="G25" s="35">
        <v>0</v>
      </c>
      <c r="H25" s="35">
        <v>0</v>
      </c>
    </row>
    <row r="26" spans="1:8" ht="76.5" x14ac:dyDescent="0.2">
      <c r="A26" s="64"/>
      <c r="B26" s="47"/>
      <c r="C26" s="47"/>
      <c r="D26" s="47"/>
      <c r="E26" s="2" t="s">
        <v>97</v>
      </c>
      <c r="F26" s="35">
        <v>180583.3</v>
      </c>
      <c r="G26" s="35">
        <v>0</v>
      </c>
      <c r="H26" s="35">
        <v>0</v>
      </c>
    </row>
    <row r="27" spans="1:8" ht="76.5" x14ac:dyDescent="0.2">
      <c r="A27" s="64"/>
      <c r="B27" s="47"/>
      <c r="C27" s="47"/>
      <c r="D27" s="47"/>
      <c r="E27" s="2" t="s">
        <v>98</v>
      </c>
      <c r="F27" s="35">
        <v>0</v>
      </c>
      <c r="G27" s="35">
        <v>662614.4</v>
      </c>
      <c r="H27" s="35">
        <v>0</v>
      </c>
    </row>
    <row r="28" spans="1:8" ht="63.75" x14ac:dyDescent="0.2">
      <c r="A28" s="64"/>
      <c r="B28" s="47"/>
      <c r="C28" s="47"/>
      <c r="D28" s="47"/>
      <c r="E28" s="2" t="s">
        <v>99</v>
      </c>
      <c r="F28" s="35">
        <v>0</v>
      </c>
      <c r="G28" s="35">
        <v>917754.2</v>
      </c>
      <c r="H28" s="35">
        <v>0</v>
      </c>
    </row>
    <row r="29" spans="1:8" ht="38.25" x14ac:dyDescent="0.2">
      <c r="A29" s="64"/>
      <c r="B29" s="47"/>
      <c r="C29" s="47"/>
      <c r="D29" s="47"/>
      <c r="E29" s="4" t="s">
        <v>172</v>
      </c>
      <c r="F29" s="35">
        <v>93000</v>
      </c>
      <c r="G29" s="35">
        <v>202400</v>
      </c>
      <c r="H29" s="35">
        <v>68492</v>
      </c>
    </row>
    <row r="30" spans="1:8" ht="25.5" x14ac:dyDescent="0.2">
      <c r="A30" s="64"/>
      <c r="B30" s="47"/>
      <c r="C30" s="47"/>
      <c r="D30" s="47"/>
      <c r="E30" s="4" t="s">
        <v>173</v>
      </c>
      <c r="F30" s="35">
        <v>93000</v>
      </c>
      <c r="G30" s="35">
        <v>184000</v>
      </c>
      <c r="H30" s="35">
        <v>58207</v>
      </c>
    </row>
    <row r="31" spans="1:8" ht="38.25" x14ac:dyDescent="0.2">
      <c r="A31" s="64"/>
      <c r="B31" s="47"/>
      <c r="C31" s="47"/>
      <c r="D31" s="47"/>
      <c r="E31" s="2" t="s">
        <v>100</v>
      </c>
      <c r="F31" s="35">
        <v>93000</v>
      </c>
      <c r="G31" s="35">
        <v>354924</v>
      </c>
      <c r="H31" s="35">
        <v>120879</v>
      </c>
    </row>
    <row r="32" spans="1:8" ht="25.5" x14ac:dyDescent="0.2">
      <c r="A32" s="64"/>
      <c r="B32" s="47"/>
      <c r="C32" s="47"/>
      <c r="D32" s="47"/>
      <c r="E32" s="2" t="s">
        <v>101</v>
      </c>
      <c r="F32" s="35">
        <v>232500</v>
      </c>
      <c r="G32" s="35">
        <v>644000</v>
      </c>
      <c r="H32" s="35">
        <v>514631</v>
      </c>
    </row>
    <row r="33" spans="1:8" ht="36.6" customHeight="1" x14ac:dyDescent="0.2">
      <c r="A33" s="64"/>
      <c r="B33" s="47"/>
      <c r="C33" s="47"/>
      <c r="D33" s="47"/>
      <c r="E33" s="4" t="s">
        <v>174</v>
      </c>
      <c r="F33" s="35">
        <v>372000</v>
      </c>
      <c r="G33" s="35">
        <v>736000</v>
      </c>
      <c r="H33" s="35">
        <v>879327</v>
      </c>
    </row>
    <row r="34" spans="1:8" ht="63.75" x14ac:dyDescent="0.2">
      <c r="A34" s="64"/>
      <c r="B34" s="47"/>
      <c r="C34" s="2" t="s">
        <v>37</v>
      </c>
      <c r="D34" s="47" t="s">
        <v>83</v>
      </c>
      <c r="E34" s="2" t="s">
        <v>14</v>
      </c>
      <c r="F34" s="35">
        <v>93000</v>
      </c>
      <c r="G34" s="35">
        <v>197818</v>
      </c>
      <c r="H34" s="35">
        <v>133602</v>
      </c>
    </row>
    <row r="35" spans="1:8" ht="124.9" customHeight="1" x14ac:dyDescent="0.2">
      <c r="A35" s="64"/>
      <c r="B35" s="2" t="s">
        <v>60</v>
      </c>
      <c r="C35" s="2" t="s">
        <v>38</v>
      </c>
      <c r="D35" s="47" t="s">
        <v>83</v>
      </c>
      <c r="E35" s="2" t="s">
        <v>61</v>
      </c>
      <c r="F35" s="35">
        <v>13599.2</v>
      </c>
      <c r="G35" s="35">
        <v>0</v>
      </c>
      <c r="H35" s="35">
        <v>0</v>
      </c>
    </row>
    <row r="36" spans="1:8" ht="51" customHeight="1" x14ac:dyDescent="0.2">
      <c r="A36" s="64"/>
      <c r="B36" s="48" t="s">
        <v>202</v>
      </c>
      <c r="C36" s="42" t="s">
        <v>39</v>
      </c>
      <c r="D36" s="42" t="s">
        <v>86</v>
      </c>
      <c r="E36" s="2" t="s">
        <v>102</v>
      </c>
      <c r="F36" s="35">
        <v>36220.5</v>
      </c>
      <c r="G36" s="35">
        <v>170000</v>
      </c>
      <c r="H36" s="35">
        <v>500000</v>
      </c>
    </row>
    <row r="37" spans="1:8" ht="38.25" x14ac:dyDescent="0.2">
      <c r="A37" s="64"/>
      <c r="B37" s="47"/>
      <c r="C37" s="53"/>
      <c r="D37" s="53"/>
      <c r="E37" s="2" t="s">
        <v>62</v>
      </c>
      <c r="F37" s="35">
        <v>5000</v>
      </c>
      <c r="G37" s="35">
        <v>266704.5</v>
      </c>
      <c r="H37" s="35">
        <v>389880</v>
      </c>
    </row>
    <row r="38" spans="1:8" ht="38.25" x14ac:dyDescent="0.2">
      <c r="A38" s="64"/>
      <c r="B38" s="47"/>
      <c r="C38" s="53"/>
      <c r="D38" s="53"/>
      <c r="E38" s="2" t="s">
        <v>63</v>
      </c>
      <c r="F38" s="35">
        <v>144219.19999999998</v>
      </c>
      <c r="G38" s="35">
        <v>0</v>
      </c>
      <c r="H38" s="35">
        <v>0</v>
      </c>
    </row>
    <row r="39" spans="1:8" ht="38.25" x14ac:dyDescent="0.2">
      <c r="A39" s="64"/>
      <c r="B39" s="47"/>
      <c r="C39" s="53"/>
      <c r="D39" s="53"/>
      <c r="E39" s="2" t="s">
        <v>103</v>
      </c>
      <c r="F39" s="35">
        <v>101524</v>
      </c>
      <c r="G39" s="35">
        <v>593283.6</v>
      </c>
      <c r="H39" s="35">
        <v>0</v>
      </c>
    </row>
    <row r="40" spans="1:8" ht="76.5" x14ac:dyDescent="0.2">
      <c r="A40" s="64"/>
      <c r="B40" s="47"/>
      <c r="C40" s="53"/>
      <c r="D40" s="53"/>
      <c r="E40" s="4" t="s">
        <v>162</v>
      </c>
      <c r="F40" s="35">
        <v>832467.1</v>
      </c>
      <c r="G40" s="35">
        <v>0</v>
      </c>
      <c r="H40" s="35">
        <v>0</v>
      </c>
    </row>
    <row r="41" spans="1:8" ht="63.75" x14ac:dyDescent="0.2">
      <c r="A41" s="64"/>
      <c r="B41" s="47"/>
      <c r="C41" s="53"/>
      <c r="D41" s="53"/>
      <c r="E41" s="2" t="s">
        <v>64</v>
      </c>
      <c r="F41" s="35">
        <v>533922.80000000005</v>
      </c>
      <c r="G41" s="35">
        <v>0</v>
      </c>
      <c r="H41" s="35">
        <v>507227.1</v>
      </c>
    </row>
    <row r="42" spans="1:8" ht="51.6" customHeight="1" x14ac:dyDescent="0.2">
      <c r="A42" s="64"/>
      <c r="B42" s="47"/>
      <c r="C42" s="53"/>
      <c r="D42" s="53"/>
      <c r="E42" s="2" t="s">
        <v>65</v>
      </c>
      <c r="F42" s="35">
        <v>0</v>
      </c>
      <c r="G42" s="35">
        <v>266704.5</v>
      </c>
      <c r="H42" s="35">
        <v>643295</v>
      </c>
    </row>
    <row r="43" spans="1:8" ht="63.75" x14ac:dyDescent="0.2">
      <c r="A43" s="64"/>
      <c r="B43" s="47"/>
      <c r="C43" s="53"/>
      <c r="D43" s="53"/>
      <c r="E43" s="4" t="s">
        <v>66</v>
      </c>
      <c r="F43" s="35">
        <v>1619935.5</v>
      </c>
      <c r="G43" s="35">
        <v>0</v>
      </c>
      <c r="H43" s="35">
        <v>0</v>
      </c>
    </row>
    <row r="44" spans="1:8" ht="79.900000000000006" customHeight="1" x14ac:dyDescent="0.2">
      <c r="A44" s="64"/>
      <c r="B44" s="47"/>
      <c r="C44" s="53"/>
      <c r="D44" s="53"/>
      <c r="E44" s="2" t="s">
        <v>25</v>
      </c>
      <c r="F44" s="35">
        <v>1817961.3</v>
      </c>
      <c r="G44" s="35">
        <v>0</v>
      </c>
      <c r="H44" s="35">
        <v>0</v>
      </c>
    </row>
    <row r="45" spans="1:8" ht="108.6" customHeight="1" x14ac:dyDescent="0.2">
      <c r="A45" s="64"/>
      <c r="B45" s="47"/>
      <c r="C45" s="53"/>
      <c r="D45" s="53"/>
      <c r="E45" s="4" t="s">
        <v>165</v>
      </c>
      <c r="F45" s="35">
        <v>2425173.6999999997</v>
      </c>
      <c r="G45" s="35">
        <v>1216606</v>
      </c>
      <c r="H45" s="35">
        <v>1433607.5</v>
      </c>
    </row>
    <row r="46" spans="1:8" x14ac:dyDescent="0.2">
      <c r="A46" s="64"/>
      <c r="B46" s="47"/>
      <c r="C46" s="53"/>
      <c r="D46" s="53"/>
      <c r="E46" s="2" t="s">
        <v>13</v>
      </c>
      <c r="F46" s="35">
        <v>0</v>
      </c>
      <c r="G46" s="35">
        <v>236704.5</v>
      </c>
      <c r="H46" s="35">
        <v>0</v>
      </c>
    </row>
    <row r="47" spans="1:8" ht="51" x14ac:dyDescent="0.2">
      <c r="A47" s="64"/>
      <c r="B47" s="47"/>
      <c r="C47" s="53"/>
      <c r="D47" s="53"/>
      <c r="E47" s="2" t="s">
        <v>104</v>
      </c>
      <c r="F47" s="35">
        <v>0</v>
      </c>
      <c r="G47" s="35">
        <v>236704.4</v>
      </c>
      <c r="H47" s="35">
        <v>0</v>
      </c>
    </row>
    <row r="48" spans="1:8" ht="89.25" x14ac:dyDescent="0.2">
      <c r="A48" s="64"/>
      <c r="B48" s="47"/>
      <c r="C48" s="53"/>
      <c r="D48" s="53"/>
      <c r="E48" s="4" t="s">
        <v>164</v>
      </c>
      <c r="F48" s="35">
        <v>1594510.4</v>
      </c>
      <c r="G48" s="35">
        <v>0</v>
      </c>
      <c r="H48" s="35">
        <v>0</v>
      </c>
    </row>
    <row r="49" spans="1:8" ht="76.5" x14ac:dyDescent="0.2">
      <c r="A49" s="64"/>
      <c r="B49" s="47"/>
      <c r="C49" s="53"/>
      <c r="D49" s="53"/>
      <c r="E49" s="4" t="s">
        <v>163</v>
      </c>
      <c r="F49" s="35">
        <v>660968.19999999995</v>
      </c>
      <c r="G49" s="35">
        <v>658533.19999999995</v>
      </c>
      <c r="H49" s="35">
        <v>894946.1</v>
      </c>
    </row>
    <row r="50" spans="1:8" ht="63.75" x14ac:dyDescent="0.2">
      <c r="A50" s="64"/>
      <c r="B50" s="47"/>
      <c r="C50" s="53"/>
      <c r="D50" s="53"/>
      <c r="E50" s="15" t="s">
        <v>120</v>
      </c>
      <c r="F50" s="35">
        <v>302443.59999999998</v>
      </c>
      <c r="G50" s="35">
        <v>0</v>
      </c>
      <c r="H50" s="35">
        <v>0</v>
      </c>
    </row>
    <row r="51" spans="1:8" ht="51" x14ac:dyDescent="0.2">
      <c r="A51" s="64"/>
      <c r="B51" s="47"/>
      <c r="C51" s="53"/>
      <c r="D51" s="53"/>
      <c r="E51" s="4" t="s">
        <v>175</v>
      </c>
      <c r="F51" s="35">
        <v>0</v>
      </c>
      <c r="G51" s="35">
        <v>80000</v>
      </c>
      <c r="H51" s="35">
        <v>0</v>
      </c>
    </row>
    <row r="52" spans="1:8" ht="53.45" customHeight="1" x14ac:dyDescent="0.2">
      <c r="A52" s="64"/>
      <c r="B52" s="47"/>
      <c r="C52" s="53"/>
      <c r="D52" s="53"/>
      <c r="E52" s="2" t="s">
        <v>78</v>
      </c>
      <c r="F52" s="35">
        <v>0</v>
      </c>
      <c r="G52" s="35">
        <v>93000</v>
      </c>
      <c r="H52" s="35">
        <v>0</v>
      </c>
    </row>
    <row r="53" spans="1:8" ht="51" x14ac:dyDescent="0.2">
      <c r="A53" s="64"/>
      <c r="B53" s="47"/>
      <c r="C53" s="53"/>
      <c r="D53" s="53"/>
      <c r="E53" s="2" t="s">
        <v>79</v>
      </c>
      <c r="F53" s="35">
        <v>0</v>
      </c>
      <c r="G53" s="35">
        <v>97000</v>
      </c>
      <c r="H53" s="35">
        <v>0</v>
      </c>
    </row>
    <row r="54" spans="1:8" ht="89.25" x14ac:dyDescent="0.2">
      <c r="A54" s="64"/>
      <c r="B54" s="32" t="s">
        <v>60</v>
      </c>
      <c r="C54" s="53"/>
      <c r="D54" s="53"/>
      <c r="E54" s="20" t="s">
        <v>194</v>
      </c>
      <c r="F54" s="37">
        <v>0</v>
      </c>
      <c r="G54" s="37">
        <v>0</v>
      </c>
      <c r="H54" s="37">
        <v>5000</v>
      </c>
    </row>
    <row r="55" spans="1:8" ht="89.25" x14ac:dyDescent="0.2">
      <c r="A55" s="64"/>
      <c r="B55" s="32" t="s">
        <v>208</v>
      </c>
      <c r="C55" s="53"/>
      <c r="D55" s="53"/>
      <c r="E55" s="20" t="s">
        <v>195</v>
      </c>
      <c r="F55" s="37">
        <v>0</v>
      </c>
      <c r="G55" s="37">
        <v>76857.349799999996</v>
      </c>
      <c r="H55" s="37">
        <v>80000</v>
      </c>
    </row>
    <row r="56" spans="1:8" ht="89.25" x14ac:dyDescent="0.2">
      <c r="A56" s="64"/>
      <c r="B56" s="32" t="s">
        <v>197</v>
      </c>
      <c r="C56" s="54"/>
      <c r="D56" s="54"/>
      <c r="E56" s="20" t="s">
        <v>196</v>
      </c>
      <c r="F56" s="37">
        <v>35676.2673</v>
      </c>
      <c r="G56" s="37">
        <v>0</v>
      </c>
      <c r="H56" s="37">
        <v>0</v>
      </c>
    </row>
    <row r="57" spans="1:8" ht="63.75" x14ac:dyDescent="0.2">
      <c r="A57" s="64"/>
      <c r="B57" s="57" t="s">
        <v>209</v>
      </c>
      <c r="C57" s="2" t="s">
        <v>40</v>
      </c>
      <c r="D57" s="42" t="s">
        <v>83</v>
      </c>
      <c r="E57" s="2" t="s">
        <v>67</v>
      </c>
      <c r="F57" s="35">
        <v>864356.4</v>
      </c>
      <c r="G57" s="35">
        <v>0</v>
      </c>
      <c r="H57" s="35">
        <v>0</v>
      </c>
    </row>
    <row r="58" spans="1:8" ht="63.75" x14ac:dyDescent="0.2">
      <c r="A58" s="64"/>
      <c r="B58" s="53"/>
      <c r="C58" s="2" t="s">
        <v>105</v>
      </c>
      <c r="D58" s="53"/>
      <c r="E58" s="2" t="s">
        <v>106</v>
      </c>
      <c r="F58" s="35">
        <v>80000</v>
      </c>
      <c r="G58" s="35">
        <v>143847</v>
      </c>
      <c r="H58" s="35">
        <v>27784</v>
      </c>
    </row>
    <row r="59" spans="1:8" ht="63.75" x14ac:dyDescent="0.2">
      <c r="A59" s="64"/>
      <c r="B59" s="54"/>
      <c r="C59" s="2" t="s">
        <v>156</v>
      </c>
      <c r="D59" s="54"/>
      <c r="E59" s="2" t="s">
        <v>157</v>
      </c>
      <c r="F59" s="35">
        <v>63818.9</v>
      </c>
      <c r="G59" s="35">
        <v>0</v>
      </c>
      <c r="H59" s="35">
        <v>0</v>
      </c>
    </row>
    <row r="60" spans="1:8" ht="76.900000000000006" customHeight="1" x14ac:dyDescent="0.2">
      <c r="A60" s="64"/>
      <c r="B60" s="48" t="s">
        <v>68</v>
      </c>
      <c r="C60" s="48" t="s">
        <v>35</v>
      </c>
      <c r="D60" s="48" t="s">
        <v>68</v>
      </c>
      <c r="E60" s="2" t="s">
        <v>69</v>
      </c>
      <c r="F60" s="35">
        <v>0</v>
      </c>
      <c r="G60" s="35">
        <v>0</v>
      </c>
      <c r="H60" s="35">
        <v>850232.1</v>
      </c>
    </row>
    <row r="61" spans="1:8" ht="38.25" x14ac:dyDescent="0.2">
      <c r="A61" s="64"/>
      <c r="B61" s="47"/>
      <c r="C61" s="47"/>
      <c r="D61" s="47"/>
      <c r="E61" s="2" t="s">
        <v>70</v>
      </c>
      <c r="F61" s="35">
        <v>0</v>
      </c>
      <c r="G61" s="35">
        <v>365732.2</v>
      </c>
      <c r="H61" s="35">
        <v>0</v>
      </c>
    </row>
    <row r="62" spans="1:8" ht="143.44999999999999" customHeight="1" x14ac:dyDescent="0.2">
      <c r="A62" s="64"/>
      <c r="B62" s="2" t="s">
        <v>12</v>
      </c>
      <c r="C62" s="2" t="s">
        <v>33</v>
      </c>
      <c r="D62" s="2" t="s">
        <v>92</v>
      </c>
      <c r="E62" s="2" t="s">
        <v>108</v>
      </c>
      <c r="F62" s="35">
        <v>180650</v>
      </c>
      <c r="G62" s="35">
        <v>222228.6</v>
      </c>
      <c r="H62" s="35">
        <v>39636.199999999997</v>
      </c>
    </row>
    <row r="63" spans="1:8" ht="38.25" customHeight="1" x14ac:dyDescent="0.2">
      <c r="A63" s="64"/>
      <c r="B63" s="2" t="s">
        <v>109</v>
      </c>
      <c r="C63" s="42" t="s">
        <v>38</v>
      </c>
      <c r="D63" s="48" t="s">
        <v>83</v>
      </c>
      <c r="E63" s="2" t="s">
        <v>110</v>
      </c>
      <c r="F63" s="35">
        <v>0</v>
      </c>
      <c r="G63" s="35">
        <v>10000</v>
      </c>
      <c r="H63" s="35">
        <v>0</v>
      </c>
    </row>
    <row r="64" spans="1:8" ht="38.25" customHeight="1" x14ac:dyDescent="0.2">
      <c r="A64" s="64"/>
      <c r="B64" s="2" t="s">
        <v>111</v>
      </c>
      <c r="C64" s="53"/>
      <c r="D64" s="47" t="s">
        <v>83</v>
      </c>
      <c r="E64" s="2" t="s">
        <v>112</v>
      </c>
      <c r="F64" s="35">
        <v>0</v>
      </c>
      <c r="G64" s="35">
        <v>990</v>
      </c>
      <c r="H64" s="35">
        <v>0</v>
      </c>
    </row>
    <row r="65" spans="1:8" ht="106.15" customHeight="1" x14ac:dyDescent="0.2">
      <c r="A65" s="65"/>
      <c r="B65" s="28" t="s">
        <v>190</v>
      </c>
      <c r="C65" s="54"/>
      <c r="D65" s="20" t="s">
        <v>86</v>
      </c>
      <c r="E65" s="28" t="s">
        <v>191</v>
      </c>
      <c r="F65" s="35">
        <v>48344.3</v>
      </c>
      <c r="G65" s="35">
        <v>16888.3</v>
      </c>
      <c r="H65" s="35">
        <v>0</v>
      </c>
    </row>
    <row r="66" spans="1:8" ht="12.75" customHeight="1" x14ac:dyDescent="0.2">
      <c r="A66" s="44" t="s">
        <v>113</v>
      </c>
      <c r="B66" s="45"/>
      <c r="C66" s="45"/>
      <c r="D66" s="45"/>
      <c r="E66" s="45"/>
      <c r="F66" s="36">
        <f>SUM(F19:F65)</f>
        <v>13694503.2673</v>
      </c>
      <c r="G66" s="36">
        <f t="shared" ref="G66:H66" si="3">SUM(G19:G65)</f>
        <v>8847849.0498000011</v>
      </c>
      <c r="H66" s="36">
        <f t="shared" si="3"/>
        <v>7259237.2000000002</v>
      </c>
    </row>
    <row r="67" spans="1:8" ht="49.15" customHeight="1" x14ac:dyDescent="0.2">
      <c r="A67" s="49" t="s">
        <v>47</v>
      </c>
      <c r="B67" s="60" t="s">
        <v>149</v>
      </c>
      <c r="C67" s="48" t="s">
        <v>33</v>
      </c>
      <c r="D67" s="48" t="s">
        <v>114</v>
      </c>
      <c r="E67" s="2" t="s">
        <v>115</v>
      </c>
      <c r="F67" s="35">
        <v>24255.3</v>
      </c>
      <c r="G67" s="35">
        <v>0</v>
      </c>
      <c r="H67" s="35">
        <v>0</v>
      </c>
    </row>
    <row r="68" spans="1:8" ht="25.5" x14ac:dyDescent="0.2">
      <c r="A68" s="50"/>
      <c r="B68" s="61"/>
      <c r="C68" s="47"/>
      <c r="D68" s="47"/>
      <c r="E68" s="2" t="s">
        <v>116</v>
      </c>
      <c r="F68" s="35">
        <v>15684.9</v>
      </c>
      <c r="G68" s="35">
        <v>0</v>
      </c>
      <c r="H68" s="35">
        <v>0</v>
      </c>
    </row>
    <row r="69" spans="1:8" ht="25.5" x14ac:dyDescent="0.2">
      <c r="A69" s="50"/>
      <c r="B69" s="62"/>
      <c r="C69" s="47"/>
      <c r="D69" s="47"/>
      <c r="E69" s="2" t="s">
        <v>117</v>
      </c>
      <c r="F69" s="35">
        <v>19784.599999999999</v>
      </c>
      <c r="G69" s="35">
        <v>0</v>
      </c>
      <c r="H69" s="35">
        <v>0</v>
      </c>
    </row>
    <row r="70" spans="1:8" ht="51" x14ac:dyDescent="0.2">
      <c r="A70" s="50"/>
      <c r="B70" s="11" t="s">
        <v>151</v>
      </c>
      <c r="C70" s="2" t="s">
        <v>36</v>
      </c>
      <c r="D70" s="48" t="s">
        <v>83</v>
      </c>
      <c r="E70" s="4" t="s">
        <v>166</v>
      </c>
      <c r="F70" s="35">
        <v>88653.7</v>
      </c>
      <c r="G70" s="35">
        <v>0</v>
      </c>
      <c r="H70" s="35">
        <v>0</v>
      </c>
    </row>
    <row r="71" spans="1:8" ht="117" customHeight="1" x14ac:dyDescent="0.2">
      <c r="A71" s="50"/>
      <c r="B71" s="2" t="s">
        <v>118</v>
      </c>
      <c r="C71" s="2" t="s">
        <v>38</v>
      </c>
      <c r="D71" s="47" t="s">
        <v>83</v>
      </c>
      <c r="E71" s="2" t="s">
        <v>119</v>
      </c>
      <c r="F71" s="35">
        <v>0</v>
      </c>
      <c r="G71" s="35">
        <v>38699.9</v>
      </c>
      <c r="H71" s="35">
        <v>0</v>
      </c>
    </row>
    <row r="72" spans="1:8" ht="76.150000000000006" customHeight="1" x14ac:dyDescent="0.2">
      <c r="A72" s="50"/>
      <c r="B72" s="23" t="s">
        <v>209</v>
      </c>
      <c r="C72" s="2" t="s">
        <v>40</v>
      </c>
      <c r="D72" s="48" t="s">
        <v>83</v>
      </c>
      <c r="E72" s="2" t="s">
        <v>1</v>
      </c>
      <c r="F72" s="35">
        <v>436418.7</v>
      </c>
      <c r="G72" s="35">
        <v>390376.5</v>
      </c>
      <c r="H72" s="35">
        <v>0</v>
      </c>
    </row>
    <row r="73" spans="1:8" ht="82.15" customHeight="1" x14ac:dyDescent="0.2">
      <c r="A73" s="50"/>
      <c r="B73" s="2" t="s">
        <v>0</v>
      </c>
      <c r="C73" s="2" t="s">
        <v>34</v>
      </c>
      <c r="D73" s="47" t="s">
        <v>83</v>
      </c>
      <c r="E73" s="2" t="s">
        <v>71</v>
      </c>
      <c r="F73" s="35">
        <v>0</v>
      </c>
      <c r="G73" s="35">
        <v>28672.400000000001</v>
      </c>
      <c r="H73" s="35">
        <v>0</v>
      </c>
    </row>
    <row r="74" spans="1:8" ht="12.75" customHeight="1" x14ac:dyDescent="0.2">
      <c r="A74" s="44" t="s">
        <v>121</v>
      </c>
      <c r="B74" s="45"/>
      <c r="C74" s="45"/>
      <c r="D74" s="45"/>
      <c r="E74" s="45"/>
      <c r="F74" s="36">
        <f>SUM(F67:F73)</f>
        <v>584797.19999999995</v>
      </c>
      <c r="G74" s="36">
        <f>SUM(G67:G73)</f>
        <v>457748.80000000005</v>
      </c>
      <c r="H74" s="36">
        <f>SUM(H67:H73)</f>
        <v>0</v>
      </c>
    </row>
    <row r="75" spans="1:8" ht="63.75" x14ac:dyDescent="0.2">
      <c r="A75" s="63" t="s">
        <v>48</v>
      </c>
      <c r="B75" s="48" t="s">
        <v>48</v>
      </c>
      <c r="C75" s="2" t="s">
        <v>35</v>
      </c>
      <c r="D75" s="48" t="s">
        <v>83</v>
      </c>
      <c r="E75" s="2" t="s">
        <v>122</v>
      </c>
      <c r="F75" s="35">
        <v>13507.8</v>
      </c>
      <c r="G75" s="35">
        <v>0</v>
      </c>
      <c r="H75" s="35">
        <v>0</v>
      </c>
    </row>
    <row r="76" spans="1:8" ht="76.5" x14ac:dyDescent="0.2">
      <c r="A76" s="64"/>
      <c r="B76" s="47"/>
      <c r="C76" s="2" t="s">
        <v>32</v>
      </c>
      <c r="D76" s="47" t="s">
        <v>83</v>
      </c>
      <c r="E76" s="4" t="s">
        <v>167</v>
      </c>
      <c r="F76" s="35">
        <v>993426.5</v>
      </c>
      <c r="G76" s="35">
        <v>0</v>
      </c>
      <c r="H76" s="35">
        <v>0</v>
      </c>
    </row>
    <row r="77" spans="1:8" ht="63.75" x14ac:dyDescent="0.2">
      <c r="A77" s="64"/>
      <c r="B77" s="47"/>
      <c r="C77" s="2" t="s">
        <v>37</v>
      </c>
      <c r="D77" s="47" t="s">
        <v>83</v>
      </c>
      <c r="E77" s="4" t="s">
        <v>176</v>
      </c>
      <c r="F77" s="35">
        <v>41705.699999999997</v>
      </c>
      <c r="G77" s="35">
        <v>0</v>
      </c>
      <c r="H77" s="35">
        <v>0</v>
      </c>
    </row>
    <row r="78" spans="1:8" ht="78.599999999999994" customHeight="1" x14ac:dyDescent="0.2">
      <c r="A78" s="64"/>
      <c r="B78" s="23" t="s">
        <v>209</v>
      </c>
      <c r="C78" s="2" t="s">
        <v>40</v>
      </c>
      <c r="D78" s="47" t="s">
        <v>83</v>
      </c>
      <c r="E78" s="2" t="s">
        <v>123</v>
      </c>
      <c r="F78" s="35">
        <v>10000</v>
      </c>
      <c r="G78" s="35">
        <v>300000</v>
      </c>
      <c r="H78" s="35">
        <v>131623</v>
      </c>
    </row>
    <row r="79" spans="1:8" ht="78.599999999999994" customHeight="1" x14ac:dyDescent="0.2">
      <c r="A79" s="65"/>
      <c r="B79" s="20" t="s">
        <v>198</v>
      </c>
      <c r="C79" s="20" t="s">
        <v>39</v>
      </c>
      <c r="D79" s="20" t="s">
        <v>86</v>
      </c>
      <c r="E79" s="20" t="s">
        <v>199</v>
      </c>
      <c r="F79" s="35">
        <v>30988</v>
      </c>
      <c r="G79" s="35">
        <v>0</v>
      </c>
      <c r="H79" s="35">
        <v>0</v>
      </c>
    </row>
    <row r="80" spans="1:8" ht="12.75" customHeight="1" x14ac:dyDescent="0.2">
      <c r="A80" s="44" t="s">
        <v>124</v>
      </c>
      <c r="B80" s="45"/>
      <c r="C80" s="45"/>
      <c r="D80" s="45"/>
      <c r="E80" s="45"/>
      <c r="F80" s="36">
        <f>SUM(F75:F79)</f>
        <v>1089628</v>
      </c>
      <c r="G80" s="36">
        <f t="shared" ref="G80:H80" si="4">SUM(G75:G79)</f>
        <v>300000</v>
      </c>
      <c r="H80" s="36">
        <f t="shared" si="4"/>
        <v>131623</v>
      </c>
    </row>
    <row r="81" spans="1:8" ht="70.150000000000006" customHeight="1" x14ac:dyDescent="0.2">
      <c r="A81" s="3" t="s">
        <v>125</v>
      </c>
      <c r="B81" s="2" t="s">
        <v>125</v>
      </c>
      <c r="C81" s="2" t="s">
        <v>32</v>
      </c>
      <c r="D81" s="2" t="s">
        <v>83</v>
      </c>
      <c r="E81" s="2" t="s">
        <v>126</v>
      </c>
      <c r="F81" s="35">
        <v>10000</v>
      </c>
      <c r="G81" s="35">
        <v>200000</v>
      </c>
      <c r="H81" s="35">
        <v>0</v>
      </c>
    </row>
    <row r="82" spans="1:8" ht="63.75" x14ac:dyDescent="0.2">
      <c r="A82" s="22" t="s">
        <v>125</v>
      </c>
      <c r="B82" s="20" t="s">
        <v>202</v>
      </c>
      <c r="C82" s="27" t="s">
        <v>34</v>
      </c>
      <c r="D82" s="15" t="s">
        <v>86</v>
      </c>
      <c r="E82" s="28" t="s">
        <v>188</v>
      </c>
      <c r="F82" s="35">
        <v>79865.899999999994</v>
      </c>
      <c r="G82" s="35">
        <v>0</v>
      </c>
      <c r="H82" s="35">
        <v>0</v>
      </c>
    </row>
    <row r="83" spans="1:8" ht="12.75" customHeight="1" x14ac:dyDescent="0.2">
      <c r="A83" s="44" t="s">
        <v>127</v>
      </c>
      <c r="B83" s="45"/>
      <c r="C83" s="45"/>
      <c r="D83" s="45"/>
      <c r="E83" s="45"/>
      <c r="F83" s="36">
        <f>SUM(F81:F82)</f>
        <v>89865.9</v>
      </c>
      <c r="G83" s="36">
        <f t="shared" ref="G83:H83" si="5">SUM(G81:G82)</f>
        <v>200000</v>
      </c>
      <c r="H83" s="36">
        <f t="shared" si="5"/>
        <v>0</v>
      </c>
    </row>
    <row r="84" spans="1:8" ht="90" customHeight="1" x14ac:dyDescent="0.2">
      <c r="A84" s="3" t="s">
        <v>128</v>
      </c>
      <c r="B84" s="2" t="s">
        <v>128</v>
      </c>
      <c r="C84" s="2" t="s">
        <v>35</v>
      </c>
      <c r="D84" s="2" t="s">
        <v>83</v>
      </c>
      <c r="E84" s="2" t="s">
        <v>129</v>
      </c>
      <c r="F84" s="35">
        <v>115700</v>
      </c>
      <c r="G84" s="35">
        <v>270000</v>
      </c>
      <c r="H84" s="35">
        <v>31138</v>
      </c>
    </row>
    <row r="85" spans="1:8" ht="12.75" customHeight="1" x14ac:dyDescent="0.2">
      <c r="A85" s="44" t="s">
        <v>130</v>
      </c>
      <c r="B85" s="45"/>
      <c r="C85" s="45"/>
      <c r="D85" s="45"/>
      <c r="E85" s="45"/>
      <c r="F85" s="36">
        <f>SUM(F84)</f>
        <v>115700</v>
      </c>
      <c r="G85" s="36">
        <f t="shared" ref="G85:H85" si="6">SUM(G84)</f>
        <v>270000</v>
      </c>
      <c r="H85" s="36">
        <f t="shared" si="6"/>
        <v>31138</v>
      </c>
    </row>
    <row r="86" spans="1:8" ht="63.75" x14ac:dyDescent="0.2">
      <c r="A86" s="63" t="s">
        <v>49</v>
      </c>
      <c r="B86" s="46" t="s">
        <v>209</v>
      </c>
      <c r="C86" s="2" t="s">
        <v>40</v>
      </c>
      <c r="D86" s="48" t="s">
        <v>83</v>
      </c>
      <c r="E86" s="2" t="s">
        <v>72</v>
      </c>
      <c r="F86" s="35">
        <v>168022.5</v>
      </c>
      <c r="G86" s="35">
        <v>1875722.5</v>
      </c>
      <c r="H86" s="35">
        <v>0</v>
      </c>
    </row>
    <row r="87" spans="1:8" ht="67.900000000000006" customHeight="1" x14ac:dyDescent="0.2">
      <c r="A87" s="64"/>
      <c r="B87" s="47"/>
      <c r="C87" s="2" t="s">
        <v>36</v>
      </c>
      <c r="D87" s="47" t="s">
        <v>83</v>
      </c>
      <c r="E87" s="2" t="s">
        <v>131</v>
      </c>
      <c r="F87" s="35">
        <v>10000</v>
      </c>
      <c r="G87" s="35">
        <v>300000</v>
      </c>
      <c r="H87" s="35">
        <v>137223</v>
      </c>
    </row>
    <row r="88" spans="1:8" ht="52.15" customHeight="1" x14ac:dyDescent="0.2">
      <c r="A88" s="64"/>
      <c r="B88" s="48" t="s">
        <v>24</v>
      </c>
      <c r="C88" s="48" t="s">
        <v>33</v>
      </c>
      <c r="D88" s="48" t="s">
        <v>92</v>
      </c>
      <c r="E88" s="17" t="s">
        <v>185</v>
      </c>
      <c r="F88" s="35">
        <f>8450+9050</f>
        <v>17500</v>
      </c>
      <c r="G88" s="35">
        <v>29800</v>
      </c>
      <c r="H88" s="35">
        <v>0</v>
      </c>
    </row>
    <row r="89" spans="1:8" ht="56.25" customHeight="1" x14ac:dyDescent="0.2">
      <c r="A89" s="64"/>
      <c r="B89" s="47"/>
      <c r="C89" s="47"/>
      <c r="D89" s="47"/>
      <c r="E89" s="17" t="s">
        <v>186</v>
      </c>
      <c r="F89" s="35">
        <f>1550+9350</f>
        <v>10900</v>
      </c>
      <c r="G89" s="35">
        <v>18502</v>
      </c>
      <c r="H89" s="35">
        <v>0</v>
      </c>
    </row>
    <row r="90" spans="1:8" ht="76.5" x14ac:dyDescent="0.2">
      <c r="A90" s="64"/>
      <c r="B90" s="48" t="s">
        <v>11</v>
      </c>
      <c r="C90" s="48" t="s">
        <v>32</v>
      </c>
      <c r="D90" s="16" t="s">
        <v>95</v>
      </c>
      <c r="E90" s="16" t="s">
        <v>26</v>
      </c>
      <c r="F90" s="35">
        <v>7395</v>
      </c>
      <c r="G90" s="35">
        <v>7395</v>
      </c>
      <c r="H90" s="35">
        <v>0</v>
      </c>
    </row>
    <row r="91" spans="1:8" ht="38.25" customHeight="1" x14ac:dyDescent="0.2">
      <c r="A91" s="64"/>
      <c r="B91" s="47"/>
      <c r="C91" s="47"/>
      <c r="D91" s="48" t="s">
        <v>83</v>
      </c>
      <c r="E91" s="16" t="s">
        <v>10</v>
      </c>
      <c r="F91" s="35">
        <v>240184.1</v>
      </c>
      <c r="G91" s="35">
        <v>77204</v>
      </c>
      <c r="H91" s="35">
        <v>0</v>
      </c>
    </row>
    <row r="92" spans="1:8" ht="107.25" customHeight="1" x14ac:dyDescent="0.2">
      <c r="A92" s="64"/>
      <c r="B92" s="16" t="s">
        <v>9</v>
      </c>
      <c r="C92" s="16" t="s">
        <v>38</v>
      </c>
      <c r="D92" s="47" t="s">
        <v>83</v>
      </c>
      <c r="E92" s="17" t="s">
        <v>177</v>
      </c>
      <c r="F92" s="35">
        <v>34890.1</v>
      </c>
      <c r="G92" s="35">
        <v>0</v>
      </c>
      <c r="H92" s="35">
        <v>0</v>
      </c>
    </row>
    <row r="93" spans="1:8" ht="82.5" customHeight="1" x14ac:dyDescent="0.2">
      <c r="A93" s="64"/>
      <c r="B93" s="57" t="s">
        <v>183</v>
      </c>
      <c r="C93" s="16" t="s">
        <v>35</v>
      </c>
      <c r="D93" s="47" t="s">
        <v>83</v>
      </c>
      <c r="E93" s="17" t="s">
        <v>182</v>
      </c>
      <c r="F93" s="35">
        <v>368000</v>
      </c>
      <c r="G93" s="35">
        <v>283142</v>
      </c>
      <c r="H93" s="35">
        <v>0</v>
      </c>
    </row>
    <row r="94" spans="1:8" ht="61.5" customHeight="1" x14ac:dyDescent="0.2">
      <c r="A94" s="64"/>
      <c r="B94" s="70"/>
      <c r="C94" s="20" t="s">
        <v>39</v>
      </c>
      <c r="D94" s="47"/>
      <c r="E94" s="23" t="s">
        <v>200</v>
      </c>
      <c r="F94" s="35">
        <v>9300.2799099999993</v>
      </c>
      <c r="G94" s="35">
        <v>0</v>
      </c>
      <c r="H94" s="35">
        <v>0</v>
      </c>
    </row>
    <row r="95" spans="1:8" ht="103.9" customHeight="1" x14ac:dyDescent="0.2">
      <c r="A95" s="64"/>
      <c r="B95" s="16" t="s">
        <v>73</v>
      </c>
      <c r="C95" s="16" t="s">
        <v>38</v>
      </c>
      <c r="D95" s="47" t="s">
        <v>83</v>
      </c>
      <c r="E95" s="16" t="s">
        <v>74</v>
      </c>
      <c r="F95" s="35">
        <v>12648.3</v>
      </c>
      <c r="G95" s="35">
        <v>0</v>
      </c>
      <c r="H95" s="35">
        <v>0</v>
      </c>
    </row>
    <row r="96" spans="1:8" ht="12.75" customHeight="1" x14ac:dyDescent="0.2">
      <c r="A96" s="44" t="s">
        <v>132</v>
      </c>
      <c r="B96" s="45"/>
      <c r="C96" s="45"/>
      <c r="D96" s="45"/>
      <c r="E96" s="45"/>
      <c r="F96" s="36">
        <f>SUM(F86:F95)</f>
        <v>878840.27991000004</v>
      </c>
      <c r="G96" s="36">
        <f>SUM(G86:G95)</f>
        <v>2591765.5</v>
      </c>
      <c r="H96" s="36">
        <f>SUM(H86:H95)</f>
        <v>137223</v>
      </c>
    </row>
    <row r="97" spans="1:8" ht="63" customHeight="1" x14ac:dyDescent="0.2">
      <c r="A97" s="3" t="s">
        <v>50</v>
      </c>
      <c r="B97" s="2" t="s">
        <v>8</v>
      </c>
      <c r="C97" s="2" t="s">
        <v>32</v>
      </c>
      <c r="D97" s="2" t="s">
        <v>83</v>
      </c>
      <c r="E97" s="4" t="s">
        <v>168</v>
      </c>
      <c r="F97" s="35">
        <v>78321.2</v>
      </c>
      <c r="G97" s="35">
        <v>0</v>
      </c>
      <c r="H97" s="35">
        <v>0</v>
      </c>
    </row>
    <row r="98" spans="1:8" ht="12.75" customHeight="1" x14ac:dyDescent="0.2">
      <c r="A98" s="44" t="s">
        <v>133</v>
      </c>
      <c r="B98" s="45"/>
      <c r="C98" s="45"/>
      <c r="D98" s="45"/>
      <c r="E98" s="45"/>
      <c r="F98" s="36">
        <f>SUM(F97)</f>
        <v>78321.2</v>
      </c>
      <c r="G98" s="36">
        <f t="shared" ref="G98:H98" si="7">SUM(G97)</f>
        <v>0</v>
      </c>
      <c r="H98" s="36">
        <f t="shared" si="7"/>
        <v>0</v>
      </c>
    </row>
    <row r="99" spans="1:8" ht="76.900000000000006" customHeight="1" x14ac:dyDescent="0.2">
      <c r="A99" s="63" t="s">
        <v>51</v>
      </c>
      <c r="B99" s="29" t="s">
        <v>209</v>
      </c>
      <c r="C99" s="20" t="s">
        <v>40</v>
      </c>
      <c r="D99" s="20" t="s">
        <v>83</v>
      </c>
      <c r="E99" s="20" t="s">
        <v>76</v>
      </c>
      <c r="F99" s="35">
        <v>222184.9</v>
      </c>
      <c r="G99" s="35">
        <v>0</v>
      </c>
      <c r="H99" s="35">
        <v>0</v>
      </c>
    </row>
    <row r="100" spans="1:8" ht="84" customHeight="1" x14ac:dyDescent="0.2">
      <c r="A100" s="64"/>
      <c r="B100" s="19"/>
      <c r="C100" s="20" t="s">
        <v>34</v>
      </c>
      <c r="D100" s="20"/>
      <c r="E100" s="20" t="s">
        <v>155</v>
      </c>
      <c r="F100" s="35">
        <v>72981.600000000006</v>
      </c>
      <c r="G100" s="35">
        <v>0</v>
      </c>
      <c r="H100" s="35">
        <v>0</v>
      </c>
    </row>
    <row r="101" spans="1:8" ht="88.15" customHeight="1" x14ac:dyDescent="0.2">
      <c r="A101" s="64"/>
      <c r="B101" s="42" t="s">
        <v>51</v>
      </c>
      <c r="C101" s="20" t="s">
        <v>35</v>
      </c>
      <c r="D101" s="21" t="s">
        <v>83</v>
      </c>
      <c r="E101" s="20" t="s">
        <v>134</v>
      </c>
      <c r="F101" s="35">
        <v>104952.7</v>
      </c>
      <c r="G101" s="35">
        <v>0</v>
      </c>
      <c r="H101" s="35">
        <v>0</v>
      </c>
    </row>
    <row r="102" spans="1:8" ht="63.75" x14ac:dyDescent="0.2">
      <c r="A102" s="64"/>
      <c r="B102" s="53"/>
      <c r="C102" s="18" t="s">
        <v>34</v>
      </c>
      <c r="D102" s="20" t="s">
        <v>86</v>
      </c>
      <c r="E102" s="28" t="s">
        <v>189</v>
      </c>
      <c r="F102" s="35">
        <v>60201.3</v>
      </c>
      <c r="G102" s="35">
        <v>0</v>
      </c>
      <c r="H102" s="35">
        <v>0</v>
      </c>
    </row>
    <row r="103" spans="1:8" ht="94.15" customHeight="1" x14ac:dyDescent="0.2">
      <c r="A103" s="65"/>
      <c r="B103" s="54"/>
      <c r="C103" s="20" t="s">
        <v>32</v>
      </c>
      <c r="D103" s="21" t="s">
        <v>83</v>
      </c>
      <c r="E103" s="20" t="s">
        <v>135</v>
      </c>
      <c r="F103" s="35">
        <v>0</v>
      </c>
      <c r="G103" s="35">
        <v>1259891</v>
      </c>
      <c r="H103" s="35">
        <v>0</v>
      </c>
    </row>
    <row r="104" spans="1:8" ht="12.75" customHeight="1" x14ac:dyDescent="0.2">
      <c r="A104" s="44" t="s">
        <v>136</v>
      </c>
      <c r="B104" s="45"/>
      <c r="C104" s="45"/>
      <c r="D104" s="45"/>
      <c r="E104" s="45"/>
      <c r="F104" s="36">
        <f>SUM(F99:F103)</f>
        <v>460320.5</v>
      </c>
      <c r="G104" s="36">
        <f t="shared" ref="G104:H104" si="8">SUM(G99:G103)</f>
        <v>1259891</v>
      </c>
      <c r="H104" s="36">
        <f t="shared" si="8"/>
        <v>0</v>
      </c>
    </row>
    <row r="105" spans="1:8" ht="83.45" customHeight="1" x14ac:dyDescent="0.2">
      <c r="A105" s="49" t="s">
        <v>52</v>
      </c>
      <c r="B105" s="23" t="s">
        <v>209</v>
      </c>
      <c r="C105" s="2" t="s">
        <v>34</v>
      </c>
      <c r="D105" s="2" t="s">
        <v>83</v>
      </c>
      <c r="E105" s="2" t="s">
        <v>7</v>
      </c>
      <c r="F105" s="35">
        <v>9929.2000000000007</v>
      </c>
      <c r="G105" s="35">
        <v>0</v>
      </c>
      <c r="H105" s="35">
        <v>0</v>
      </c>
    </row>
    <row r="106" spans="1:8" ht="156" customHeight="1" x14ac:dyDescent="0.2">
      <c r="A106" s="50"/>
      <c r="B106" s="2" t="s">
        <v>24</v>
      </c>
      <c r="C106" s="2" t="s">
        <v>33</v>
      </c>
      <c r="D106" s="2" t="s">
        <v>92</v>
      </c>
      <c r="E106" s="17" t="s">
        <v>187</v>
      </c>
      <c r="F106" s="35">
        <v>240000</v>
      </c>
      <c r="G106" s="35">
        <v>150000</v>
      </c>
      <c r="H106" s="35">
        <v>0</v>
      </c>
    </row>
    <row r="107" spans="1:8" ht="83.45" customHeight="1" x14ac:dyDescent="0.2">
      <c r="A107" s="50"/>
      <c r="B107" s="2" t="s">
        <v>137</v>
      </c>
      <c r="C107" s="2" t="s">
        <v>34</v>
      </c>
      <c r="D107" s="2" t="s">
        <v>83</v>
      </c>
      <c r="E107" s="4" t="s">
        <v>178</v>
      </c>
      <c r="F107" s="35">
        <v>6169</v>
      </c>
      <c r="G107" s="35">
        <v>0</v>
      </c>
      <c r="H107" s="35">
        <v>0</v>
      </c>
    </row>
    <row r="108" spans="1:8" ht="12.75" customHeight="1" x14ac:dyDescent="0.2">
      <c r="A108" s="44" t="s">
        <v>138</v>
      </c>
      <c r="B108" s="45"/>
      <c r="C108" s="45"/>
      <c r="D108" s="45"/>
      <c r="E108" s="45"/>
      <c r="F108" s="36">
        <f>SUM(F105:F107)</f>
        <v>256098.2</v>
      </c>
      <c r="G108" s="36">
        <f t="shared" ref="G108:H108" si="9">SUM(G105:G107)</f>
        <v>150000</v>
      </c>
      <c r="H108" s="36">
        <f t="shared" si="9"/>
        <v>0</v>
      </c>
    </row>
    <row r="109" spans="1:8" ht="72.599999999999994" customHeight="1" x14ac:dyDescent="0.2">
      <c r="A109" s="3" t="s">
        <v>141</v>
      </c>
      <c r="B109" s="23" t="s">
        <v>209</v>
      </c>
      <c r="C109" s="2" t="s">
        <v>32</v>
      </c>
      <c r="D109" s="2" t="s">
        <v>83</v>
      </c>
      <c r="E109" s="2" t="s">
        <v>142</v>
      </c>
      <c r="F109" s="35">
        <v>70000</v>
      </c>
      <c r="G109" s="35">
        <v>146211</v>
      </c>
      <c r="H109" s="35">
        <v>81172</v>
      </c>
    </row>
    <row r="110" spans="1:8" ht="12.75" customHeight="1" x14ac:dyDescent="0.2">
      <c r="A110" s="44" t="s">
        <v>143</v>
      </c>
      <c r="B110" s="45"/>
      <c r="C110" s="45"/>
      <c r="D110" s="45"/>
      <c r="E110" s="45"/>
      <c r="F110" s="36">
        <f>SUM(F109)</f>
        <v>70000</v>
      </c>
      <c r="G110" s="36">
        <f t="shared" ref="G110:H110" si="10">SUM(G109)</f>
        <v>146211</v>
      </c>
      <c r="H110" s="36">
        <f t="shared" si="10"/>
        <v>81172</v>
      </c>
    </row>
    <row r="111" spans="1:8" ht="63.75" x14ac:dyDescent="0.2">
      <c r="A111" s="49" t="s">
        <v>55</v>
      </c>
      <c r="B111" s="2" t="s">
        <v>202</v>
      </c>
      <c r="C111" s="2" t="s">
        <v>39</v>
      </c>
      <c r="D111" s="2" t="s">
        <v>86</v>
      </c>
      <c r="E111" s="2" t="s">
        <v>80</v>
      </c>
      <c r="F111" s="35">
        <v>0</v>
      </c>
      <c r="G111" s="35">
        <v>30000</v>
      </c>
      <c r="H111" s="35">
        <v>30000</v>
      </c>
    </row>
    <row r="112" spans="1:8" ht="81" customHeight="1" x14ac:dyDescent="0.2">
      <c r="A112" s="50"/>
      <c r="B112" s="23" t="s">
        <v>209</v>
      </c>
      <c r="C112" s="2" t="s">
        <v>40</v>
      </c>
      <c r="D112" s="2" t="s">
        <v>83</v>
      </c>
      <c r="E112" s="2" t="s">
        <v>144</v>
      </c>
      <c r="F112" s="35">
        <v>135795.9</v>
      </c>
      <c r="G112" s="35">
        <v>0</v>
      </c>
      <c r="H112" s="35">
        <v>0</v>
      </c>
    </row>
    <row r="113" spans="1:8" ht="63.75" x14ac:dyDescent="0.2">
      <c r="A113" s="50"/>
      <c r="B113" s="23" t="s">
        <v>203</v>
      </c>
      <c r="C113" s="2" t="s">
        <v>42</v>
      </c>
      <c r="D113" s="2" t="s">
        <v>75</v>
      </c>
      <c r="E113" s="2" t="s">
        <v>145</v>
      </c>
      <c r="F113" s="35">
        <v>38071.1</v>
      </c>
      <c r="G113" s="35">
        <v>37970.1</v>
      </c>
      <c r="H113" s="35">
        <v>0</v>
      </c>
    </row>
    <row r="114" spans="1:8" ht="51" x14ac:dyDescent="0.2">
      <c r="A114" s="50"/>
      <c r="B114" s="2" t="s">
        <v>6</v>
      </c>
      <c r="C114" s="2" t="s">
        <v>36</v>
      </c>
      <c r="D114" s="2" t="s">
        <v>83</v>
      </c>
      <c r="E114" s="2" t="s">
        <v>5</v>
      </c>
      <c r="F114" s="35">
        <v>74346</v>
      </c>
      <c r="G114" s="35">
        <v>0</v>
      </c>
      <c r="H114" s="35">
        <v>0</v>
      </c>
    </row>
    <row r="115" spans="1:8" ht="76.5" x14ac:dyDescent="0.2">
      <c r="A115" s="50"/>
      <c r="B115" s="48" t="s">
        <v>4</v>
      </c>
      <c r="C115" s="48" t="s">
        <v>32</v>
      </c>
      <c r="D115" s="2" t="s">
        <v>95</v>
      </c>
      <c r="E115" s="2" t="s">
        <v>31</v>
      </c>
      <c r="F115" s="35">
        <v>10438.4</v>
      </c>
      <c r="G115" s="35">
        <v>0</v>
      </c>
      <c r="H115" s="35">
        <v>0</v>
      </c>
    </row>
    <row r="116" spans="1:8" ht="51" x14ac:dyDescent="0.2">
      <c r="A116" s="50"/>
      <c r="B116" s="47"/>
      <c r="C116" s="47"/>
      <c r="D116" s="48" t="s">
        <v>83</v>
      </c>
      <c r="E116" s="2" t="s">
        <v>3</v>
      </c>
      <c r="F116" s="35">
        <v>382030.4</v>
      </c>
      <c r="G116" s="35">
        <v>0</v>
      </c>
      <c r="H116" s="35">
        <v>0</v>
      </c>
    </row>
    <row r="117" spans="1:8" ht="98.45" customHeight="1" x14ac:dyDescent="0.2">
      <c r="A117" s="50"/>
      <c r="B117" s="2" t="s">
        <v>55</v>
      </c>
      <c r="C117" s="2" t="s">
        <v>35</v>
      </c>
      <c r="D117" s="47" t="s">
        <v>83</v>
      </c>
      <c r="E117" s="4" t="s">
        <v>179</v>
      </c>
      <c r="F117" s="35">
        <v>23106.7</v>
      </c>
      <c r="G117" s="35">
        <v>0</v>
      </c>
      <c r="H117" s="35">
        <v>0</v>
      </c>
    </row>
    <row r="118" spans="1:8" ht="112.15" customHeight="1" x14ac:dyDescent="0.2">
      <c r="A118" s="50"/>
      <c r="B118" s="2" t="s">
        <v>146</v>
      </c>
      <c r="C118" s="2" t="s">
        <v>38</v>
      </c>
      <c r="D118" s="47" t="s">
        <v>83</v>
      </c>
      <c r="E118" s="2" t="s">
        <v>147</v>
      </c>
      <c r="F118" s="35">
        <v>0</v>
      </c>
      <c r="G118" s="35">
        <v>8171.8</v>
      </c>
      <c r="H118" s="35">
        <v>0</v>
      </c>
    </row>
    <row r="119" spans="1:8" ht="12.75" customHeight="1" x14ac:dyDescent="0.2">
      <c r="A119" s="44" t="s">
        <v>148</v>
      </c>
      <c r="B119" s="45"/>
      <c r="C119" s="45"/>
      <c r="D119" s="45"/>
      <c r="E119" s="45"/>
      <c r="F119" s="36">
        <f>SUM(F111:F118)</f>
        <v>663788.5</v>
      </c>
      <c r="G119" s="36">
        <f t="shared" ref="G119:H119" si="11">SUM(G111:G118)</f>
        <v>76141.900000000009</v>
      </c>
      <c r="H119" s="36">
        <f t="shared" si="11"/>
        <v>30000</v>
      </c>
    </row>
    <row r="120" spans="1:8" ht="112.9" customHeight="1" x14ac:dyDescent="0.2">
      <c r="A120" s="66" t="s">
        <v>158</v>
      </c>
      <c r="B120" s="68" t="s">
        <v>159</v>
      </c>
      <c r="C120" s="2" t="s">
        <v>38</v>
      </c>
      <c r="D120" s="2" t="s">
        <v>83</v>
      </c>
      <c r="E120" s="2" t="s">
        <v>160</v>
      </c>
      <c r="F120" s="35">
        <v>40000</v>
      </c>
      <c r="G120" s="35">
        <v>40000</v>
      </c>
      <c r="H120" s="35">
        <v>0</v>
      </c>
    </row>
    <row r="121" spans="1:8" ht="114.75" x14ac:dyDescent="0.2">
      <c r="A121" s="67"/>
      <c r="B121" s="69"/>
      <c r="C121" s="20" t="s">
        <v>39</v>
      </c>
      <c r="D121" s="20" t="s">
        <v>86</v>
      </c>
      <c r="E121" s="23" t="s">
        <v>201</v>
      </c>
      <c r="F121" s="37">
        <v>0</v>
      </c>
      <c r="G121" s="37">
        <v>0</v>
      </c>
      <c r="H121" s="37">
        <v>5000</v>
      </c>
    </row>
    <row r="122" spans="1:8" ht="12.75" customHeight="1" x14ac:dyDescent="0.2">
      <c r="A122" s="51" t="s">
        <v>161</v>
      </c>
      <c r="B122" s="52"/>
      <c r="C122" s="52"/>
      <c r="D122" s="52"/>
      <c r="E122" s="52"/>
      <c r="F122" s="36">
        <f>SUM(F120:F121)</f>
        <v>40000</v>
      </c>
      <c r="G122" s="36">
        <f t="shared" ref="G122:H122" si="12">SUM(G120:G121)</f>
        <v>40000</v>
      </c>
      <c r="H122" s="36">
        <f t="shared" si="12"/>
        <v>5000</v>
      </c>
    </row>
    <row r="123" spans="1:8" ht="51" x14ac:dyDescent="0.2">
      <c r="A123" s="24" t="s">
        <v>53</v>
      </c>
      <c r="B123" s="42" t="s">
        <v>202</v>
      </c>
      <c r="C123" s="42" t="s">
        <v>39</v>
      </c>
      <c r="D123" s="42" t="s">
        <v>86</v>
      </c>
      <c r="E123" s="2" t="s">
        <v>77</v>
      </c>
      <c r="F123" s="35">
        <v>0</v>
      </c>
      <c r="G123" s="35">
        <v>30000</v>
      </c>
      <c r="H123" s="35">
        <v>30000</v>
      </c>
    </row>
    <row r="124" spans="1:8" ht="30.75" customHeight="1" x14ac:dyDescent="0.2">
      <c r="A124" s="30"/>
      <c r="B124" s="43"/>
      <c r="C124" s="43"/>
      <c r="D124" s="43"/>
      <c r="E124" s="2" t="s">
        <v>27</v>
      </c>
      <c r="F124" s="35">
        <v>145100</v>
      </c>
      <c r="G124" s="35">
        <v>300000</v>
      </c>
      <c r="H124" s="35">
        <v>300000</v>
      </c>
    </row>
    <row r="125" spans="1:8" ht="51" customHeight="1" x14ac:dyDescent="0.2">
      <c r="A125" s="25"/>
      <c r="B125" s="23" t="s">
        <v>209</v>
      </c>
      <c r="C125" s="11" t="s">
        <v>42</v>
      </c>
      <c r="D125" s="11" t="s">
        <v>83</v>
      </c>
      <c r="E125" s="2" t="s">
        <v>30</v>
      </c>
      <c r="F125" s="35">
        <v>156234.79999999999</v>
      </c>
      <c r="G125" s="35">
        <v>165704.20000000001</v>
      </c>
      <c r="H125" s="35">
        <v>175166.1</v>
      </c>
    </row>
    <row r="126" spans="1:8" ht="78" customHeight="1" x14ac:dyDescent="0.2">
      <c r="A126" s="25"/>
      <c r="B126" s="23" t="s">
        <v>41</v>
      </c>
      <c r="C126" s="2" t="s">
        <v>40</v>
      </c>
      <c r="D126" s="2" t="s">
        <v>107</v>
      </c>
      <c r="E126" s="2" t="s">
        <v>2</v>
      </c>
      <c r="F126" s="35">
        <v>185700</v>
      </c>
      <c r="G126" s="35">
        <v>185700</v>
      </c>
      <c r="H126" s="35">
        <v>185700</v>
      </c>
    </row>
    <row r="127" spans="1:8" ht="51.75" customHeight="1" x14ac:dyDescent="0.2">
      <c r="A127" s="25"/>
      <c r="B127" s="46" t="s">
        <v>184</v>
      </c>
      <c r="C127" s="48" t="s">
        <v>38</v>
      </c>
      <c r="D127" s="57" t="s">
        <v>83</v>
      </c>
      <c r="E127" s="23" t="s">
        <v>205</v>
      </c>
      <c r="F127" s="35">
        <v>3988152.6999999997</v>
      </c>
      <c r="G127" s="35">
        <v>1629310.3</v>
      </c>
      <c r="H127" s="35">
        <v>0</v>
      </c>
    </row>
    <row r="128" spans="1:8" ht="51.75" customHeight="1" x14ac:dyDescent="0.2">
      <c r="A128" s="26"/>
      <c r="B128" s="47"/>
      <c r="C128" s="47"/>
      <c r="D128" s="54"/>
      <c r="E128" s="23" t="s">
        <v>206</v>
      </c>
      <c r="F128" s="35">
        <v>54929.8</v>
      </c>
      <c r="G128" s="35">
        <v>0</v>
      </c>
      <c r="H128" s="35">
        <v>0</v>
      </c>
    </row>
    <row r="129" spans="1:8" x14ac:dyDescent="0.2">
      <c r="A129" s="44" t="s">
        <v>139</v>
      </c>
      <c r="B129" s="45"/>
      <c r="C129" s="45"/>
      <c r="D129" s="45"/>
      <c r="E129" s="45"/>
      <c r="F129" s="36">
        <f>SUM(F123:F128)</f>
        <v>4530117.3</v>
      </c>
      <c r="G129" s="36">
        <f t="shared" ref="G129:H129" si="13">SUM(G123:G128)</f>
        <v>2310714.5</v>
      </c>
      <c r="H129" s="36">
        <f t="shared" si="13"/>
        <v>690866.1</v>
      </c>
    </row>
    <row r="130" spans="1:8" ht="83.45" customHeight="1" x14ac:dyDescent="0.2">
      <c r="A130" s="24" t="s">
        <v>54</v>
      </c>
      <c r="B130" s="48" t="s">
        <v>24</v>
      </c>
      <c r="C130" s="48" t="s">
        <v>33</v>
      </c>
      <c r="D130" s="48" t="s">
        <v>92</v>
      </c>
      <c r="E130" s="23" t="s">
        <v>204</v>
      </c>
      <c r="F130" s="35">
        <v>638771.19999999995</v>
      </c>
      <c r="G130" s="35">
        <v>212700</v>
      </c>
      <c r="H130" s="35">
        <v>212700</v>
      </c>
    </row>
    <row r="131" spans="1:8" ht="83.45" customHeight="1" x14ac:dyDescent="0.2">
      <c r="A131" s="30"/>
      <c r="B131" s="47"/>
      <c r="C131" s="47"/>
      <c r="D131" s="47"/>
      <c r="E131" s="23" t="s">
        <v>43</v>
      </c>
      <c r="F131" s="35">
        <v>0</v>
      </c>
      <c r="G131" s="35">
        <v>100000</v>
      </c>
      <c r="H131" s="35">
        <v>285083.09999999998</v>
      </c>
    </row>
    <row r="132" spans="1:8" ht="51" x14ac:dyDescent="0.2">
      <c r="A132" s="30"/>
      <c r="B132" s="23" t="s">
        <v>209</v>
      </c>
      <c r="C132" s="2" t="s">
        <v>42</v>
      </c>
      <c r="D132" s="57" t="s">
        <v>83</v>
      </c>
      <c r="E132" s="23" t="s">
        <v>210</v>
      </c>
      <c r="F132" s="35">
        <v>5000</v>
      </c>
      <c r="G132" s="35">
        <v>0</v>
      </c>
      <c r="H132" s="35">
        <v>0</v>
      </c>
    </row>
    <row r="133" spans="1:8" ht="60" customHeight="1" x14ac:dyDescent="0.2">
      <c r="A133" s="31"/>
      <c r="B133" s="33" t="s">
        <v>184</v>
      </c>
      <c r="C133" s="2" t="s">
        <v>32</v>
      </c>
      <c r="D133" s="43"/>
      <c r="E133" s="2" t="s">
        <v>28</v>
      </c>
      <c r="F133" s="35">
        <v>408242.9</v>
      </c>
      <c r="G133" s="35">
        <v>880301.5</v>
      </c>
      <c r="H133" s="35">
        <v>2087329</v>
      </c>
    </row>
    <row r="134" spans="1:8" x14ac:dyDescent="0.2">
      <c r="A134" s="44" t="s">
        <v>140</v>
      </c>
      <c r="B134" s="45"/>
      <c r="C134" s="45"/>
      <c r="D134" s="45"/>
      <c r="E134" s="45"/>
      <c r="F134" s="36">
        <f>SUM(F130:F133)</f>
        <v>1052014.1000000001</v>
      </c>
      <c r="G134" s="36">
        <f t="shared" ref="G134:H134" si="14">SUM(G130:G133)</f>
        <v>1193001.5</v>
      </c>
      <c r="H134" s="36">
        <f t="shared" si="14"/>
        <v>2585112.1</v>
      </c>
    </row>
    <row r="135" spans="1:8" x14ac:dyDescent="0.2">
      <c r="A135" s="55" t="s">
        <v>81</v>
      </c>
      <c r="B135" s="56"/>
      <c r="C135" s="56"/>
      <c r="D135" s="56"/>
      <c r="E135" s="56"/>
      <c r="F135" s="38">
        <f>F6+F12+F18+F66+F74+F80+F83+F85+F96+F98+F104+F108+F110+F119+F122+F129+F134</f>
        <v>24005272.447210003</v>
      </c>
      <c r="G135" s="38">
        <f>G6+G12+G18+G66+G74+G80+G83+G85+G96+G98+G104+G108+G110+G119+G122+G129+G134</f>
        <v>18496423.349800002</v>
      </c>
      <c r="H135" s="38">
        <f>H6+H12+H18+H66+H74+H80+H83+H85+H96+H98+H104+H108+H110+H119+H122+H129+H134</f>
        <v>11632652.5</v>
      </c>
    </row>
    <row r="137" spans="1:8" x14ac:dyDescent="0.2">
      <c r="F137" s="39"/>
      <c r="G137" s="39"/>
      <c r="H137" s="39"/>
    </row>
    <row r="139" spans="1:8" x14ac:dyDescent="0.2">
      <c r="F139" s="40"/>
      <c r="G139" s="40"/>
      <c r="H139" s="40"/>
    </row>
  </sheetData>
  <autoFilter ref="A4:H135"/>
  <mergeCells count="81">
    <mergeCell ref="A120:A121"/>
    <mergeCell ref="B120:B121"/>
    <mergeCell ref="A19:A65"/>
    <mergeCell ref="A7:A11"/>
    <mergeCell ref="C9:C11"/>
    <mergeCell ref="B10:B11"/>
    <mergeCell ref="B93:B94"/>
    <mergeCell ref="A18:E18"/>
    <mergeCell ref="B19:B34"/>
    <mergeCell ref="C20:C33"/>
    <mergeCell ref="D21:D35"/>
    <mergeCell ref="B36:B53"/>
    <mergeCell ref="B60:B61"/>
    <mergeCell ref="C60:C61"/>
    <mergeCell ref="D60:D61"/>
    <mergeCell ref="D63:D64"/>
    <mergeCell ref="A111:A118"/>
    <mergeCell ref="B115:B116"/>
    <mergeCell ref="C115:C116"/>
    <mergeCell ref="D116:D118"/>
    <mergeCell ref="B67:B69"/>
    <mergeCell ref="A74:E74"/>
    <mergeCell ref="B75:B77"/>
    <mergeCell ref="D75:D78"/>
    <mergeCell ref="A80:E80"/>
    <mergeCell ref="A83:E83"/>
    <mergeCell ref="A108:E108"/>
    <mergeCell ref="A75:A79"/>
    <mergeCell ref="A86:A95"/>
    <mergeCell ref="A99:A103"/>
    <mergeCell ref="A104:E104"/>
    <mergeCell ref="C90:C91"/>
    <mergeCell ref="B57:B59"/>
    <mergeCell ref="D57:D59"/>
    <mergeCell ref="C63:C65"/>
    <mergeCell ref="A2:H2"/>
    <mergeCell ref="A3:D3"/>
    <mergeCell ref="A12:E12"/>
    <mergeCell ref="A13:A17"/>
    <mergeCell ref="A6:E6"/>
    <mergeCell ref="D7:D8"/>
    <mergeCell ref="B14:B15"/>
    <mergeCell ref="C14:C15"/>
    <mergeCell ref="D14:D15"/>
    <mergeCell ref="D9:D11"/>
    <mergeCell ref="D36:D56"/>
    <mergeCell ref="C36:C56"/>
    <mergeCell ref="A135:E135"/>
    <mergeCell ref="D127:D128"/>
    <mergeCell ref="B127:B128"/>
    <mergeCell ref="C127:C128"/>
    <mergeCell ref="A129:E129"/>
    <mergeCell ref="B130:B131"/>
    <mergeCell ref="C130:C131"/>
    <mergeCell ref="D130:D131"/>
    <mergeCell ref="A134:E134"/>
    <mergeCell ref="D132:D133"/>
    <mergeCell ref="A98:E98"/>
    <mergeCell ref="A96:E96"/>
    <mergeCell ref="B101:B103"/>
    <mergeCell ref="D86:D87"/>
    <mergeCell ref="B88:B89"/>
    <mergeCell ref="C88:C89"/>
    <mergeCell ref="D88:D89"/>
    <mergeCell ref="D91:D95"/>
    <mergeCell ref="D123:D124"/>
    <mergeCell ref="C123:C124"/>
    <mergeCell ref="B123:B124"/>
    <mergeCell ref="A66:E66"/>
    <mergeCell ref="A110:E110"/>
    <mergeCell ref="B86:B87"/>
    <mergeCell ref="B90:B91"/>
    <mergeCell ref="A105:A107"/>
    <mergeCell ref="A67:A73"/>
    <mergeCell ref="C67:C69"/>
    <mergeCell ref="D72:D73"/>
    <mergeCell ref="D67:D69"/>
    <mergeCell ref="D70:D71"/>
    <mergeCell ref="A122:E122"/>
    <mergeCell ref="A119:E119"/>
    <mergeCell ref="A85:E85"/>
  </mergeCells>
  <pageMargins left="0.78740157480314965" right="0.39370078740157483" top="0.78740157480314965" bottom="0.78740157480314965" header="0.31496062992125984" footer="0.31496062992125984"/>
  <pageSetup paperSize="9" scale="72" fitToHeight="21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81</vt:lpstr>
      <vt:lpstr>'Приложение 81'!Заголовки_для_печати</vt:lpstr>
      <vt:lpstr>'Приложение 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2023-10-13T14:10:48Z</cp:lastPrinted>
  <dcterms:created xsi:type="dcterms:W3CDTF">2020-08-21T09:17:31Z</dcterms:created>
  <dcterms:modified xsi:type="dcterms:W3CDTF">2023-10-13T14:10:52Z</dcterms:modified>
</cp:coreProperties>
</file>