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655" windowHeight="6645" activeTab="2"/>
  </bookViews>
  <sheets>
    <sheet name="2024" sheetId="10" r:id="rId1"/>
    <sheet name="2025" sheetId="11" r:id="rId2"/>
    <sheet name="2026" sheetId="12" r:id="rId3"/>
  </sheets>
  <definedNames>
    <definedName name="_xlnm._FilterDatabase" localSheetId="0" hidden="1">'2024'!$A$4:$G$84</definedName>
    <definedName name="_xlnm.Print_Titles" localSheetId="0">'2024'!$4:$4</definedName>
    <definedName name="_xlnm.Print_Titles" localSheetId="1">'2025'!$4:$5</definedName>
    <definedName name="_xlnm.Print_Titles" localSheetId="2">'2026'!$4:$4</definedName>
  </definedNames>
  <calcPr calcId="145621"/>
</workbook>
</file>

<file path=xl/calcChain.xml><?xml version="1.0" encoding="utf-8"?>
<calcChain xmlns="http://schemas.openxmlformats.org/spreadsheetml/2006/main">
  <c r="G60" i="12" l="1"/>
  <c r="C60" i="12"/>
  <c r="F59" i="12"/>
  <c r="F58" i="12"/>
  <c r="F57" i="12"/>
  <c r="F56" i="12"/>
  <c r="F55" i="12"/>
  <c r="F54" i="12"/>
  <c r="F53" i="12"/>
  <c r="F52" i="12"/>
  <c r="F51" i="12"/>
  <c r="F50" i="12"/>
  <c r="F48" i="12"/>
  <c r="F60" i="12" s="1"/>
  <c r="D90" i="11"/>
  <c r="M90" i="11"/>
  <c r="L54" i="11"/>
  <c r="L89" i="11"/>
  <c r="L88" i="11"/>
  <c r="L86" i="11"/>
  <c r="L81" i="11"/>
  <c r="L84" i="11"/>
  <c r="L85" i="11"/>
  <c r="L80" i="11"/>
  <c r="L79" i="11"/>
  <c r="L82" i="11"/>
  <c r="L83" i="11"/>
  <c r="L76" i="11"/>
  <c r="L77" i="11"/>
  <c r="L73" i="11"/>
  <c r="L74" i="11"/>
  <c r="L71" i="11"/>
  <c r="L68" i="11"/>
  <c r="L69" i="11"/>
  <c r="L66" i="11"/>
  <c r="L62" i="11"/>
  <c r="L64" i="11"/>
  <c r="L63" i="11"/>
  <c r="L60" i="11"/>
  <c r="L59" i="11"/>
  <c r="L56" i="11"/>
  <c r="L57" i="11"/>
  <c r="L53" i="11"/>
  <c r="L90" i="11" s="1"/>
  <c r="G61" i="12" l="1"/>
  <c r="G45" i="12"/>
  <c r="C45" i="12"/>
  <c r="C61" i="12" s="1"/>
  <c r="F44" i="12"/>
  <c r="F43" i="12"/>
  <c r="F42" i="12"/>
  <c r="F41" i="12"/>
  <c r="F39" i="12"/>
  <c r="F37" i="12"/>
  <c r="F36" i="12"/>
  <c r="F34" i="12"/>
  <c r="F33" i="12"/>
  <c r="F31" i="12"/>
  <c r="F30" i="12"/>
  <c r="F29" i="12"/>
  <c r="F27" i="12"/>
  <c r="F25" i="12"/>
  <c r="F23" i="12"/>
  <c r="F22" i="12"/>
  <c r="F21" i="12"/>
  <c r="F20" i="12"/>
  <c r="F19" i="12"/>
  <c r="F18" i="12"/>
  <c r="F16" i="12"/>
  <c r="F15" i="12"/>
  <c r="F14" i="12"/>
  <c r="F13" i="12"/>
  <c r="F11" i="12"/>
  <c r="F9" i="12"/>
  <c r="F7" i="12"/>
  <c r="F45" i="12" l="1"/>
  <c r="F61" i="12" s="1"/>
  <c r="M50" i="11"/>
  <c r="M91" i="11" s="1"/>
  <c r="D50" i="11"/>
  <c r="D91" i="11" s="1"/>
  <c r="L49" i="11"/>
  <c r="L48" i="11"/>
  <c r="L47" i="11"/>
  <c r="L46" i="11"/>
  <c r="L45" i="11"/>
  <c r="L43" i="11"/>
  <c r="L42" i="11"/>
  <c r="L40" i="11"/>
  <c r="L38" i="11"/>
  <c r="L37" i="11"/>
  <c r="L36" i="11"/>
  <c r="L34" i="11"/>
  <c r="L33" i="11"/>
  <c r="L32" i="11"/>
  <c r="L31" i="11"/>
  <c r="L29" i="11"/>
  <c r="L27" i="11"/>
  <c r="J27" i="11"/>
  <c r="K27" i="11" s="1"/>
  <c r="L26" i="11"/>
  <c r="L24" i="11"/>
  <c r="L22" i="11"/>
  <c r="L21" i="11"/>
  <c r="L20" i="11"/>
  <c r="L18" i="11"/>
  <c r="L16" i="11"/>
  <c r="L14" i="11"/>
  <c r="L13" i="11"/>
  <c r="L12" i="11"/>
  <c r="L10" i="11"/>
  <c r="L8" i="11"/>
  <c r="L50" i="11" l="1"/>
  <c r="L91" i="11" s="1"/>
  <c r="G124" i="10"/>
  <c r="F124" i="10"/>
  <c r="C124" i="10"/>
  <c r="C80" i="10" l="1"/>
  <c r="C125" i="10" s="1"/>
  <c r="G80" i="10" l="1"/>
  <c r="G125" i="10" s="1"/>
  <c r="F13" i="10" l="1"/>
  <c r="F24" i="10"/>
  <c r="F49" i="10"/>
  <c r="F12" i="10"/>
  <c r="F79" i="10"/>
  <c r="F19" i="10"/>
  <c r="F78" i="10"/>
  <c r="F48" i="10"/>
  <c r="F61" i="10"/>
  <c r="F29" i="10"/>
  <c r="F53" i="10"/>
  <c r="F64" i="10"/>
  <c r="F37" i="10"/>
  <c r="F60" i="10"/>
  <c r="F71" i="10"/>
  <c r="F8" i="10"/>
  <c r="F47" i="10"/>
  <c r="F23" i="10"/>
  <c r="F42" i="10"/>
  <c r="F77" i="10"/>
  <c r="F59" i="10"/>
  <c r="F51" i="10"/>
  <c r="F46" i="10"/>
  <c r="F41" i="10"/>
  <c r="F28" i="10"/>
  <c r="F40" i="10"/>
  <c r="F70" i="10"/>
  <c r="F27" i="10"/>
  <c r="F58" i="10"/>
  <c r="F11" i="10"/>
  <c r="F36" i="10"/>
  <c r="F69" i="10"/>
  <c r="F57" i="10"/>
  <c r="F35" i="10"/>
  <c r="F18" i="10"/>
  <c r="F56" i="10"/>
  <c r="F34" i="10"/>
  <c r="F17" i="10"/>
  <c r="F39" i="10"/>
  <c r="F10" i="10"/>
  <c r="F68" i="10"/>
  <c r="F67" i="10"/>
  <c r="F22" i="10"/>
  <c r="F26" i="10"/>
  <c r="F21" i="10"/>
  <c r="F73" i="10"/>
  <c r="F45" i="10"/>
  <c r="F33" i="10"/>
  <c r="F16" i="10"/>
  <c r="F32" i="10"/>
  <c r="F55" i="10"/>
  <c r="F31" i="10"/>
  <c r="F15" i="10"/>
  <c r="F63" i="10"/>
  <c r="F7" i="10"/>
  <c r="F44" i="10"/>
  <c r="F66" i="10"/>
  <c r="F75" i="10"/>
  <c r="F80" i="10" l="1"/>
  <c r="F125" i="10" s="1"/>
</calcChain>
</file>

<file path=xl/sharedStrings.xml><?xml version="1.0" encoding="utf-8"?>
<sst xmlns="http://schemas.openxmlformats.org/spreadsheetml/2006/main" count="585" uniqueCount="268">
  <si>
    <t>Любанское городское поселение</t>
  </si>
  <si>
    <t>Сосновоборский городской округ</t>
  </si>
  <si>
    <t>Петровское сельское поселение</t>
  </si>
  <si>
    <t>Громовское сельское поселение</t>
  </si>
  <si>
    <t xml:space="preserve">Шлиссельбургское  городское поселение </t>
  </si>
  <si>
    <t>Опольевское сельское поселение</t>
  </si>
  <si>
    <t>Пашское сельское поселение</t>
  </si>
  <si>
    <t>Пикалевское городское поселение</t>
  </si>
  <si>
    <t>Елизаветинское сельское поселение</t>
  </si>
  <si>
    <t>Колтушское сельское поселение</t>
  </si>
  <si>
    <t>Лужское городское поселение</t>
  </si>
  <si>
    <t>Суховское сельское поселение</t>
  </si>
  <si>
    <t>Рабитицкое сельское поселение</t>
  </si>
  <si>
    <t>Лидское сельское поселение</t>
  </si>
  <si>
    <t>Севастьяновское сельское поселение</t>
  </si>
  <si>
    <t>город Волхов</t>
  </si>
  <si>
    <t>Новоладожское городское поселение</t>
  </si>
  <si>
    <t>Волосовское городское поселение</t>
  </si>
  <si>
    <t>Пудостьское сельское поселение</t>
  </si>
  <si>
    <t>Толмачевское городское поселение</t>
  </si>
  <si>
    <t>Серебрянское сельское поселение</t>
  </si>
  <si>
    <t>Красноборское городское поселение</t>
  </si>
  <si>
    <t>Подпорожское городское поселение</t>
  </si>
  <si>
    <t>Дружногорское городское поселение</t>
  </si>
  <si>
    <t>Вырицкое городское поселение</t>
  </si>
  <si>
    <t>Сосновское сельское поселение</t>
  </si>
  <si>
    <t>Усадищенское сельское поселение</t>
  </si>
  <si>
    <t>Кипенское сельское поселение</t>
  </si>
  <si>
    <t>Сяськелевское сельское поселение</t>
  </si>
  <si>
    <t>Сусанинское сельское поселение</t>
  </si>
  <si>
    <t>Сиверское городское поселение</t>
  </si>
  <si>
    <t>Осьминское сельское поселение</t>
  </si>
  <si>
    <t>Павловское городское поселение</t>
  </si>
  <si>
    <t>Выборгское городское поселение</t>
  </si>
  <si>
    <t>Лесколовское сельское поселение</t>
  </si>
  <si>
    <t>Мгинское городское поселение</t>
  </si>
  <si>
    <t>Ларионовское сельское поселение</t>
  </si>
  <si>
    <t>Сертоловское городское поселение</t>
  </si>
  <si>
    <t>Куземкинское сельское поселение</t>
  </si>
  <si>
    <t>Рябовское городское поселение</t>
  </si>
  <si>
    <t>Лодейнопольское городское поселение</t>
  </si>
  <si>
    <t>Светогорское городское поселение</t>
  </si>
  <si>
    <t>Романовское сельское поселение</t>
  </si>
  <si>
    <t>Приморское городское поселение</t>
  </si>
  <si>
    <t>Усть-Лужское сельское поселение</t>
  </si>
  <si>
    <t>Старопольское сельское поселение</t>
  </si>
  <si>
    <t>Отрадненское городское поселение</t>
  </si>
  <si>
    <t>Фалилеевское сельское поселение</t>
  </si>
  <si>
    <t>Полянское сельское поселение</t>
  </si>
  <si>
    <t>Ретюнское сельское поселение</t>
  </si>
  <si>
    <t>Волошовское сельское поселение</t>
  </si>
  <si>
    <t>Бегуницкое сельское поселение</t>
  </si>
  <si>
    <t>Кисельнинское сельское поселение</t>
  </si>
  <si>
    <t>Мичуринское сельское поселение</t>
  </si>
  <si>
    <t>Важинское городское поселение</t>
  </si>
  <si>
    <t>Кировское городское поселение</t>
  </si>
  <si>
    <t>Количество площадок</t>
  </si>
  <si>
    <t>Клопицкое сельское поселение</t>
  </si>
  <si>
    <t>Скребловское сельское поселение</t>
  </si>
  <si>
    <t xml:space="preserve">% софинансирования  </t>
  </si>
  <si>
    <t>Общая стоимость, руб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</si>
  <si>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</si>
  <si>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</si>
  <si>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</si>
  <si>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</si>
  <si>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</si>
  <si>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</si>
  <si>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</si>
  <si>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Кировский муниципальный район</t>
  </si>
  <si>
    <t>Лодейнопольский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</si>
  <si>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</si>
  <si>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</si>
  <si>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</si>
  <si>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 xml:space="preserve">Сланцевский муниципальный район </t>
  </si>
  <si>
    <t>Тосненский муниципальный район</t>
  </si>
  <si>
    <t>1.1</t>
  </si>
  <si>
    <t>1.2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</si>
  <si>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</si>
  <si>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</si>
  <si>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</si>
  <si>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</si>
  <si>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</si>
  <si>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</si>
  <si>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</si>
  <si>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</si>
  <si>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</si>
  <si>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</si>
  <si>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</si>
  <si>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</si>
  <si>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</si>
  <si>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</si>
  <si>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</si>
  <si>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</si>
  <si>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</si>
  <si>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</si>
  <si>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</si>
  <si>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</si>
  <si>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</si>
  <si>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</si>
  <si>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</si>
  <si>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</si>
  <si>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</si>
  <si>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6.5</t>
  </si>
  <si>
    <t>6.6</t>
  </si>
  <si>
    <t>6.7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</si>
  <si>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</si>
  <si>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</si>
  <si>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</si>
  <si>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</si>
  <si>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</si>
  <si>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</si>
  <si>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</si>
  <si>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</si>
  <si>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</si>
  <si>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</si>
  <si>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8.5</t>
  </si>
  <si>
    <t>8.6</t>
  </si>
  <si>
    <t>9</t>
  </si>
  <si>
    <t>9.1</t>
  </si>
  <si>
    <t>10</t>
  </si>
  <si>
    <t>10.1</t>
  </si>
  <si>
    <t>11</t>
  </si>
  <si>
    <t>11.1</t>
  </si>
  <si>
    <t>11.2</t>
  </si>
  <si>
    <t>12</t>
  </si>
  <si>
    <t>12.1</t>
  </si>
  <si>
    <t>12.2</t>
  </si>
  <si>
    <t>13</t>
  </si>
  <si>
    <t>13.1</t>
  </si>
  <si>
    <t>14</t>
  </si>
  <si>
    <t>14.1</t>
  </si>
  <si>
    <t>15</t>
  </si>
  <si>
    <t>15.1</t>
  </si>
  <si>
    <t>№ п/п</t>
  </si>
  <si>
    <t>Наименование поселения</t>
  </si>
  <si>
    <t>Ломоносовский муниципальный район</t>
  </si>
  <si>
    <t>11.3</t>
  </si>
  <si>
    <t>11.4</t>
  </si>
  <si>
    <t>11.5</t>
  </si>
  <si>
    <t>11.6</t>
  </si>
  <si>
    <t>11.7</t>
  </si>
  <si>
    <t>13.2</t>
  </si>
  <si>
    <t>13.3</t>
  </si>
  <si>
    <t>13.4</t>
  </si>
  <si>
    <t>13.5</t>
  </si>
  <si>
    <t>13.6</t>
  </si>
  <si>
    <t>16</t>
  </si>
  <si>
    <t>16.1</t>
  </si>
  <si>
    <t>16.2</t>
  </si>
  <si>
    <t>16.3</t>
  </si>
  <si>
    <t>Первый отбор муниципальных образований</t>
  </si>
  <si>
    <t>58 МО по итогам первого отбора</t>
  </si>
  <si>
    <t>Самойловское сельское поселение</t>
  </si>
  <si>
    <t>Бокситогорское городское поселение</t>
  </si>
  <si>
    <t>1.3</t>
  </si>
  <si>
    <t>Ефимовское городское поселение</t>
  </si>
  <si>
    <t>Иссадское сельское поселение</t>
  </si>
  <si>
    <t>Селивановское сельское поселение</t>
  </si>
  <si>
    <t>Волховское городское поселение</t>
  </si>
  <si>
    <t>Рахьинское городское поселение</t>
  </si>
  <si>
    <t>Рощинское городское поселение</t>
  </si>
  <si>
    <t>Кобринское сельское поселение</t>
  </si>
  <si>
    <t>Кингисеппское городское поселение</t>
  </si>
  <si>
    <t>Вистинское сельское поселение</t>
  </si>
  <si>
    <t>Киришский муниципальный район</t>
  </si>
  <si>
    <t>Кусинское сельское поселение</t>
  </si>
  <si>
    <t xml:space="preserve">Кировский муниципальный район </t>
  </si>
  <si>
    <t>Лодейнопольский  муниципальный район</t>
  </si>
  <si>
    <t xml:space="preserve">Алеховщинское сельское поселение </t>
  </si>
  <si>
    <t>Дзержинское сельское поселение</t>
  </si>
  <si>
    <t>9.2</t>
  </si>
  <si>
    <t>Торковичское сельское поселение</t>
  </si>
  <si>
    <t>Оредежское сельское поселение</t>
  </si>
  <si>
    <t xml:space="preserve">Приозерский муниципальный район </t>
  </si>
  <si>
    <t>Плодовское сельское поселение</t>
  </si>
  <si>
    <t>Приозерское городское поселение</t>
  </si>
  <si>
    <t>Ромашкинское сельское поселение</t>
  </si>
  <si>
    <t>Федоровское городское поселение</t>
  </si>
  <si>
    <t>12.3</t>
  </si>
  <si>
    <t>Тельмановское сельское поселение</t>
  </si>
  <si>
    <t>Ульяновское городское поселение</t>
  </si>
  <si>
    <t>Второй отбор муниципальных образований</t>
  </si>
  <si>
    <t>29 МО по итогам второго  отбора</t>
  </si>
  <si>
    <t>10.2</t>
  </si>
  <si>
    <t>10.3</t>
  </si>
  <si>
    <t>Общая сумма субсидии</t>
  </si>
  <si>
    <t>Х</t>
  </si>
  <si>
    <t>Областной бюджет, руб.</t>
  </si>
  <si>
    <t>Областной бюджет (округл), тыс.руб.</t>
  </si>
  <si>
    <t xml:space="preserve">№ </t>
  </si>
  <si>
    <t>% софинансирования</t>
  </si>
  <si>
    <t>Стоят ли в резерве 2022, 2023??</t>
  </si>
  <si>
    <t>Баллы</t>
  </si>
  <si>
    <t>Уровень софин. (расп №396-р и №340-р)</t>
  </si>
  <si>
    <t>Сумма субсидии 2024</t>
  </si>
  <si>
    <t>Совпадают ли адреса ?</t>
  </si>
  <si>
    <t>Обл. бюджет</t>
  </si>
  <si>
    <t>Мест. Бюджет</t>
  </si>
  <si>
    <t>был отказ</t>
  </si>
  <si>
    <t>Прошли в 2022.  Надо проверить на соответсвие адресов в заявке на 2024, 2025</t>
  </si>
  <si>
    <t>Прошли в 2023, 2024.  Надо проверить на соответсвие адресов в заявке на 2022</t>
  </si>
  <si>
    <t>не заявлялись</t>
  </si>
  <si>
    <t>Токсовское городское поселение</t>
  </si>
  <si>
    <t>Прошли в 2023. Резерв в 2022. Надо проверить на несовпадение адресов в заявках</t>
  </si>
  <si>
    <t>Кировский  муниципальный район</t>
  </si>
  <si>
    <t>Прошли в 2023, 2024. Резерв в 2022. Надо проверить на несовпадение адресов в заявках</t>
  </si>
  <si>
    <t xml:space="preserve">Лодейнопольский </t>
  </si>
  <si>
    <t>Прошли в 2023, 2024. Резерв в 2022. Взяли адреса из 2022. Надо проверить</t>
  </si>
  <si>
    <t>Ломоносовский  муниципальный район</t>
  </si>
  <si>
    <t>Аннинское городское поселение</t>
  </si>
  <si>
    <t>Пениковское сельское поселение</t>
  </si>
  <si>
    <t>Оржицкое сельское поселение</t>
  </si>
  <si>
    <t>10.4</t>
  </si>
  <si>
    <t>Большеижорское городское поселение</t>
  </si>
  <si>
    <t>Лужский  муниципальный район</t>
  </si>
  <si>
    <t>Прошли в 2022, 2023, 2024.</t>
  </si>
  <si>
    <t>Резерв 2022</t>
  </si>
  <si>
    <t>Подпорожский  муниципальный район</t>
  </si>
  <si>
    <t>Приозерский  муниципальный район</t>
  </si>
  <si>
    <t>Раздольевское сельское поселение</t>
  </si>
  <si>
    <t xml:space="preserve">Прошли в 2023. Завляют адрес из 2022 года. </t>
  </si>
  <si>
    <t>Тосненский  муниципальный район</t>
  </si>
  <si>
    <t>14.2</t>
  </si>
  <si>
    <t>14.3</t>
  </si>
  <si>
    <t>14.4</t>
  </si>
  <si>
    <t>Лисинское сельское поселение</t>
  </si>
  <si>
    <t>14.5</t>
  </si>
  <si>
    <t>Прошли в 2022, 2023, 2024. Надо проверить адреса 2024, 2025</t>
  </si>
  <si>
    <t>Большедворское сельское поселение</t>
  </si>
  <si>
    <t>Большеврудское сельское поселение</t>
  </si>
  <si>
    <t>Кузьмоловское городское поселение</t>
  </si>
  <si>
    <t>Высоцкое городское поселение</t>
  </si>
  <si>
    <t>Советское городское поселение</t>
  </si>
  <si>
    <t>Коммунарское городское поселение</t>
  </si>
  <si>
    <t>5.5</t>
  </si>
  <si>
    <t>5.6</t>
  </si>
  <si>
    <t>Пчевжинское сельское поселение</t>
  </si>
  <si>
    <t>Шлиссельбургское  городское поселение</t>
  </si>
  <si>
    <t>Большеижорское сельское поселение</t>
  </si>
  <si>
    <t>Запорожское сельское поселение</t>
  </si>
  <si>
    <t>12.4</t>
  </si>
  <si>
    <t>Борское сельское поселение</t>
  </si>
  <si>
    <t>Новодевяткинское сельское поселение</t>
  </si>
  <si>
    <t>Дружногорское сельское поселение</t>
  </si>
  <si>
    <t>Нежновское сельское поселение</t>
  </si>
  <si>
    <t>Русско-Высоцкое сельское поселение</t>
  </si>
  <si>
    <t>Никольское городское поселение</t>
  </si>
  <si>
    <t>10.5</t>
  </si>
  <si>
    <t>10.6</t>
  </si>
  <si>
    <t>Красноозерное сельское поселение</t>
  </si>
  <si>
    <t>10.7</t>
  </si>
  <si>
    <t>Мельниковское сельское поселение</t>
  </si>
  <si>
    <t>10.8</t>
  </si>
  <si>
    <t>Выскатское сельское поселение</t>
  </si>
  <si>
    <t>Новосельское сельское поселение</t>
  </si>
  <si>
    <t>Сланцевский муниципальный район</t>
  </si>
  <si>
    <t>29 МО по итогам первого отбора</t>
  </si>
  <si>
    <t>27 МО по итогам второго отбора</t>
  </si>
  <si>
    <t>2</t>
  </si>
  <si>
    <t>8 МО по итогам второго отбора</t>
  </si>
  <si>
    <t>27 МО по итогам первого отбора</t>
  </si>
  <si>
    <t xml:space="preserve">Расчет объема субсидий бюджетам муниципальных образований Ленинградской
области на мероприятия по созданию мест (площадок) накопления твердых коммунальных отходов 
на 2026 год </t>
  </si>
  <si>
    <t xml:space="preserve">Расчет объема субсидий бюджетам муниципальных образований Ленинградской
области на мероприятия по созданию  мест (площадок) накопления твердых коммунальных отходов 
на 2024 год </t>
  </si>
  <si>
    <t xml:space="preserve">Расчет объема субсидий бюджетам муниципальных образований Ленинградской
области на мероприятия по созданию  мест (площадок) накопления твердых коммунальных отходов 
на 2025 год </t>
  </si>
  <si>
    <t>таблица 1</t>
  </si>
  <si>
    <t>таблица 2</t>
  </si>
  <si>
    <t>таблица 3</t>
  </si>
  <si>
    <t>Приложение 66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</si>
</sst>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49" fontId="4" fillId="0" borderId="7" xfId="0" applyNumberFormat="1" applyFont="1" applyFill="1" applyBorder="1" applyAlignment="1">
      <alignment horizontal="center"/>
    </xf>
    <xf numFmtId="0" fontId="0" fillId="0" borderId="7" xfId="0" applyBorder="1"/>
    <xf numFmtId="164" fontId="4" fillId="0" borderId="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6" xfId="0" applyBorder="1"/>
    <xf numFmtId="164" fontId="4" fillId="0" borderId="6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65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zoomScaleNormal="100" workbookViewId="0">
      <selection activeCell="S13" sqref="S13"/>
    </sheetView>
  </sheetViews>
  <sheetFormatPr defaultRowHeight="15" x14ac:dyDescent="0.25"/>
  <cols>
    <col min="1" max="1" width="7.28515625" customWidth="1"/>
    <col min="2" max="2" width="43.42578125" customWidth="1"/>
    <col min="3" max="3" width="10.28515625" customWidth="1"/>
    <col min="4" max="4" width="12.28515625" customWidth="1"/>
    <col min="5" max="5" width="13.85546875" customWidth="1"/>
    <col min="6" max="6" width="14.85546875" customWidth="1"/>
    <col min="7" max="7" width="15.28515625" style="1" customWidth="1"/>
  </cols>
  <sheetData>
    <row r="1" spans="1:7" x14ac:dyDescent="0.25">
      <c r="G1" s="73" t="s">
        <v>267</v>
      </c>
    </row>
    <row r="2" spans="1:7" x14ac:dyDescent="0.25">
      <c r="G2" s="73" t="s">
        <v>264</v>
      </c>
    </row>
    <row r="3" spans="1:7" ht="45" customHeight="1" x14ac:dyDescent="0.25">
      <c r="A3" s="79" t="s">
        <v>262</v>
      </c>
      <c r="B3" s="80"/>
      <c r="C3" s="80"/>
      <c r="D3" s="80"/>
      <c r="E3" s="80"/>
      <c r="F3" s="80"/>
      <c r="G3" s="80"/>
    </row>
    <row r="4" spans="1:7" ht="63.75" customHeight="1" x14ac:dyDescent="0.25">
      <c r="A4" s="2" t="s">
        <v>133</v>
      </c>
      <c r="B4" s="2" t="s">
        <v>134</v>
      </c>
      <c r="C4" s="4" t="s">
        <v>56</v>
      </c>
      <c r="D4" s="4" t="s">
        <v>59</v>
      </c>
      <c r="E4" s="4" t="s">
        <v>60</v>
      </c>
      <c r="F4" s="4" t="s">
        <v>187</v>
      </c>
      <c r="G4" s="3" t="s">
        <v>188</v>
      </c>
    </row>
    <row r="5" spans="1:7" ht="22.5" customHeight="1" x14ac:dyDescent="0.25">
      <c r="A5" s="2"/>
      <c r="B5" s="81" t="s">
        <v>150</v>
      </c>
      <c r="C5" s="82"/>
      <c r="D5" s="82"/>
      <c r="E5" s="82"/>
      <c r="F5" s="82"/>
      <c r="G5" s="83"/>
    </row>
    <row r="6" spans="1:7" ht="15.75" customHeight="1" x14ac:dyDescent="0.25">
      <c r="A6" s="5">
        <v>1</v>
      </c>
      <c r="B6" s="84" t="s">
        <v>61</v>
      </c>
      <c r="C6" s="85"/>
      <c r="D6" s="85"/>
      <c r="E6" s="85"/>
      <c r="F6" s="85"/>
      <c r="G6" s="86"/>
    </row>
    <row r="7" spans="1:7" x14ac:dyDescent="0.25">
      <c r="A7" s="6" t="s">
        <v>75</v>
      </c>
      <c r="B7" s="7" t="s">
        <v>7</v>
      </c>
      <c r="C7" s="9">
        <v>10</v>
      </c>
      <c r="D7" s="10">
        <v>89</v>
      </c>
      <c r="E7" s="8">
        <v>3235000</v>
      </c>
      <c r="F7" s="8">
        <f>E7/100*D7</f>
        <v>2879150</v>
      </c>
      <c r="G7" s="19">
        <v>2879.2</v>
      </c>
    </row>
    <row r="8" spans="1:7" x14ac:dyDescent="0.25">
      <c r="A8" s="6" t="s">
        <v>76</v>
      </c>
      <c r="B8" s="11" t="s">
        <v>13</v>
      </c>
      <c r="C8" s="9">
        <v>6</v>
      </c>
      <c r="D8" s="10">
        <v>86</v>
      </c>
      <c r="E8" s="8">
        <v>1380000.42</v>
      </c>
      <c r="F8" s="8">
        <f>E8/100*D8</f>
        <v>1186800.3611999999</v>
      </c>
      <c r="G8" s="19">
        <v>1186.8</v>
      </c>
    </row>
    <row r="9" spans="1:7" x14ac:dyDescent="0.25">
      <c r="A9" s="11">
        <v>2</v>
      </c>
      <c r="B9" s="75" t="s">
        <v>62</v>
      </c>
      <c r="C9" s="76"/>
      <c r="D9" s="76"/>
      <c r="E9" s="76"/>
      <c r="F9" s="76"/>
      <c r="G9" s="77"/>
    </row>
    <row r="10" spans="1:7" x14ac:dyDescent="0.25">
      <c r="A10" s="6" t="s">
        <v>77</v>
      </c>
      <c r="B10" s="12" t="s">
        <v>57</v>
      </c>
      <c r="C10" s="9">
        <v>2</v>
      </c>
      <c r="D10" s="10">
        <v>92</v>
      </c>
      <c r="E10" s="8">
        <v>503148</v>
      </c>
      <c r="F10" s="8">
        <f>E10/100*D10</f>
        <v>462896.16</v>
      </c>
      <c r="G10" s="19">
        <v>462.9</v>
      </c>
    </row>
    <row r="11" spans="1:7" x14ac:dyDescent="0.25">
      <c r="A11" s="6" t="s">
        <v>78</v>
      </c>
      <c r="B11" s="11" t="s">
        <v>51</v>
      </c>
      <c r="C11" s="9">
        <v>5</v>
      </c>
      <c r="D11" s="10">
        <v>91</v>
      </c>
      <c r="E11" s="8">
        <v>1448000</v>
      </c>
      <c r="F11" s="8">
        <f>E11/100*D11</f>
        <v>1317680</v>
      </c>
      <c r="G11" s="19">
        <v>1317.7</v>
      </c>
    </row>
    <row r="12" spans="1:7" x14ac:dyDescent="0.25">
      <c r="A12" s="6" t="s">
        <v>79</v>
      </c>
      <c r="B12" s="11" t="s">
        <v>12</v>
      </c>
      <c r="C12" s="9">
        <v>1</v>
      </c>
      <c r="D12" s="10">
        <v>91</v>
      </c>
      <c r="E12" s="8">
        <v>251574</v>
      </c>
      <c r="F12" s="8">
        <f>E12/100*D12</f>
        <v>228932.33999999997</v>
      </c>
      <c r="G12" s="19">
        <v>228.9</v>
      </c>
    </row>
    <row r="13" spans="1:7" x14ac:dyDescent="0.25">
      <c r="A13" s="6" t="s">
        <v>80</v>
      </c>
      <c r="B13" s="11" t="s">
        <v>17</v>
      </c>
      <c r="C13" s="9">
        <v>2</v>
      </c>
      <c r="D13" s="10">
        <v>89</v>
      </c>
      <c r="E13" s="8">
        <v>711408.81</v>
      </c>
      <c r="F13" s="8">
        <f>E13/100*D13</f>
        <v>633153.84090000007</v>
      </c>
      <c r="G13" s="19">
        <v>633.20000000000005</v>
      </c>
    </row>
    <row r="14" spans="1:7" x14ac:dyDescent="0.25">
      <c r="A14" s="6" t="s">
        <v>81</v>
      </c>
      <c r="B14" s="75" t="s">
        <v>63</v>
      </c>
      <c r="C14" s="76"/>
      <c r="D14" s="76"/>
      <c r="E14" s="76"/>
      <c r="F14" s="76"/>
      <c r="G14" s="77"/>
    </row>
    <row r="15" spans="1:7" x14ac:dyDescent="0.25">
      <c r="A15" s="6" t="s">
        <v>82</v>
      </c>
      <c r="B15" s="11" t="s">
        <v>16</v>
      </c>
      <c r="C15" s="9">
        <v>4</v>
      </c>
      <c r="D15" s="10">
        <v>88</v>
      </c>
      <c r="E15" s="8">
        <v>427340</v>
      </c>
      <c r="F15" s="8">
        <f>E15/100*D15</f>
        <v>376059.19999999995</v>
      </c>
      <c r="G15" s="19">
        <v>376.1</v>
      </c>
    </row>
    <row r="16" spans="1:7" x14ac:dyDescent="0.25">
      <c r="A16" s="6" t="s">
        <v>83</v>
      </c>
      <c r="B16" s="11" t="s">
        <v>52</v>
      </c>
      <c r="C16" s="9">
        <v>9</v>
      </c>
      <c r="D16" s="10">
        <v>87</v>
      </c>
      <c r="E16" s="8">
        <v>5400000</v>
      </c>
      <c r="F16" s="8">
        <f>E16/100*D16</f>
        <v>4698000</v>
      </c>
      <c r="G16" s="19">
        <v>4698</v>
      </c>
    </row>
    <row r="17" spans="1:7" x14ac:dyDescent="0.25">
      <c r="A17" s="6" t="s">
        <v>84</v>
      </c>
      <c r="B17" s="11" t="s">
        <v>6</v>
      </c>
      <c r="C17" s="9">
        <v>24</v>
      </c>
      <c r="D17" s="10">
        <v>89</v>
      </c>
      <c r="E17" s="8">
        <v>3893327.3</v>
      </c>
      <c r="F17" s="8">
        <f>E17/100*D17</f>
        <v>3465061.2970000003</v>
      </c>
      <c r="G17" s="19">
        <v>3465.1</v>
      </c>
    </row>
    <row r="18" spans="1:7" x14ac:dyDescent="0.25">
      <c r="A18" s="6" t="s">
        <v>85</v>
      </c>
      <c r="B18" s="11" t="s">
        <v>15</v>
      </c>
      <c r="C18" s="9">
        <v>3</v>
      </c>
      <c r="D18" s="10">
        <v>90</v>
      </c>
      <c r="E18" s="8">
        <v>1563757.2</v>
      </c>
      <c r="F18" s="8">
        <f>E18/100*D18</f>
        <v>1407381.48</v>
      </c>
      <c r="G18" s="19">
        <v>1407.4</v>
      </c>
    </row>
    <row r="19" spans="1:7" x14ac:dyDescent="0.25">
      <c r="A19" s="6" t="s">
        <v>86</v>
      </c>
      <c r="B19" s="11" t="s">
        <v>26</v>
      </c>
      <c r="C19" s="9">
        <v>5</v>
      </c>
      <c r="D19" s="10">
        <v>90</v>
      </c>
      <c r="E19" s="8">
        <v>900000</v>
      </c>
      <c r="F19" s="8">
        <f>E19/100*D19</f>
        <v>810000</v>
      </c>
      <c r="G19" s="19">
        <v>810</v>
      </c>
    </row>
    <row r="20" spans="1:7" x14ac:dyDescent="0.25">
      <c r="A20" s="6" t="s">
        <v>87</v>
      </c>
      <c r="B20" s="75" t="s">
        <v>64</v>
      </c>
      <c r="C20" s="76"/>
      <c r="D20" s="76"/>
      <c r="E20" s="76"/>
      <c r="F20" s="76"/>
      <c r="G20" s="77"/>
    </row>
    <row r="21" spans="1:7" x14ac:dyDescent="0.25">
      <c r="A21" s="6" t="s">
        <v>88</v>
      </c>
      <c r="B21" s="11" t="s">
        <v>37</v>
      </c>
      <c r="C21" s="9">
        <v>3</v>
      </c>
      <c r="D21" s="10">
        <v>92</v>
      </c>
      <c r="E21" s="8">
        <v>2248635.1800000002</v>
      </c>
      <c r="F21" s="8">
        <f>E21/100*D21</f>
        <v>2068744.3656000001</v>
      </c>
      <c r="G21" s="19">
        <v>2068.6999999999998</v>
      </c>
    </row>
    <row r="22" spans="1:7" x14ac:dyDescent="0.25">
      <c r="A22" s="6" t="s">
        <v>89</v>
      </c>
      <c r="B22" s="8" t="s">
        <v>42</v>
      </c>
      <c r="C22" s="9">
        <v>3</v>
      </c>
      <c r="D22" s="10">
        <v>92</v>
      </c>
      <c r="E22" s="8">
        <v>2850000</v>
      </c>
      <c r="F22" s="8">
        <f>E22/100*D22</f>
        <v>2622000</v>
      </c>
      <c r="G22" s="19">
        <v>2622</v>
      </c>
    </row>
    <row r="23" spans="1:7" x14ac:dyDescent="0.25">
      <c r="A23" s="6" t="s">
        <v>90</v>
      </c>
      <c r="B23" s="11" t="s">
        <v>9</v>
      </c>
      <c r="C23" s="9">
        <v>4</v>
      </c>
      <c r="D23" s="10">
        <v>92</v>
      </c>
      <c r="E23" s="8">
        <v>880101.84</v>
      </c>
      <c r="F23" s="8">
        <f>E23/100*D23</f>
        <v>809693.69279999996</v>
      </c>
      <c r="G23" s="19">
        <v>809.7</v>
      </c>
    </row>
    <row r="24" spans="1:7" x14ac:dyDescent="0.25">
      <c r="A24" s="6" t="s">
        <v>91</v>
      </c>
      <c r="B24" s="11" t="s">
        <v>34</v>
      </c>
      <c r="C24" s="9">
        <v>1</v>
      </c>
      <c r="D24" s="10">
        <v>90</v>
      </c>
      <c r="E24" s="8">
        <v>370000</v>
      </c>
      <c r="F24" s="8">
        <f>E24/100*D24</f>
        <v>333000</v>
      </c>
      <c r="G24" s="19">
        <v>333</v>
      </c>
    </row>
    <row r="25" spans="1:7" x14ac:dyDescent="0.25">
      <c r="A25" s="6" t="s">
        <v>92</v>
      </c>
      <c r="B25" s="75" t="s">
        <v>65</v>
      </c>
      <c r="C25" s="76"/>
      <c r="D25" s="76"/>
      <c r="E25" s="76"/>
      <c r="F25" s="76"/>
      <c r="G25" s="77"/>
    </row>
    <row r="26" spans="1:7" x14ac:dyDescent="0.25">
      <c r="A26" s="6" t="s">
        <v>93</v>
      </c>
      <c r="B26" s="8" t="s">
        <v>43</v>
      </c>
      <c r="C26" s="9">
        <v>8</v>
      </c>
      <c r="D26" s="10">
        <v>87</v>
      </c>
      <c r="E26" s="8">
        <v>1784997.52</v>
      </c>
      <c r="F26" s="8">
        <f>E26/100*D26</f>
        <v>1552947.8424</v>
      </c>
      <c r="G26" s="19">
        <v>1553</v>
      </c>
    </row>
    <row r="27" spans="1:7" x14ac:dyDescent="0.25">
      <c r="A27" s="6" t="s">
        <v>94</v>
      </c>
      <c r="B27" s="11" t="s">
        <v>48</v>
      </c>
      <c r="C27" s="9">
        <v>1</v>
      </c>
      <c r="D27" s="10">
        <v>90</v>
      </c>
      <c r="E27" s="8">
        <v>709670</v>
      </c>
      <c r="F27" s="8">
        <f>E27/100*D27</f>
        <v>638703</v>
      </c>
      <c r="G27" s="19">
        <v>638.70000000000005</v>
      </c>
    </row>
    <row r="28" spans="1:7" x14ac:dyDescent="0.25">
      <c r="A28" s="6" t="s">
        <v>95</v>
      </c>
      <c r="B28" s="8" t="s">
        <v>41</v>
      </c>
      <c r="C28" s="9">
        <v>3</v>
      </c>
      <c r="D28" s="10">
        <v>91</v>
      </c>
      <c r="E28" s="8">
        <v>669374</v>
      </c>
      <c r="F28" s="8">
        <f>E28/100*D28</f>
        <v>609130.34</v>
      </c>
      <c r="G28" s="19">
        <v>609.1</v>
      </c>
    </row>
    <row r="29" spans="1:7" x14ac:dyDescent="0.25">
      <c r="A29" s="6" t="s">
        <v>96</v>
      </c>
      <c r="B29" s="11" t="s">
        <v>33</v>
      </c>
      <c r="C29" s="9">
        <v>7</v>
      </c>
      <c r="D29" s="10">
        <v>88</v>
      </c>
      <c r="E29" s="8">
        <v>4169628.05</v>
      </c>
      <c r="F29" s="8">
        <f>E29/100*D29</f>
        <v>3669272.6839999999</v>
      </c>
      <c r="G29" s="19">
        <v>3669.3</v>
      </c>
    </row>
    <row r="30" spans="1:7" x14ac:dyDescent="0.25">
      <c r="A30" s="6" t="s">
        <v>97</v>
      </c>
      <c r="B30" s="75" t="s">
        <v>66</v>
      </c>
      <c r="C30" s="76"/>
      <c r="D30" s="76"/>
      <c r="E30" s="76"/>
      <c r="F30" s="76"/>
      <c r="G30" s="77"/>
    </row>
    <row r="31" spans="1:7" x14ac:dyDescent="0.25">
      <c r="A31" s="6" t="s">
        <v>98</v>
      </c>
      <c r="B31" s="11" t="s">
        <v>18</v>
      </c>
      <c r="C31" s="9">
        <v>7</v>
      </c>
      <c r="D31" s="10">
        <v>91</v>
      </c>
      <c r="E31" s="8">
        <v>2450000</v>
      </c>
      <c r="F31" s="8">
        <f t="shared" ref="F31:F37" si="0">E31/100*D31</f>
        <v>2229500</v>
      </c>
      <c r="G31" s="19">
        <v>2229.5</v>
      </c>
    </row>
    <row r="32" spans="1:7" x14ac:dyDescent="0.25">
      <c r="A32" s="6" t="s">
        <v>99</v>
      </c>
      <c r="B32" s="11" t="s">
        <v>24</v>
      </c>
      <c r="C32" s="9">
        <v>7</v>
      </c>
      <c r="D32" s="10">
        <v>88</v>
      </c>
      <c r="E32" s="8">
        <v>2865912</v>
      </c>
      <c r="F32" s="8">
        <f t="shared" si="0"/>
        <v>2522002.56</v>
      </c>
      <c r="G32" s="19">
        <v>2522</v>
      </c>
    </row>
    <row r="33" spans="1:7" x14ac:dyDescent="0.25">
      <c r="A33" s="6" t="s">
        <v>100</v>
      </c>
      <c r="B33" s="11" t="s">
        <v>29</v>
      </c>
      <c r="C33" s="9">
        <v>6</v>
      </c>
      <c r="D33" s="10">
        <v>86</v>
      </c>
      <c r="E33" s="8">
        <v>3600000</v>
      </c>
      <c r="F33" s="8">
        <f t="shared" si="0"/>
        <v>3096000</v>
      </c>
      <c r="G33" s="19">
        <v>3096</v>
      </c>
    </row>
    <row r="34" spans="1:7" x14ac:dyDescent="0.25">
      <c r="A34" s="6" t="s">
        <v>101</v>
      </c>
      <c r="B34" s="11" t="s">
        <v>8</v>
      </c>
      <c r="C34" s="9">
        <v>22</v>
      </c>
      <c r="D34" s="10">
        <v>91</v>
      </c>
      <c r="E34" s="8">
        <v>8857543.1999999993</v>
      </c>
      <c r="F34" s="8">
        <f t="shared" si="0"/>
        <v>8060364.311999999</v>
      </c>
      <c r="G34" s="19">
        <v>8060.4</v>
      </c>
    </row>
    <row r="35" spans="1:7" x14ac:dyDescent="0.25">
      <c r="A35" s="6" t="s">
        <v>102</v>
      </c>
      <c r="B35" s="11" t="s">
        <v>30</v>
      </c>
      <c r="C35" s="9">
        <v>14</v>
      </c>
      <c r="D35" s="10">
        <v>90</v>
      </c>
      <c r="E35" s="8">
        <v>2378894.52</v>
      </c>
      <c r="F35" s="8">
        <f t="shared" si="0"/>
        <v>2141005.068</v>
      </c>
      <c r="G35" s="19">
        <v>2141</v>
      </c>
    </row>
    <row r="36" spans="1:7" x14ac:dyDescent="0.25">
      <c r="A36" s="6" t="s">
        <v>103</v>
      </c>
      <c r="B36" s="11" t="s">
        <v>28</v>
      </c>
      <c r="C36" s="9">
        <v>2</v>
      </c>
      <c r="D36" s="10">
        <v>90</v>
      </c>
      <c r="E36" s="8">
        <v>925070</v>
      </c>
      <c r="F36" s="8">
        <f t="shared" si="0"/>
        <v>832563.00000000012</v>
      </c>
      <c r="G36" s="19">
        <v>832.6</v>
      </c>
    </row>
    <row r="37" spans="1:7" x14ac:dyDescent="0.25">
      <c r="A37" s="6" t="s">
        <v>104</v>
      </c>
      <c r="B37" s="11" t="s">
        <v>23</v>
      </c>
      <c r="C37" s="9">
        <v>3</v>
      </c>
      <c r="D37" s="10">
        <v>91</v>
      </c>
      <c r="E37" s="8">
        <v>900000</v>
      </c>
      <c r="F37" s="8">
        <f t="shared" si="0"/>
        <v>819000</v>
      </c>
      <c r="G37" s="19">
        <v>819</v>
      </c>
    </row>
    <row r="38" spans="1:7" x14ac:dyDescent="0.25">
      <c r="A38" s="6" t="s">
        <v>105</v>
      </c>
      <c r="B38" s="75" t="s">
        <v>67</v>
      </c>
      <c r="C38" s="76"/>
      <c r="D38" s="76"/>
      <c r="E38" s="76"/>
      <c r="F38" s="76"/>
      <c r="G38" s="77"/>
    </row>
    <row r="39" spans="1:7" x14ac:dyDescent="0.25">
      <c r="A39" s="6" t="s">
        <v>106</v>
      </c>
      <c r="B39" s="11" t="s">
        <v>47</v>
      </c>
      <c r="C39" s="9">
        <v>6</v>
      </c>
      <c r="D39" s="10">
        <v>90</v>
      </c>
      <c r="E39" s="8">
        <v>1118000</v>
      </c>
      <c r="F39" s="8">
        <f>E39/100*D39</f>
        <v>1006200</v>
      </c>
      <c r="G39" s="19">
        <v>1006.2</v>
      </c>
    </row>
    <row r="40" spans="1:7" x14ac:dyDescent="0.25">
      <c r="A40" s="6" t="s">
        <v>107</v>
      </c>
      <c r="B40" s="8" t="s">
        <v>44</v>
      </c>
      <c r="C40" s="9">
        <v>4</v>
      </c>
      <c r="D40" s="10">
        <v>85</v>
      </c>
      <c r="E40" s="8">
        <v>1904640</v>
      </c>
      <c r="F40" s="8">
        <f>E40/100*D40</f>
        <v>1618944.0000000002</v>
      </c>
      <c r="G40" s="19">
        <v>1618.9</v>
      </c>
    </row>
    <row r="41" spans="1:7" x14ac:dyDescent="0.25">
      <c r="A41" s="6" t="s">
        <v>108</v>
      </c>
      <c r="B41" s="8" t="s">
        <v>38</v>
      </c>
      <c r="C41" s="9">
        <v>5</v>
      </c>
      <c r="D41" s="10">
        <v>79</v>
      </c>
      <c r="E41" s="8">
        <v>876200</v>
      </c>
      <c r="F41" s="8">
        <f>E41/100*D41</f>
        <v>692198</v>
      </c>
      <c r="G41" s="19">
        <v>692.2</v>
      </c>
    </row>
    <row r="42" spans="1:7" x14ac:dyDescent="0.25">
      <c r="A42" s="6" t="s">
        <v>109</v>
      </c>
      <c r="B42" s="11" t="s">
        <v>5</v>
      </c>
      <c r="C42" s="9">
        <v>10</v>
      </c>
      <c r="D42" s="10">
        <v>88</v>
      </c>
      <c r="E42" s="8">
        <v>3500000</v>
      </c>
      <c r="F42" s="8">
        <f>E42/100*D42</f>
        <v>3080000</v>
      </c>
      <c r="G42" s="19">
        <v>3080</v>
      </c>
    </row>
    <row r="43" spans="1:7" x14ac:dyDescent="0.25">
      <c r="A43" s="6" t="s">
        <v>110</v>
      </c>
      <c r="B43" s="75" t="s">
        <v>68</v>
      </c>
      <c r="C43" s="76"/>
      <c r="D43" s="76"/>
      <c r="E43" s="76"/>
      <c r="F43" s="76"/>
      <c r="G43" s="77"/>
    </row>
    <row r="44" spans="1:7" x14ac:dyDescent="0.25">
      <c r="A44" s="6" t="s">
        <v>111</v>
      </c>
      <c r="B44" s="11" t="s">
        <v>4</v>
      </c>
      <c r="C44" s="9">
        <v>3</v>
      </c>
      <c r="D44" s="10">
        <v>90</v>
      </c>
      <c r="E44" s="8">
        <v>1559275.2</v>
      </c>
      <c r="F44" s="8">
        <f t="shared" ref="F44:F49" si="1">E44/100*D44</f>
        <v>1403347.68</v>
      </c>
      <c r="G44" s="19">
        <v>1403.4</v>
      </c>
    </row>
    <row r="45" spans="1:7" x14ac:dyDescent="0.25">
      <c r="A45" s="6" t="s">
        <v>112</v>
      </c>
      <c r="B45" s="11" t="s">
        <v>46</v>
      </c>
      <c r="C45" s="9">
        <v>2</v>
      </c>
      <c r="D45" s="10">
        <v>91</v>
      </c>
      <c r="E45" s="8">
        <v>1240342.8</v>
      </c>
      <c r="F45" s="8">
        <f t="shared" si="1"/>
        <v>1128711.9480000001</v>
      </c>
      <c r="G45" s="19">
        <v>1128.7</v>
      </c>
    </row>
    <row r="46" spans="1:7" x14ac:dyDescent="0.25">
      <c r="A46" s="6" t="s">
        <v>113</v>
      </c>
      <c r="B46" s="8" t="s">
        <v>55</v>
      </c>
      <c r="C46" s="9">
        <v>2</v>
      </c>
      <c r="D46" s="10">
        <v>91</v>
      </c>
      <c r="E46" s="8">
        <v>960000</v>
      </c>
      <c r="F46" s="8">
        <f t="shared" si="1"/>
        <v>873600</v>
      </c>
      <c r="G46" s="19">
        <v>873.6</v>
      </c>
    </row>
    <row r="47" spans="1:7" x14ac:dyDescent="0.25">
      <c r="A47" s="6" t="s">
        <v>114</v>
      </c>
      <c r="B47" s="11" t="s">
        <v>11</v>
      </c>
      <c r="C47" s="9">
        <v>1</v>
      </c>
      <c r="D47" s="10">
        <v>90</v>
      </c>
      <c r="E47" s="8">
        <v>414350</v>
      </c>
      <c r="F47" s="8">
        <f t="shared" si="1"/>
        <v>372915</v>
      </c>
      <c r="G47" s="19">
        <v>372.9</v>
      </c>
    </row>
    <row r="48" spans="1:7" x14ac:dyDescent="0.25">
      <c r="A48" s="6" t="s">
        <v>115</v>
      </c>
      <c r="B48" s="11" t="s">
        <v>35</v>
      </c>
      <c r="C48" s="9">
        <v>5</v>
      </c>
      <c r="D48" s="10">
        <v>90</v>
      </c>
      <c r="E48" s="8">
        <v>1847180</v>
      </c>
      <c r="F48" s="8">
        <f t="shared" si="1"/>
        <v>1662462</v>
      </c>
      <c r="G48" s="19">
        <v>1662.5</v>
      </c>
    </row>
    <row r="49" spans="1:7" x14ac:dyDescent="0.25">
      <c r="A49" s="6" t="s">
        <v>116</v>
      </c>
      <c r="B49" s="11" t="s">
        <v>32</v>
      </c>
      <c r="C49" s="9">
        <v>4</v>
      </c>
      <c r="D49" s="10">
        <v>89</v>
      </c>
      <c r="E49" s="8">
        <v>2500680</v>
      </c>
      <c r="F49" s="8">
        <f t="shared" si="1"/>
        <v>2225605.1999999997</v>
      </c>
      <c r="G49" s="19">
        <v>2225.6</v>
      </c>
    </row>
    <row r="50" spans="1:7" x14ac:dyDescent="0.25">
      <c r="A50" s="6" t="s">
        <v>117</v>
      </c>
      <c r="B50" s="75" t="s">
        <v>69</v>
      </c>
      <c r="C50" s="76"/>
      <c r="D50" s="76"/>
      <c r="E50" s="76"/>
      <c r="F50" s="76"/>
      <c r="G50" s="77"/>
    </row>
    <row r="51" spans="1:7" x14ac:dyDescent="0.25">
      <c r="A51" s="6" t="s">
        <v>118</v>
      </c>
      <c r="B51" s="8" t="s">
        <v>40</v>
      </c>
      <c r="C51" s="9">
        <v>3</v>
      </c>
      <c r="D51" s="10">
        <v>90</v>
      </c>
      <c r="E51" s="8">
        <v>1090735</v>
      </c>
      <c r="F51" s="8">
        <f>E51/100*D51</f>
        <v>981661.5</v>
      </c>
      <c r="G51" s="19">
        <v>981.7</v>
      </c>
    </row>
    <row r="52" spans="1:7" x14ac:dyDescent="0.25">
      <c r="A52" s="6" t="s">
        <v>119</v>
      </c>
      <c r="B52" s="75" t="s">
        <v>135</v>
      </c>
      <c r="C52" s="76"/>
      <c r="D52" s="76"/>
      <c r="E52" s="76"/>
      <c r="F52" s="76"/>
      <c r="G52" s="77"/>
    </row>
    <row r="53" spans="1:7" x14ac:dyDescent="0.25">
      <c r="A53" s="6" t="s">
        <v>120</v>
      </c>
      <c r="B53" s="11" t="s">
        <v>27</v>
      </c>
      <c r="C53" s="9">
        <v>1</v>
      </c>
      <c r="D53" s="10">
        <v>90</v>
      </c>
      <c r="E53" s="8">
        <v>533000</v>
      </c>
      <c r="F53" s="8">
        <f>E53/100*D53</f>
        <v>479700</v>
      </c>
      <c r="G53" s="19">
        <v>479.7</v>
      </c>
    </row>
    <row r="54" spans="1:7" x14ac:dyDescent="0.25">
      <c r="A54" s="6" t="s">
        <v>121</v>
      </c>
      <c r="B54" s="75" t="s">
        <v>70</v>
      </c>
      <c r="C54" s="76"/>
      <c r="D54" s="76"/>
      <c r="E54" s="76"/>
      <c r="F54" s="76"/>
      <c r="G54" s="77"/>
    </row>
    <row r="55" spans="1:7" x14ac:dyDescent="0.25">
      <c r="A55" s="6" t="s">
        <v>122</v>
      </c>
      <c r="B55" s="11" t="s">
        <v>19</v>
      </c>
      <c r="C55" s="9">
        <v>12</v>
      </c>
      <c r="D55" s="10">
        <v>87</v>
      </c>
      <c r="E55" s="8">
        <v>3000000</v>
      </c>
      <c r="F55" s="8">
        <f t="shared" ref="F55:F61" si="2">E55/100*D55</f>
        <v>2610000</v>
      </c>
      <c r="G55" s="19">
        <v>2610</v>
      </c>
    </row>
    <row r="56" spans="1:7" x14ac:dyDescent="0.25">
      <c r="A56" s="6" t="s">
        <v>123</v>
      </c>
      <c r="B56" s="11" t="s">
        <v>10</v>
      </c>
      <c r="C56" s="9">
        <v>10</v>
      </c>
      <c r="D56" s="10">
        <v>89</v>
      </c>
      <c r="E56" s="8">
        <v>5650000</v>
      </c>
      <c r="F56" s="8">
        <f t="shared" si="2"/>
        <v>5028500</v>
      </c>
      <c r="G56" s="19">
        <v>5028.5</v>
      </c>
    </row>
    <row r="57" spans="1:7" x14ac:dyDescent="0.25">
      <c r="A57" s="6" t="s">
        <v>136</v>
      </c>
      <c r="B57" s="11" t="s">
        <v>20</v>
      </c>
      <c r="C57" s="9">
        <v>4</v>
      </c>
      <c r="D57" s="10">
        <v>90</v>
      </c>
      <c r="E57" s="8">
        <v>1561715.36</v>
      </c>
      <c r="F57" s="8">
        <f t="shared" si="2"/>
        <v>1405543.824</v>
      </c>
      <c r="G57" s="19">
        <v>1405.5</v>
      </c>
    </row>
    <row r="58" spans="1:7" x14ac:dyDescent="0.25">
      <c r="A58" s="6" t="s">
        <v>137</v>
      </c>
      <c r="B58" s="11" t="s">
        <v>50</v>
      </c>
      <c r="C58" s="9">
        <v>5</v>
      </c>
      <c r="D58" s="10">
        <v>90</v>
      </c>
      <c r="E58" s="8">
        <v>1265000</v>
      </c>
      <c r="F58" s="8">
        <f t="shared" si="2"/>
        <v>1138500</v>
      </c>
      <c r="G58" s="19">
        <v>1138.5</v>
      </c>
    </row>
    <row r="59" spans="1:7" x14ac:dyDescent="0.25">
      <c r="A59" s="6" t="s">
        <v>138</v>
      </c>
      <c r="B59" s="12" t="s">
        <v>58</v>
      </c>
      <c r="C59" s="9">
        <v>4</v>
      </c>
      <c r="D59" s="10">
        <v>90</v>
      </c>
      <c r="E59" s="8">
        <v>628216.6</v>
      </c>
      <c r="F59" s="8">
        <f t="shared" si="2"/>
        <v>565394.94000000006</v>
      </c>
      <c r="G59" s="19">
        <v>565.4</v>
      </c>
    </row>
    <row r="60" spans="1:7" x14ac:dyDescent="0.25">
      <c r="A60" s="6" t="s">
        <v>139</v>
      </c>
      <c r="B60" s="11" t="s">
        <v>31</v>
      </c>
      <c r="C60" s="9">
        <v>10</v>
      </c>
      <c r="D60" s="10">
        <v>90</v>
      </c>
      <c r="E60" s="8">
        <v>3352057.8</v>
      </c>
      <c r="F60" s="8">
        <f t="shared" si="2"/>
        <v>3016852.02</v>
      </c>
      <c r="G60" s="19">
        <v>3016.9</v>
      </c>
    </row>
    <row r="61" spans="1:7" x14ac:dyDescent="0.25">
      <c r="A61" s="6" t="s">
        <v>140</v>
      </c>
      <c r="B61" s="11" t="s">
        <v>49</v>
      </c>
      <c r="C61" s="9">
        <v>1</v>
      </c>
      <c r="D61" s="10">
        <v>90</v>
      </c>
      <c r="E61" s="8">
        <v>419062</v>
      </c>
      <c r="F61" s="8">
        <f t="shared" si="2"/>
        <v>377155.8</v>
      </c>
      <c r="G61" s="19">
        <v>377.2</v>
      </c>
    </row>
    <row r="62" spans="1:7" x14ac:dyDescent="0.25">
      <c r="A62" s="6" t="s">
        <v>124</v>
      </c>
      <c r="B62" s="75" t="s">
        <v>71</v>
      </c>
      <c r="C62" s="76"/>
      <c r="D62" s="76"/>
      <c r="E62" s="76"/>
      <c r="F62" s="76"/>
      <c r="G62" s="77"/>
    </row>
    <row r="63" spans="1:7" x14ac:dyDescent="0.25">
      <c r="A63" s="6" t="s">
        <v>125</v>
      </c>
      <c r="B63" s="11" t="s">
        <v>22</v>
      </c>
      <c r="C63" s="9">
        <v>22</v>
      </c>
      <c r="D63" s="10">
        <v>87</v>
      </c>
      <c r="E63" s="8">
        <v>8509370.8000000007</v>
      </c>
      <c r="F63" s="8">
        <f>E63/100*D63</f>
        <v>7403152.5960000008</v>
      </c>
      <c r="G63" s="19">
        <v>7403.2</v>
      </c>
    </row>
    <row r="64" spans="1:7" x14ac:dyDescent="0.25">
      <c r="A64" s="6" t="s">
        <v>126</v>
      </c>
      <c r="B64" s="11" t="s">
        <v>54</v>
      </c>
      <c r="C64" s="9">
        <v>6</v>
      </c>
      <c r="D64" s="10">
        <v>86</v>
      </c>
      <c r="E64" s="8">
        <v>2655480</v>
      </c>
      <c r="F64" s="8">
        <f>E64/100*D64</f>
        <v>2283712.7999999998</v>
      </c>
      <c r="G64" s="19">
        <v>2283.6999999999998</v>
      </c>
    </row>
    <row r="65" spans="1:7" x14ac:dyDescent="0.25">
      <c r="A65" s="6" t="s">
        <v>127</v>
      </c>
      <c r="B65" s="75" t="s">
        <v>72</v>
      </c>
      <c r="C65" s="76"/>
      <c r="D65" s="76"/>
      <c r="E65" s="76"/>
      <c r="F65" s="76"/>
      <c r="G65" s="77"/>
    </row>
    <row r="66" spans="1:7" x14ac:dyDescent="0.25">
      <c r="A66" s="6" t="s">
        <v>128</v>
      </c>
      <c r="B66" s="11" t="s">
        <v>3</v>
      </c>
      <c r="C66" s="9">
        <v>1</v>
      </c>
      <c r="D66" s="10">
        <v>88</v>
      </c>
      <c r="E66" s="8">
        <v>553288.49</v>
      </c>
      <c r="F66" s="8">
        <f t="shared" ref="F66:F71" si="3">E66/100*D66</f>
        <v>486893.87119999999</v>
      </c>
      <c r="G66" s="19">
        <v>486.9</v>
      </c>
    </row>
    <row r="67" spans="1:7" x14ac:dyDescent="0.25">
      <c r="A67" s="6" t="s">
        <v>141</v>
      </c>
      <c r="B67" s="11" t="s">
        <v>53</v>
      </c>
      <c r="C67" s="9">
        <v>3</v>
      </c>
      <c r="D67" s="10">
        <v>90</v>
      </c>
      <c r="E67" s="8">
        <v>1370000</v>
      </c>
      <c r="F67" s="8">
        <f t="shared" si="3"/>
        <v>1233000</v>
      </c>
      <c r="G67" s="19">
        <v>1233</v>
      </c>
    </row>
    <row r="68" spans="1:7" x14ac:dyDescent="0.25">
      <c r="A68" s="6" t="s">
        <v>142</v>
      </c>
      <c r="B68" s="11" t="s">
        <v>2</v>
      </c>
      <c r="C68" s="9">
        <v>3</v>
      </c>
      <c r="D68" s="10">
        <v>80</v>
      </c>
      <c r="E68" s="8">
        <v>921811.68</v>
      </c>
      <c r="F68" s="8">
        <f t="shared" si="3"/>
        <v>737449.34400000004</v>
      </c>
      <c r="G68" s="19">
        <v>737.5</v>
      </c>
    </row>
    <row r="69" spans="1:7" x14ac:dyDescent="0.25">
      <c r="A69" s="6" t="s">
        <v>143</v>
      </c>
      <c r="B69" s="11" t="s">
        <v>25</v>
      </c>
      <c r="C69" s="9">
        <v>3</v>
      </c>
      <c r="D69" s="10">
        <v>89</v>
      </c>
      <c r="E69" s="8">
        <v>1291602</v>
      </c>
      <c r="F69" s="8">
        <f t="shared" si="3"/>
        <v>1149525.78</v>
      </c>
      <c r="G69" s="19">
        <v>1149.5</v>
      </c>
    </row>
    <row r="70" spans="1:7" x14ac:dyDescent="0.25">
      <c r="A70" s="6" t="s">
        <v>144</v>
      </c>
      <c r="B70" s="8" t="s">
        <v>36</v>
      </c>
      <c r="C70" s="9">
        <v>1</v>
      </c>
      <c r="D70" s="10">
        <v>86</v>
      </c>
      <c r="E70" s="8">
        <v>351791.25</v>
      </c>
      <c r="F70" s="8">
        <f t="shared" si="3"/>
        <v>302540.47499999998</v>
      </c>
      <c r="G70" s="19">
        <v>302.5</v>
      </c>
    </row>
    <row r="71" spans="1:7" x14ac:dyDescent="0.25">
      <c r="A71" s="6" t="s">
        <v>145</v>
      </c>
      <c r="B71" s="12" t="s">
        <v>14</v>
      </c>
      <c r="C71" s="9">
        <v>2</v>
      </c>
      <c r="D71" s="10">
        <v>86</v>
      </c>
      <c r="E71" s="8">
        <v>280000</v>
      </c>
      <c r="F71" s="8">
        <f t="shared" si="3"/>
        <v>240800</v>
      </c>
      <c r="G71" s="19">
        <v>240.8</v>
      </c>
    </row>
    <row r="72" spans="1:7" x14ac:dyDescent="0.25">
      <c r="A72" s="6" t="s">
        <v>129</v>
      </c>
      <c r="B72" s="75" t="s">
        <v>73</v>
      </c>
      <c r="C72" s="76"/>
      <c r="D72" s="76"/>
      <c r="E72" s="76"/>
      <c r="F72" s="76"/>
      <c r="G72" s="77"/>
    </row>
    <row r="73" spans="1:7" x14ac:dyDescent="0.25">
      <c r="A73" s="6" t="s">
        <v>130</v>
      </c>
      <c r="B73" s="11" t="s">
        <v>45</v>
      </c>
      <c r="C73" s="9">
        <v>10</v>
      </c>
      <c r="D73" s="10">
        <v>87</v>
      </c>
      <c r="E73" s="8">
        <v>2152380</v>
      </c>
      <c r="F73" s="8">
        <f>E73/100*D73</f>
        <v>1872570.5999999999</v>
      </c>
      <c r="G73" s="19">
        <v>1872.6</v>
      </c>
    </row>
    <row r="74" spans="1:7" x14ac:dyDescent="0.25">
      <c r="A74" s="6" t="s">
        <v>131</v>
      </c>
      <c r="B74" s="75" t="s">
        <v>1</v>
      </c>
      <c r="C74" s="76"/>
      <c r="D74" s="76"/>
      <c r="E74" s="76"/>
      <c r="F74" s="76"/>
      <c r="G74" s="77"/>
    </row>
    <row r="75" spans="1:7" x14ac:dyDescent="0.25">
      <c r="A75" s="6" t="s">
        <v>132</v>
      </c>
      <c r="B75" s="11" t="s">
        <v>1</v>
      </c>
      <c r="C75" s="9">
        <v>30</v>
      </c>
      <c r="D75" s="10">
        <v>76</v>
      </c>
      <c r="E75" s="8">
        <v>9607011.0600000005</v>
      </c>
      <c r="F75" s="8">
        <f>E75/100*D75</f>
        <v>7301328.4056000002</v>
      </c>
      <c r="G75" s="19">
        <v>7301.3</v>
      </c>
    </row>
    <row r="76" spans="1:7" x14ac:dyDescent="0.25">
      <c r="A76" s="6" t="s">
        <v>146</v>
      </c>
      <c r="B76" s="75" t="s">
        <v>74</v>
      </c>
      <c r="C76" s="76"/>
      <c r="D76" s="76"/>
      <c r="E76" s="76"/>
      <c r="F76" s="76"/>
      <c r="G76" s="77"/>
    </row>
    <row r="77" spans="1:7" x14ac:dyDescent="0.25">
      <c r="A77" s="6" t="s">
        <v>147</v>
      </c>
      <c r="B77" s="11" t="s">
        <v>0</v>
      </c>
      <c r="C77" s="9">
        <v>6</v>
      </c>
      <c r="D77" s="10">
        <v>91</v>
      </c>
      <c r="E77" s="8">
        <v>2094456</v>
      </c>
      <c r="F77" s="8">
        <f>E77/100*D77</f>
        <v>1905954.9600000002</v>
      </c>
      <c r="G77" s="19">
        <v>1906</v>
      </c>
    </row>
    <row r="78" spans="1:7" x14ac:dyDescent="0.25">
      <c r="A78" s="6" t="s">
        <v>148</v>
      </c>
      <c r="B78" s="8" t="s">
        <v>39</v>
      </c>
      <c r="C78" s="9">
        <v>2</v>
      </c>
      <c r="D78" s="10">
        <v>91</v>
      </c>
      <c r="E78" s="8">
        <v>555000</v>
      </c>
      <c r="F78" s="8">
        <f>E78/100*D78</f>
        <v>505050</v>
      </c>
      <c r="G78" s="19">
        <v>505.1</v>
      </c>
    </row>
    <row r="79" spans="1:7" x14ac:dyDescent="0.25">
      <c r="A79" s="6" t="s">
        <v>149</v>
      </c>
      <c r="B79" s="11" t="s">
        <v>21</v>
      </c>
      <c r="C79" s="9">
        <v>1</v>
      </c>
      <c r="D79" s="10">
        <v>90</v>
      </c>
      <c r="E79" s="8">
        <v>273409</v>
      </c>
      <c r="F79" s="8">
        <f>E79/100*D79</f>
        <v>246068.1</v>
      </c>
      <c r="G79" s="19">
        <v>246.1</v>
      </c>
    </row>
    <row r="80" spans="1:7" x14ac:dyDescent="0.25">
      <c r="A80" s="13"/>
      <c r="B80" s="17" t="s">
        <v>151</v>
      </c>
      <c r="C80" s="14">
        <f t="shared" ref="C80" si="4">C7+C8+C10+C11+C12+C13+C15+C16+C17+C18+C19+C21+C22+C23+C24+C26+C27+C28+C29+C31+C32+C33+C34+C35+C36+C37+C39+C40+C41+C42+C44+C45+C46+C47+C48+C49+C51+C53+C55+C56+C57+C58+C59+C60+C61+C63+C64+C66+C67+C68+C69+C70+C71+C73+C75+C77+C78+C79</f>
        <v>344</v>
      </c>
      <c r="D80" s="18" t="s">
        <v>186</v>
      </c>
      <c r="E80" s="18" t="s">
        <v>186</v>
      </c>
      <c r="F80" s="15">
        <f t="shared" ref="F80:G80" si="5">F7+F8+F10+F11+F12+F13+F15+F16+F17+F18+F19+F21+F22+F23+F24+F26+F27+F28+F29+F31+F32+F33+F34+F35+F36+F37+F39+F40+F41+F42+F44+F45+F46+F47+F48+F49+F51+F53+F55+F56+F57+F58+F59+F60+F61+F63+F64+F66+F67+F68+F69+F70+F71+F73+F75+F77+F78+F79</f>
        <v>104804380.38769995</v>
      </c>
      <c r="G80" s="20">
        <f t="shared" si="5"/>
        <v>104804.89999999998</v>
      </c>
    </row>
    <row r="81" spans="1:7" ht="27" customHeight="1" x14ac:dyDescent="0.25">
      <c r="A81" s="2"/>
      <c r="B81" s="81" t="s">
        <v>181</v>
      </c>
      <c r="C81" s="82"/>
      <c r="D81" s="82"/>
      <c r="E81" s="82"/>
      <c r="F81" s="82"/>
      <c r="G81" s="83"/>
    </row>
    <row r="82" spans="1:7" x14ac:dyDescent="0.25">
      <c r="A82" s="6">
        <v>1</v>
      </c>
      <c r="B82" s="75" t="s">
        <v>61</v>
      </c>
      <c r="C82" s="76"/>
      <c r="D82" s="76"/>
      <c r="E82" s="76"/>
      <c r="F82" s="76"/>
      <c r="G82" s="77"/>
    </row>
    <row r="83" spans="1:7" x14ac:dyDescent="0.25">
      <c r="A83" s="6" t="s">
        <v>75</v>
      </c>
      <c r="B83" s="11" t="s">
        <v>152</v>
      </c>
      <c r="C83" s="9">
        <v>12</v>
      </c>
      <c r="D83" s="10">
        <v>83</v>
      </c>
      <c r="E83" s="8">
        <v>1781160</v>
      </c>
      <c r="F83" s="8">
        <v>1478362.8</v>
      </c>
      <c r="G83" s="19">
        <v>1478.4</v>
      </c>
    </row>
    <row r="84" spans="1:7" x14ac:dyDescent="0.25">
      <c r="A84" s="6" t="s">
        <v>76</v>
      </c>
      <c r="B84" s="11" t="s">
        <v>153</v>
      </c>
      <c r="C84" s="9">
        <v>25</v>
      </c>
      <c r="D84" s="10">
        <v>91</v>
      </c>
      <c r="E84" s="8">
        <v>3203286</v>
      </c>
      <c r="F84" s="8">
        <v>2914990.26</v>
      </c>
      <c r="G84" s="19">
        <v>2915</v>
      </c>
    </row>
    <row r="85" spans="1:7" x14ac:dyDescent="0.25">
      <c r="A85" s="6" t="s">
        <v>154</v>
      </c>
      <c r="B85" s="11" t="s">
        <v>155</v>
      </c>
      <c r="C85" s="9">
        <v>39</v>
      </c>
      <c r="D85" s="10">
        <v>89</v>
      </c>
      <c r="E85" s="8">
        <v>7440000</v>
      </c>
      <c r="F85" s="8">
        <v>6621600</v>
      </c>
      <c r="G85" s="19">
        <v>6621.6</v>
      </c>
    </row>
    <row r="86" spans="1:7" x14ac:dyDescent="0.25">
      <c r="A86" s="6">
        <v>2</v>
      </c>
      <c r="B86" s="78" t="s">
        <v>63</v>
      </c>
      <c r="C86" s="78"/>
      <c r="D86" s="78"/>
      <c r="E86" s="78"/>
      <c r="F86" s="78"/>
      <c r="G86" s="78"/>
    </row>
    <row r="87" spans="1:7" x14ac:dyDescent="0.25">
      <c r="A87" s="6" t="s">
        <v>77</v>
      </c>
      <c r="B87" s="11" t="s">
        <v>156</v>
      </c>
      <c r="C87" s="9">
        <v>9</v>
      </c>
      <c r="D87" s="10">
        <v>89</v>
      </c>
      <c r="E87" s="8">
        <v>4960446.5999999996</v>
      </c>
      <c r="F87" s="8">
        <v>4414797.4739999995</v>
      </c>
      <c r="G87" s="19">
        <v>4414.8</v>
      </c>
    </row>
    <row r="88" spans="1:7" x14ac:dyDescent="0.25">
      <c r="A88" s="6" t="s">
        <v>78</v>
      </c>
      <c r="B88" s="11" t="s">
        <v>157</v>
      </c>
      <c r="C88" s="9">
        <v>4</v>
      </c>
      <c r="D88" s="10">
        <v>93</v>
      </c>
      <c r="E88" s="8">
        <v>574400</v>
      </c>
      <c r="F88" s="8">
        <v>534192</v>
      </c>
      <c r="G88" s="19">
        <v>534.20000000000005</v>
      </c>
    </row>
    <row r="89" spans="1:7" x14ac:dyDescent="0.25">
      <c r="A89" s="6" t="s">
        <v>79</v>
      </c>
      <c r="B89" s="11" t="s">
        <v>158</v>
      </c>
      <c r="C89" s="9">
        <v>3</v>
      </c>
      <c r="D89" s="10">
        <v>90</v>
      </c>
      <c r="E89" s="8">
        <v>1958574</v>
      </c>
      <c r="F89" s="8">
        <v>1762716.6</v>
      </c>
      <c r="G89" s="19">
        <v>1762.7</v>
      </c>
    </row>
    <row r="90" spans="1:7" x14ac:dyDescent="0.25">
      <c r="A90" s="6" t="s">
        <v>81</v>
      </c>
      <c r="B90" s="78" t="s">
        <v>64</v>
      </c>
      <c r="C90" s="78"/>
      <c r="D90" s="78"/>
      <c r="E90" s="78"/>
      <c r="F90" s="78"/>
      <c r="G90" s="78"/>
    </row>
    <row r="91" spans="1:7" x14ac:dyDescent="0.25">
      <c r="A91" s="6" t="s">
        <v>82</v>
      </c>
      <c r="B91" s="11" t="s">
        <v>34</v>
      </c>
      <c r="C91" s="9">
        <v>4</v>
      </c>
      <c r="D91" s="10">
        <v>90</v>
      </c>
      <c r="E91" s="8">
        <v>1340000</v>
      </c>
      <c r="F91" s="8">
        <v>1206000</v>
      </c>
      <c r="G91" s="19">
        <v>1206</v>
      </c>
    </row>
    <row r="92" spans="1:7" x14ac:dyDescent="0.25">
      <c r="A92" s="6" t="s">
        <v>83</v>
      </c>
      <c r="B92" s="11" t="s">
        <v>159</v>
      </c>
      <c r="C92" s="9">
        <v>5</v>
      </c>
      <c r="D92" s="10">
        <v>89</v>
      </c>
      <c r="E92" s="8">
        <v>4750000</v>
      </c>
      <c r="F92" s="8">
        <v>4227500</v>
      </c>
      <c r="G92" s="19">
        <v>4227.5</v>
      </c>
    </row>
    <row r="93" spans="1:7" x14ac:dyDescent="0.25">
      <c r="A93" s="6" t="s">
        <v>84</v>
      </c>
      <c r="B93" s="11" t="s">
        <v>37</v>
      </c>
      <c r="C93" s="9">
        <v>3</v>
      </c>
      <c r="D93" s="10">
        <v>92</v>
      </c>
      <c r="E93" s="8">
        <v>2248635.1800000002</v>
      </c>
      <c r="F93" s="8">
        <v>2068744.3656000001</v>
      </c>
      <c r="G93" s="19">
        <v>2068.6999999999998</v>
      </c>
    </row>
    <row r="94" spans="1:7" x14ac:dyDescent="0.25">
      <c r="A94" s="6" t="s">
        <v>87</v>
      </c>
      <c r="B94" s="78" t="s">
        <v>65</v>
      </c>
      <c r="C94" s="78"/>
      <c r="D94" s="78"/>
      <c r="E94" s="78"/>
      <c r="F94" s="78"/>
      <c r="G94" s="78"/>
    </row>
    <row r="95" spans="1:7" x14ac:dyDescent="0.25">
      <c r="A95" s="6" t="s">
        <v>88</v>
      </c>
      <c r="B95" s="11" t="s">
        <v>160</v>
      </c>
      <c r="C95" s="9">
        <v>2</v>
      </c>
      <c r="D95" s="10">
        <v>90</v>
      </c>
      <c r="E95" s="8">
        <v>900000</v>
      </c>
      <c r="F95" s="8">
        <v>810000</v>
      </c>
      <c r="G95" s="19">
        <v>810</v>
      </c>
    </row>
    <row r="96" spans="1:7" x14ac:dyDescent="0.25">
      <c r="A96" s="6" t="s">
        <v>92</v>
      </c>
      <c r="B96" s="78" t="s">
        <v>66</v>
      </c>
      <c r="C96" s="78"/>
      <c r="D96" s="78"/>
      <c r="E96" s="78"/>
      <c r="F96" s="78"/>
      <c r="G96" s="78"/>
    </row>
    <row r="97" spans="1:7" x14ac:dyDescent="0.25">
      <c r="A97" s="6" t="s">
        <v>93</v>
      </c>
      <c r="B97" s="11" t="s">
        <v>161</v>
      </c>
      <c r="C97" s="9">
        <v>6</v>
      </c>
      <c r="D97" s="10">
        <v>91</v>
      </c>
      <c r="E97" s="8">
        <v>1652286</v>
      </c>
      <c r="F97" s="8">
        <v>1503580.26</v>
      </c>
      <c r="G97" s="19">
        <v>1503.6</v>
      </c>
    </row>
    <row r="98" spans="1:7" x14ac:dyDescent="0.25">
      <c r="A98" s="6" t="s">
        <v>97</v>
      </c>
      <c r="B98" s="78" t="s">
        <v>67</v>
      </c>
      <c r="C98" s="78"/>
      <c r="D98" s="78"/>
      <c r="E98" s="78"/>
      <c r="F98" s="78"/>
      <c r="G98" s="78"/>
    </row>
    <row r="99" spans="1:7" x14ac:dyDescent="0.25">
      <c r="A99" s="6" t="s">
        <v>98</v>
      </c>
      <c r="B99" s="11" t="s">
        <v>162</v>
      </c>
      <c r="C99" s="9">
        <v>8</v>
      </c>
      <c r="D99" s="10">
        <v>93</v>
      </c>
      <c r="E99" s="8">
        <v>4904084.4000000004</v>
      </c>
      <c r="F99" s="8">
        <v>4560798.4920000006</v>
      </c>
      <c r="G99" s="19">
        <v>4560.8</v>
      </c>
    </row>
    <row r="100" spans="1:7" x14ac:dyDescent="0.25">
      <c r="A100" s="6" t="s">
        <v>99</v>
      </c>
      <c r="B100" s="11" t="s">
        <v>163</v>
      </c>
      <c r="C100" s="9">
        <v>8</v>
      </c>
      <c r="D100" s="10">
        <v>71</v>
      </c>
      <c r="E100" s="8">
        <v>2465295.77</v>
      </c>
      <c r="F100" s="8">
        <v>1750359.9966999998</v>
      </c>
      <c r="G100" s="19">
        <v>1750.4</v>
      </c>
    </row>
    <row r="101" spans="1:7" x14ac:dyDescent="0.25">
      <c r="A101" s="6" t="s">
        <v>105</v>
      </c>
      <c r="B101" s="78" t="s">
        <v>164</v>
      </c>
      <c r="C101" s="78"/>
      <c r="D101" s="78"/>
      <c r="E101" s="78"/>
      <c r="F101" s="78"/>
      <c r="G101" s="78"/>
    </row>
    <row r="102" spans="1:7" x14ac:dyDescent="0.25">
      <c r="A102" s="6" t="s">
        <v>106</v>
      </c>
      <c r="B102" s="11" t="s">
        <v>165</v>
      </c>
      <c r="C102" s="9">
        <v>2</v>
      </c>
      <c r="D102" s="10">
        <v>87</v>
      </c>
      <c r="E102" s="8">
        <v>702038</v>
      </c>
      <c r="F102" s="8">
        <v>610773.06000000006</v>
      </c>
      <c r="G102" s="19">
        <v>610.79999999999995</v>
      </c>
    </row>
    <row r="103" spans="1:7" x14ac:dyDescent="0.25">
      <c r="A103" s="6" t="s">
        <v>110</v>
      </c>
      <c r="B103" s="78" t="s">
        <v>166</v>
      </c>
      <c r="C103" s="78"/>
      <c r="D103" s="78"/>
      <c r="E103" s="78"/>
      <c r="F103" s="78"/>
      <c r="G103" s="78"/>
    </row>
    <row r="104" spans="1:7" x14ac:dyDescent="0.25">
      <c r="A104" s="6" t="s">
        <v>111</v>
      </c>
      <c r="B104" s="11" t="s">
        <v>35</v>
      </c>
      <c r="C104" s="9">
        <v>1</v>
      </c>
      <c r="D104" s="10">
        <v>90</v>
      </c>
      <c r="E104" s="8">
        <v>369436</v>
      </c>
      <c r="F104" s="8">
        <v>332492.40000000002</v>
      </c>
      <c r="G104" s="19">
        <v>332.5</v>
      </c>
    </row>
    <row r="105" spans="1:7" x14ac:dyDescent="0.25">
      <c r="A105" s="6" t="s">
        <v>117</v>
      </c>
      <c r="B105" s="78" t="s">
        <v>167</v>
      </c>
      <c r="C105" s="78"/>
      <c r="D105" s="78"/>
      <c r="E105" s="78"/>
      <c r="F105" s="78"/>
      <c r="G105" s="78"/>
    </row>
    <row r="106" spans="1:7" x14ac:dyDescent="0.25">
      <c r="A106" s="6" t="s">
        <v>118</v>
      </c>
      <c r="B106" s="11" t="s">
        <v>40</v>
      </c>
      <c r="C106" s="9">
        <v>5</v>
      </c>
      <c r="D106" s="10">
        <v>90</v>
      </c>
      <c r="E106" s="8">
        <v>2909992.2</v>
      </c>
      <c r="F106" s="8">
        <v>2618992.9800000004</v>
      </c>
      <c r="G106" s="19">
        <v>2619</v>
      </c>
    </row>
    <row r="107" spans="1:7" x14ac:dyDescent="0.25">
      <c r="A107" s="6" t="s">
        <v>170</v>
      </c>
      <c r="B107" s="11" t="s">
        <v>168</v>
      </c>
      <c r="C107" s="9">
        <v>13</v>
      </c>
      <c r="D107" s="10">
        <v>85</v>
      </c>
      <c r="E107" s="8">
        <v>4035559.2</v>
      </c>
      <c r="F107" s="8">
        <v>3430225.32</v>
      </c>
      <c r="G107" s="19">
        <v>3430.2</v>
      </c>
    </row>
    <row r="108" spans="1:7" x14ac:dyDescent="0.25">
      <c r="A108" s="6" t="s">
        <v>119</v>
      </c>
      <c r="B108" s="75" t="s">
        <v>70</v>
      </c>
      <c r="C108" s="76"/>
      <c r="D108" s="76"/>
      <c r="E108" s="76"/>
      <c r="F108" s="76"/>
      <c r="G108" s="77"/>
    </row>
    <row r="109" spans="1:7" x14ac:dyDescent="0.25">
      <c r="A109" s="6" t="s">
        <v>120</v>
      </c>
      <c r="B109" s="11" t="s">
        <v>169</v>
      </c>
      <c r="C109" s="9">
        <v>3</v>
      </c>
      <c r="D109" s="10">
        <v>91</v>
      </c>
      <c r="E109" s="8">
        <v>1131768</v>
      </c>
      <c r="F109" s="8">
        <v>1029908.88</v>
      </c>
      <c r="G109" s="19">
        <v>1029.9000000000001</v>
      </c>
    </row>
    <row r="110" spans="1:7" x14ac:dyDescent="0.25">
      <c r="A110" s="6" t="s">
        <v>183</v>
      </c>
      <c r="B110" s="11" t="s">
        <v>171</v>
      </c>
      <c r="C110" s="9">
        <v>5</v>
      </c>
      <c r="D110" s="10">
        <v>90</v>
      </c>
      <c r="E110" s="8">
        <v>1697174</v>
      </c>
      <c r="F110" s="8">
        <v>1527456.6</v>
      </c>
      <c r="G110" s="19">
        <v>1527.5</v>
      </c>
    </row>
    <row r="111" spans="1:7" x14ac:dyDescent="0.25">
      <c r="A111" s="6" t="s">
        <v>184</v>
      </c>
      <c r="B111" s="11" t="s">
        <v>172</v>
      </c>
      <c r="C111" s="9">
        <v>8</v>
      </c>
      <c r="D111" s="10">
        <v>90</v>
      </c>
      <c r="E111" s="8">
        <v>2883470.48</v>
      </c>
      <c r="F111" s="8">
        <v>2595123.432</v>
      </c>
      <c r="G111" s="19">
        <v>2595.1</v>
      </c>
    </row>
    <row r="112" spans="1:7" x14ac:dyDescent="0.25">
      <c r="A112" s="6" t="s">
        <v>121</v>
      </c>
      <c r="B112" s="78" t="s">
        <v>71</v>
      </c>
      <c r="C112" s="78"/>
      <c r="D112" s="78"/>
      <c r="E112" s="78"/>
      <c r="F112" s="78"/>
      <c r="G112" s="78"/>
    </row>
    <row r="113" spans="1:7" x14ac:dyDescent="0.25">
      <c r="A113" s="6" t="s">
        <v>122</v>
      </c>
      <c r="B113" s="11" t="s">
        <v>54</v>
      </c>
      <c r="C113" s="9">
        <v>6</v>
      </c>
      <c r="D113" s="10">
        <v>86</v>
      </c>
      <c r="E113" s="8">
        <v>3948000</v>
      </c>
      <c r="F113" s="8">
        <v>3395280</v>
      </c>
      <c r="G113" s="19">
        <v>3395.3</v>
      </c>
    </row>
    <row r="114" spans="1:7" x14ac:dyDescent="0.25">
      <c r="A114" s="6" t="s">
        <v>124</v>
      </c>
      <c r="B114" s="78" t="s">
        <v>173</v>
      </c>
      <c r="C114" s="78"/>
      <c r="D114" s="78"/>
      <c r="E114" s="78"/>
      <c r="F114" s="78"/>
      <c r="G114" s="78"/>
    </row>
    <row r="115" spans="1:7" x14ac:dyDescent="0.25">
      <c r="A115" s="6" t="s">
        <v>125</v>
      </c>
      <c r="B115" s="11" t="s">
        <v>174</v>
      </c>
      <c r="C115" s="9">
        <v>2</v>
      </c>
      <c r="D115" s="10">
        <v>89</v>
      </c>
      <c r="E115" s="8">
        <v>1108000</v>
      </c>
      <c r="F115" s="8">
        <v>986120</v>
      </c>
      <c r="G115" s="19">
        <v>986.1</v>
      </c>
    </row>
    <row r="116" spans="1:7" x14ac:dyDescent="0.25">
      <c r="A116" s="6" t="s">
        <v>126</v>
      </c>
      <c r="B116" s="11" t="s">
        <v>175</v>
      </c>
      <c r="C116" s="9">
        <v>25</v>
      </c>
      <c r="D116" s="10">
        <v>91</v>
      </c>
      <c r="E116" s="8">
        <v>5394276.4699999997</v>
      </c>
      <c r="F116" s="8">
        <v>4908791.5877</v>
      </c>
      <c r="G116" s="19">
        <v>4908.8</v>
      </c>
    </row>
    <row r="117" spans="1:7" x14ac:dyDescent="0.25">
      <c r="A117" s="6" t="s">
        <v>178</v>
      </c>
      <c r="B117" s="11" t="s">
        <v>176</v>
      </c>
      <c r="C117" s="9">
        <v>1</v>
      </c>
      <c r="D117" s="10">
        <v>93</v>
      </c>
      <c r="E117" s="8">
        <v>255500</v>
      </c>
      <c r="F117" s="8">
        <v>237615</v>
      </c>
      <c r="G117" s="19">
        <v>237.6</v>
      </c>
    </row>
    <row r="118" spans="1:7" x14ac:dyDescent="0.25">
      <c r="A118" s="6" t="s">
        <v>127</v>
      </c>
      <c r="B118" s="78" t="s">
        <v>74</v>
      </c>
      <c r="C118" s="78"/>
      <c r="D118" s="78"/>
      <c r="E118" s="78"/>
      <c r="F118" s="78"/>
      <c r="G118" s="78"/>
    </row>
    <row r="119" spans="1:7" x14ac:dyDescent="0.25">
      <c r="A119" s="6" t="s">
        <v>128</v>
      </c>
      <c r="B119" s="11" t="s">
        <v>39</v>
      </c>
      <c r="C119" s="9">
        <v>2</v>
      </c>
      <c r="D119" s="10">
        <v>91</v>
      </c>
      <c r="E119" s="8">
        <v>555000</v>
      </c>
      <c r="F119" s="8">
        <v>505050</v>
      </c>
      <c r="G119" s="19">
        <v>505.1</v>
      </c>
    </row>
    <row r="120" spans="1:7" x14ac:dyDescent="0.25">
      <c r="A120" s="6" t="s">
        <v>141</v>
      </c>
      <c r="B120" s="11" t="s">
        <v>177</v>
      </c>
      <c r="C120" s="9">
        <v>3</v>
      </c>
      <c r="D120" s="10">
        <v>71</v>
      </c>
      <c r="E120" s="8">
        <v>2706697.5</v>
      </c>
      <c r="F120" s="8">
        <v>1921755.2250000001</v>
      </c>
      <c r="G120" s="19">
        <v>1921.8</v>
      </c>
    </row>
    <row r="121" spans="1:7" x14ac:dyDescent="0.25">
      <c r="A121" s="6" t="s">
        <v>142</v>
      </c>
      <c r="B121" s="11" t="s">
        <v>179</v>
      </c>
      <c r="C121" s="9">
        <v>5</v>
      </c>
      <c r="D121" s="10">
        <v>90</v>
      </c>
      <c r="E121" s="8">
        <v>1211312.44</v>
      </c>
      <c r="F121" s="8">
        <v>1090181.196</v>
      </c>
      <c r="G121" s="19">
        <v>1090.2</v>
      </c>
    </row>
    <row r="122" spans="1:7" x14ac:dyDescent="0.25">
      <c r="A122" s="6" t="s">
        <v>143</v>
      </c>
      <c r="B122" s="11" t="s">
        <v>180</v>
      </c>
      <c r="C122" s="9">
        <v>5</v>
      </c>
      <c r="D122" s="10">
        <v>90</v>
      </c>
      <c r="E122" s="8">
        <v>3189417.65</v>
      </c>
      <c r="F122" s="8">
        <v>2870475.8849999998</v>
      </c>
      <c r="G122" s="19">
        <v>2870.5</v>
      </c>
    </row>
    <row r="123" spans="1:7" x14ac:dyDescent="0.25">
      <c r="A123" s="6" t="s">
        <v>144</v>
      </c>
      <c r="B123" s="11" t="s">
        <v>21</v>
      </c>
      <c r="C123" s="9">
        <v>1</v>
      </c>
      <c r="D123" s="10">
        <v>90</v>
      </c>
      <c r="E123" s="8">
        <v>320545</v>
      </c>
      <c r="F123" s="8">
        <v>288490.5</v>
      </c>
      <c r="G123" s="19">
        <v>288.5</v>
      </c>
    </row>
    <row r="124" spans="1:7" ht="14.25" customHeight="1" x14ac:dyDescent="0.25">
      <c r="A124" s="13"/>
      <c r="B124" s="17" t="s">
        <v>182</v>
      </c>
      <c r="C124" s="14">
        <f>C83+C84+C85+C87+C88+C89+C91+C92+C93+C95+C97+C99+C100+C102+C104+C106+C109+C110+C111+C115+C116+C119+C120+C121+C122+C123+C107+C113+C117</f>
        <v>215</v>
      </c>
      <c r="D124" s="18" t="s">
        <v>186</v>
      </c>
      <c r="E124" s="18" t="s">
        <v>186</v>
      </c>
      <c r="F124" s="14">
        <f>F83+F84+F85+F87+F88+F89+F91+F92+F93+F95+F97+F99+F100+F102+F104+F106+F109+F110+F111+F115+F116+F119+F120+F121+F122+F123+F107+F113+F117</f>
        <v>62202374.314000003</v>
      </c>
      <c r="G124" s="16">
        <f>G83+G84+G85+G87+G88+G89+G91+G92+G93+G95+G97+G99+G100+G102+G104+G106+G109+G110+G111+G115+G116+G119+G120+G121+G122+G123+G107+G113+G117</f>
        <v>62202.6</v>
      </c>
    </row>
    <row r="125" spans="1:7" ht="12.75" customHeight="1" x14ac:dyDescent="0.25">
      <c r="A125" s="13"/>
      <c r="B125" s="17" t="s">
        <v>185</v>
      </c>
      <c r="C125" s="14">
        <f>C80+C124</f>
        <v>559</v>
      </c>
      <c r="D125" s="18" t="s">
        <v>186</v>
      </c>
      <c r="E125" s="18" t="s">
        <v>186</v>
      </c>
      <c r="F125" s="14">
        <f>F124+F80</f>
        <v>167006754.70169994</v>
      </c>
      <c r="G125" s="16">
        <f>G124+G80</f>
        <v>167007.49999999997</v>
      </c>
    </row>
  </sheetData>
  <mergeCells count="32">
    <mergeCell ref="B54:G54"/>
    <mergeCell ref="B62:G62"/>
    <mergeCell ref="B65:G65"/>
    <mergeCell ref="B72:G72"/>
    <mergeCell ref="B76:G76"/>
    <mergeCell ref="B74:G74"/>
    <mergeCell ref="A3:G3"/>
    <mergeCell ref="B5:G5"/>
    <mergeCell ref="B82:G82"/>
    <mergeCell ref="B86:G86"/>
    <mergeCell ref="B90:G90"/>
    <mergeCell ref="B81:G81"/>
    <mergeCell ref="B50:G50"/>
    <mergeCell ref="B6:G6"/>
    <mergeCell ref="B9:G9"/>
    <mergeCell ref="B14:G14"/>
    <mergeCell ref="B52:G52"/>
    <mergeCell ref="B20:G20"/>
    <mergeCell ref="B25:G25"/>
    <mergeCell ref="B30:G30"/>
    <mergeCell ref="B38:G38"/>
    <mergeCell ref="B43:G43"/>
    <mergeCell ref="B108:G108"/>
    <mergeCell ref="B112:G112"/>
    <mergeCell ref="B114:G114"/>
    <mergeCell ref="B118:G118"/>
    <mergeCell ref="B94:G94"/>
    <mergeCell ref="B98:G98"/>
    <mergeCell ref="B101:G101"/>
    <mergeCell ref="B103:G103"/>
    <mergeCell ref="B105:G105"/>
    <mergeCell ref="B96:G96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workbookViewId="0">
      <selection activeCell="A3" sqref="A3:XFD3"/>
    </sheetView>
  </sheetViews>
  <sheetFormatPr defaultRowHeight="15" x14ac:dyDescent="0.25"/>
  <cols>
    <col min="1" max="1" width="7.85546875" customWidth="1"/>
    <col min="2" max="2" width="36.42578125" customWidth="1"/>
    <col min="3" max="3" width="16" hidden="1" customWidth="1"/>
    <col min="4" max="4" width="9.5703125" customWidth="1"/>
    <col min="5" max="5" width="11.85546875" customWidth="1"/>
    <col min="6" max="6" width="18.5703125" customWidth="1"/>
    <col min="7" max="7" width="24" hidden="1" customWidth="1"/>
    <col min="8" max="9" width="9.140625" hidden="1" customWidth="1"/>
    <col min="10" max="10" width="18.28515625" hidden="1" customWidth="1"/>
    <col min="11" max="11" width="15.140625" hidden="1" customWidth="1"/>
    <col min="12" max="12" width="17" style="48" customWidth="1"/>
    <col min="13" max="13" width="11.7109375" style="49" customWidth="1"/>
  </cols>
  <sheetData>
    <row r="1" spans="1:13" x14ac:dyDescent="0.25">
      <c r="L1" s="71"/>
      <c r="M1" s="73" t="s">
        <v>267</v>
      </c>
    </row>
    <row r="2" spans="1:13" x14ac:dyDescent="0.25">
      <c r="L2" s="71"/>
      <c r="M2" s="73" t="s">
        <v>265</v>
      </c>
    </row>
    <row r="3" spans="1:13" ht="60" customHeight="1" x14ac:dyDescent="0.25">
      <c r="A3" s="94" t="s">
        <v>263</v>
      </c>
      <c r="B3" s="95"/>
      <c r="C3" s="95"/>
      <c r="D3" s="95"/>
      <c r="E3" s="95"/>
      <c r="F3" s="95"/>
      <c r="G3" s="95"/>
      <c r="H3" s="96"/>
      <c r="I3" s="96"/>
      <c r="J3" s="96"/>
      <c r="K3" s="96"/>
      <c r="L3" s="96"/>
      <c r="M3" s="96"/>
    </row>
    <row r="4" spans="1:13" ht="99.75" x14ac:dyDescent="0.25">
      <c r="A4" s="97" t="s">
        <v>189</v>
      </c>
      <c r="B4" s="97" t="s">
        <v>134</v>
      </c>
      <c r="C4" s="99">
        <v>2024</v>
      </c>
      <c r="D4" s="100" t="s">
        <v>56</v>
      </c>
      <c r="E4" s="101" t="s">
        <v>190</v>
      </c>
      <c r="F4" s="101" t="s">
        <v>60</v>
      </c>
      <c r="G4" s="23" t="s">
        <v>191</v>
      </c>
      <c r="H4" s="23" t="s">
        <v>192</v>
      </c>
      <c r="I4" s="24" t="s">
        <v>193</v>
      </c>
      <c r="J4" s="102" t="s">
        <v>194</v>
      </c>
      <c r="K4" s="102"/>
      <c r="L4" s="100" t="s">
        <v>187</v>
      </c>
      <c r="M4" s="100" t="s">
        <v>188</v>
      </c>
    </row>
    <row r="5" spans="1:13" x14ac:dyDescent="0.25">
      <c r="A5" s="98"/>
      <c r="B5" s="98"/>
      <c r="C5" s="99"/>
      <c r="D5" s="100"/>
      <c r="E5" s="101"/>
      <c r="F5" s="101"/>
      <c r="G5" s="23" t="s">
        <v>195</v>
      </c>
      <c r="H5" s="23">
        <v>2024</v>
      </c>
      <c r="I5" s="23">
        <v>2024</v>
      </c>
      <c r="J5" s="25" t="s">
        <v>196</v>
      </c>
      <c r="K5" s="25" t="s">
        <v>197</v>
      </c>
      <c r="L5" s="100"/>
      <c r="M5" s="100"/>
    </row>
    <row r="6" spans="1:13" x14ac:dyDescent="0.25">
      <c r="A6" s="2"/>
      <c r="B6" s="81" t="s">
        <v>150</v>
      </c>
      <c r="C6" s="82"/>
      <c r="D6" s="82"/>
      <c r="E6" s="82"/>
      <c r="F6" s="82"/>
      <c r="G6" s="83"/>
      <c r="H6" s="70"/>
      <c r="I6" s="70"/>
      <c r="J6" s="34"/>
      <c r="K6" s="34"/>
      <c r="L6" s="72"/>
      <c r="M6" s="72"/>
    </row>
    <row r="7" spans="1:13" x14ac:dyDescent="0.25">
      <c r="A7" s="26">
        <v>1</v>
      </c>
      <c r="B7" s="87" t="s">
        <v>61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x14ac:dyDescent="0.25">
      <c r="A8" s="27" t="s">
        <v>75</v>
      </c>
      <c r="B8" s="28" t="s">
        <v>152</v>
      </c>
      <c r="C8" s="29">
        <v>1781160</v>
      </c>
      <c r="D8" s="28">
        <v>8</v>
      </c>
      <c r="E8" s="28">
        <v>84</v>
      </c>
      <c r="F8" s="29">
        <v>1187440</v>
      </c>
      <c r="G8" s="30" t="s">
        <v>198</v>
      </c>
      <c r="H8" s="28">
        <v>100</v>
      </c>
      <c r="I8" s="28">
        <v>83</v>
      </c>
      <c r="J8" s="31">
        <v>1478362.7999999998</v>
      </c>
      <c r="K8" s="31">
        <v>302797.20000000019</v>
      </c>
      <c r="L8" s="32">
        <f>F8*E8/100</f>
        <v>997449.6</v>
      </c>
      <c r="M8" s="33">
        <v>997.5</v>
      </c>
    </row>
    <row r="9" spans="1:13" x14ac:dyDescent="0.25">
      <c r="A9" s="27">
        <v>2</v>
      </c>
      <c r="B9" s="88" t="s">
        <v>63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1:13" x14ac:dyDescent="0.25">
      <c r="A10" s="27" t="s">
        <v>77</v>
      </c>
      <c r="B10" s="25" t="s">
        <v>158</v>
      </c>
      <c r="C10" s="29">
        <v>1958574</v>
      </c>
      <c r="D10" s="34">
        <v>4</v>
      </c>
      <c r="E10" s="25">
        <v>91</v>
      </c>
      <c r="F10" s="29">
        <v>2479826.4</v>
      </c>
      <c r="G10" s="35" t="s">
        <v>199</v>
      </c>
      <c r="H10" s="25">
        <v>80</v>
      </c>
      <c r="I10" s="25">
        <v>90</v>
      </c>
      <c r="J10" s="29">
        <v>1762716.6</v>
      </c>
      <c r="K10" s="29">
        <v>195857.39999999991</v>
      </c>
      <c r="L10" s="36">
        <f>F10*E10/100</f>
        <v>2256642.0240000002</v>
      </c>
      <c r="M10" s="33">
        <v>2256.6</v>
      </c>
    </row>
    <row r="11" spans="1:13" x14ac:dyDescent="0.25">
      <c r="A11" s="27" t="s">
        <v>81</v>
      </c>
      <c r="B11" s="91" t="s">
        <v>64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1:13" x14ac:dyDescent="0.25">
      <c r="A12" s="27" t="s">
        <v>82</v>
      </c>
      <c r="B12" s="13" t="s">
        <v>37</v>
      </c>
      <c r="C12" s="29">
        <v>2248635.1800000002</v>
      </c>
      <c r="D12" s="28">
        <v>2</v>
      </c>
      <c r="E12" s="13">
        <v>93</v>
      </c>
      <c r="F12" s="29">
        <v>1499090.12</v>
      </c>
      <c r="G12" s="30" t="s">
        <v>200</v>
      </c>
      <c r="H12" s="13">
        <v>80</v>
      </c>
      <c r="I12" s="13">
        <v>92</v>
      </c>
      <c r="J12" s="31">
        <v>2068744.3656000001</v>
      </c>
      <c r="K12" s="31">
        <v>179890.81440000003</v>
      </c>
      <c r="L12" s="36">
        <f>F12*E12/100</f>
        <v>1394153.8115999999</v>
      </c>
      <c r="M12" s="33">
        <v>1394.2</v>
      </c>
    </row>
    <row r="13" spans="1:13" x14ac:dyDescent="0.25">
      <c r="A13" s="27" t="s">
        <v>83</v>
      </c>
      <c r="B13" s="13" t="s">
        <v>159</v>
      </c>
      <c r="C13" s="29">
        <v>4750000</v>
      </c>
      <c r="D13" s="28">
        <v>15</v>
      </c>
      <c r="E13" s="13">
        <v>89</v>
      </c>
      <c r="F13" s="29">
        <v>14250000</v>
      </c>
      <c r="G13" s="30" t="s">
        <v>201</v>
      </c>
      <c r="H13" s="13">
        <v>80</v>
      </c>
      <c r="I13" s="13">
        <v>89</v>
      </c>
      <c r="J13" s="31">
        <v>4227500</v>
      </c>
      <c r="K13" s="31">
        <v>522500</v>
      </c>
      <c r="L13" s="36">
        <f>F13*E13/100</f>
        <v>12682500</v>
      </c>
      <c r="M13" s="33">
        <v>12682.5</v>
      </c>
    </row>
    <row r="14" spans="1:13" x14ac:dyDescent="0.25">
      <c r="A14" s="27" t="s">
        <v>84</v>
      </c>
      <c r="B14" s="13" t="s">
        <v>202</v>
      </c>
      <c r="C14" s="29"/>
      <c r="D14" s="28">
        <v>5</v>
      </c>
      <c r="E14" s="13">
        <v>79</v>
      </c>
      <c r="F14" s="29">
        <v>2146700</v>
      </c>
      <c r="G14" s="30" t="s">
        <v>201</v>
      </c>
      <c r="H14" s="13"/>
      <c r="I14" s="13"/>
      <c r="J14" s="31">
        <v>0</v>
      </c>
      <c r="K14" s="31">
        <v>0</v>
      </c>
      <c r="L14" s="36">
        <f>F14*E14/100</f>
        <v>1695893</v>
      </c>
      <c r="M14" s="33">
        <v>1695.9</v>
      </c>
    </row>
    <row r="15" spans="1:13" x14ac:dyDescent="0.25">
      <c r="A15" s="27" t="s">
        <v>87</v>
      </c>
      <c r="B15" s="88" t="s">
        <v>65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1:13" x14ac:dyDescent="0.25">
      <c r="A16" s="27" t="s">
        <v>88</v>
      </c>
      <c r="B16" s="25" t="s">
        <v>160</v>
      </c>
      <c r="C16" s="29">
        <v>900000</v>
      </c>
      <c r="D16" s="34">
        <v>2</v>
      </c>
      <c r="E16" s="25">
        <v>90</v>
      </c>
      <c r="F16" s="29">
        <v>900000</v>
      </c>
      <c r="G16" s="35" t="s">
        <v>198</v>
      </c>
      <c r="H16" s="25">
        <v>80</v>
      </c>
      <c r="I16" s="25">
        <v>90</v>
      </c>
      <c r="J16" s="29">
        <v>810000</v>
      </c>
      <c r="K16" s="29">
        <v>90000</v>
      </c>
      <c r="L16" s="36">
        <f>F16*E16/100</f>
        <v>810000</v>
      </c>
      <c r="M16" s="37">
        <v>810</v>
      </c>
    </row>
    <row r="17" spans="1:13" x14ac:dyDescent="0.25">
      <c r="A17" s="27" t="s">
        <v>92</v>
      </c>
      <c r="B17" s="91" t="s">
        <v>66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1:13" x14ac:dyDescent="0.25">
      <c r="A18" s="27" t="s">
        <v>93</v>
      </c>
      <c r="B18" s="13" t="s">
        <v>161</v>
      </c>
      <c r="C18" s="29">
        <v>1652286</v>
      </c>
      <c r="D18" s="28">
        <v>3</v>
      </c>
      <c r="E18" s="13">
        <v>91</v>
      </c>
      <c r="F18" s="29">
        <v>826143</v>
      </c>
      <c r="G18" s="30" t="s">
        <v>198</v>
      </c>
      <c r="H18" s="13">
        <v>80</v>
      </c>
      <c r="I18" s="13">
        <v>91</v>
      </c>
      <c r="J18" s="31">
        <v>1503580.26</v>
      </c>
      <c r="K18" s="31">
        <v>148705.74</v>
      </c>
      <c r="L18" s="36">
        <f>F18*E18/100</f>
        <v>751790.13</v>
      </c>
      <c r="M18" s="37">
        <v>751.8</v>
      </c>
    </row>
    <row r="19" spans="1:13" x14ac:dyDescent="0.25">
      <c r="A19" s="27" t="s">
        <v>97</v>
      </c>
      <c r="B19" s="88" t="s">
        <v>67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</row>
    <row r="20" spans="1:13" x14ac:dyDescent="0.25">
      <c r="A20" s="27" t="s">
        <v>98</v>
      </c>
      <c r="B20" s="25" t="s">
        <v>163</v>
      </c>
      <c r="C20" s="29">
        <v>2416000</v>
      </c>
      <c r="D20" s="34">
        <v>8</v>
      </c>
      <c r="E20" s="25">
        <v>71</v>
      </c>
      <c r="F20" s="29">
        <v>2512000</v>
      </c>
      <c r="G20" s="35" t="s">
        <v>203</v>
      </c>
      <c r="H20" s="25">
        <v>60</v>
      </c>
      <c r="I20" s="25">
        <v>71</v>
      </c>
      <c r="J20" s="29">
        <v>1715360</v>
      </c>
      <c r="K20" s="29">
        <v>700640</v>
      </c>
      <c r="L20" s="36">
        <f>F20*E20/100</f>
        <v>1783520</v>
      </c>
      <c r="M20" s="37">
        <v>1783.5</v>
      </c>
    </row>
    <row r="21" spans="1:13" x14ac:dyDescent="0.25">
      <c r="A21" s="27" t="s">
        <v>99</v>
      </c>
      <c r="B21" s="13" t="s">
        <v>162</v>
      </c>
      <c r="C21" s="29">
        <v>4904084.4000000004</v>
      </c>
      <c r="D21" s="28">
        <v>9</v>
      </c>
      <c r="E21" s="13">
        <v>93</v>
      </c>
      <c r="F21" s="29">
        <v>5448402</v>
      </c>
      <c r="G21" s="30"/>
      <c r="H21" s="13">
        <v>80</v>
      </c>
      <c r="I21" s="13">
        <v>93</v>
      </c>
      <c r="J21" s="31">
        <v>4560798.4920000006</v>
      </c>
      <c r="K21" s="31">
        <v>343285.90799999982</v>
      </c>
      <c r="L21" s="36">
        <f>F21*E21/100</f>
        <v>5067013.8600000003</v>
      </c>
      <c r="M21" s="37">
        <v>5067</v>
      </c>
    </row>
    <row r="22" spans="1:13" x14ac:dyDescent="0.25">
      <c r="A22" s="27" t="s">
        <v>100</v>
      </c>
      <c r="B22" s="13" t="s">
        <v>47</v>
      </c>
      <c r="C22" s="29">
        <v>0</v>
      </c>
      <c r="D22" s="28">
        <v>3</v>
      </c>
      <c r="E22" s="13">
        <v>89</v>
      </c>
      <c r="F22" s="29">
        <v>559000</v>
      </c>
      <c r="G22" s="30" t="s">
        <v>200</v>
      </c>
      <c r="H22" s="13"/>
      <c r="I22" s="13">
        <v>90</v>
      </c>
      <c r="J22" s="31">
        <v>0</v>
      </c>
      <c r="K22" s="31">
        <v>0</v>
      </c>
      <c r="L22" s="36">
        <f>F22*E22/100</f>
        <v>497510</v>
      </c>
      <c r="M22" s="37">
        <v>497.5</v>
      </c>
    </row>
    <row r="23" spans="1:13" x14ac:dyDescent="0.25">
      <c r="A23" s="27" t="s">
        <v>105</v>
      </c>
      <c r="B23" s="91" t="s">
        <v>164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x14ac:dyDescent="0.25">
      <c r="A24" s="27" t="s">
        <v>106</v>
      </c>
      <c r="B24" s="13" t="s">
        <v>165</v>
      </c>
      <c r="C24" s="29">
        <v>702038</v>
      </c>
      <c r="D24" s="28">
        <v>2</v>
      </c>
      <c r="E24" s="13">
        <v>87</v>
      </c>
      <c r="F24" s="29">
        <v>702038</v>
      </c>
      <c r="G24" s="30" t="s">
        <v>198</v>
      </c>
      <c r="H24" s="13">
        <v>80</v>
      </c>
      <c r="I24" s="13">
        <v>87</v>
      </c>
      <c r="J24" s="31">
        <v>610773.06000000006</v>
      </c>
      <c r="K24" s="31">
        <v>91264.939999999944</v>
      </c>
      <c r="L24" s="36">
        <f>F24*E24/100</f>
        <v>610773.06000000006</v>
      </c>
      <c r="M24" s="37">
        <v>610.79999999999995</v>
      </c>
    </row>
    <row r="25" spans="1:13" x14ac:dyDescent="0.25">
      <c r="A25" s="27" t="s">
        <v>110</v>
      </c>
      <c r="B25" s="88" t="s">
        <v>204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</row>
    <row r="26" spans="1:13" x14ac:dyDescent="0.25">
      <c r="A26" s="27" t="s">
        <v>111</v>
      </c>
      <c r="B26" s="25" t="s">
        <v>35</v>
      </c>
      <c r="C26" s="29">
        <v>369436</v>
      </c>
      <c r="D26" s="28">
        <v>4</v>
      </c>
      <c r="E26" s="13">
        <v>90</v>
      </c>
      <c r="F26" s="29">
        <v>1916000</v>
      </c>
      <c r="G26" s="30" t="s">
        <v>205</v>
      </c>
      <c r="H26" s="13">
        <v>80</v>
      </c>
      <c r="I26" s="13">
        <v>90</v>
      </c>
      <c r="J26" s="31">
        <v>332492.40000000002</v>
      </c>
      <c r="K26" s="31">
        <v>36943.599999999977</v>
      </c>
      <c r="L26" s="36">
        <f>F26*E26/100</f>
        <v>1724400</v>
      </c>
      <c r="M26" s="37">
        <v>1724.4</v>
      </c>
    </row>
    <row r="27" spans="1:13" x14ac:dyDescent="0.25">
      <c r="A27" s="27" t="s">
        <v>112</v>
      </c>
      <c r="B27" s="13" t="s">
        <v>11</v>
      </c>
      <c r="C27" s="29"/>
      <c r="D27" s="28">
        <v>1</v>
      </c>
      <c r="E27" s="13">
        <v>89</v>
      </c>
      <c r="F27" s="29">
        <v>414350</v>
      </c>
      <c r="G27" s="30" t="s">
        <v>200</v>
      </c>
      <c r="H27" s="13"/>
      <c r="I27" s="13">
        <v>90</v>
      </c>
      <c r="J27" s="31">
        <f>C27/100*I27</f>
        <v>0</v>
      </c>
      <c r="K27" s="31">
        <f>C27-J27</f>
        <v>0</v>
      </c>
      <c r="L27" s="36">
        <f>F27*E27/100</f>
        <v>368771.5</v>
      </c>
      <c r="M27" s="37">
        <v>368.8</v>
      </c>
    </row>
    <row r="28" spans="1:13" x14ac:dyDescent="0.25">
      <c r="A28" s="27" t="s">
        <v>117</v>
      </c>
      <c r="B28" s="91" t="s">
        <v>206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1:13" x14ac:dyDescent="0.25">
      <c r="A29" s="27" t="s">
        <v>118</v>
      </c>
      <c r="B29" s="13" t="s">
        <v>168</v>
      </c>
      <c r="C29" s="29">
        <v>4035559.2</v>
      </c>
      <c r="D29" s="28">
        <v>8</v>
      </c>
      <c r="E29" s="13">
        <v>85</v>
      </c>
      <c r="F29" s="29">
        <v>2325759.6</v>
      </c>
      <c r="G29" s="30" t="s">
        <v>207</v>
      </c>
      <c r="H29" s="13">
        <v>80</v>
      </c>
      <c r="I29" s="13">
        <v>85</v>
      </c>
      <c r="J29" s="31">
        <v>3430225.3200000003</v>
      </c>
      <c r="K29" s="31">
        <v>605333.87999999989</v>
      </c>
      <c r="L29" s="36">
        <f>F29*E29/100</f>
        <v>1976895.66</v>
      </c>
      <c r="M29" s="37">
        <v>1976.9</v>
      </c>
    </row>
    <row r="30" spans="1:13" x14ac:dyDescent="0.25">
      <c r="A30" s="27" t="s">
        <v>119</v>
      </c>
      <c r="B30" s="91" t="s">
        <v>208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1:13" x14ac:dyDescent="0.25">
      <c r="A31" s="27" t="s">
        <v>120</v>
      </c>
      <c r="B31" s="13" t="s">
        <v>209</v>
      </c>
      <c r="C31" s="29"/>
      <c r="D31" s="28">
        <v>2</v>
      </c>
      <c r="E31" s="13">
        <v>84</v>
      </c>
      <c r="F31" s="29">
        <v>3648908.14</v>
      </c>
      <c r="G31" s="30" t="s">
        <v>201</v>
      </c>
      <c r="H31" s="13"/>
      <c r="I31" s="13">
        <v>85</v>
      </c>
      <c r="J31" s="31">
        <v>0</v>
      </c>
      <c r="K31" s="31">
        <v>0</v>
      </c>
      <c r="L31" s="36">
        <f>F31*E31/100</f>
        <v>3065082.8375999997</v>
      </c>
      <c r="M31" s="37">
        <v>3065.1</v>
      </c>
    </row>
    <row r="32" spans="1:13" x14ac:dyDescent="0.25">
      <c r="A32" s="27" t="s">
        <v>183</v>
      </c>
      <c r="B32" s="13" t="s">
        <v>210</v>
      </c>
      <c r="C32" s="29"/>
      <c r="D32" s="28">
        <v>9</v>
      </c>
      <c r="E32" s="13">
        <v>85</v>
      </c>
      <c r="F32" s="29">
        <v>3000000</v>
      </c>
      <c r="G32" s="30" t="s">
        <v>198</v>
      </c>
      <c r="H32" s="13"/>
      <c r="I32" s="13">
        <v>84</v>
      </c>
      <c r="J32" s="31">
        <v>0</v>
      </c>
      <c r="K32" s="31">
        <v>0</v>
      </c>
      <c r="L32" s="36">
        <f>F32*E32/100</f>
        <v>2550000</v>
      </c>
      <c r="M32" s="37">
        <v>2550</v>
      </c>
    </row>
    <row r="33" spans="1:16" x14ac:dyDescent="0.25">
      <c r="A33" s="27" t="s">
        <v>184</v>
      </c>
      <c r="B33" s="13" t="s">
        <v>211</v>
      </c>
      <c r="C33" s="29"/>
      <c r="D33" s="28">
        <v>2</v>
      </c>
      <c r="E33" s="13">
        <v>91</v>
      </c>
      <c r="F33" s="29">
        <v>600000</v>
      </c>
      <c r="G33" s="30" t="s">
        <v>201</v>
      </c>
      <c r="H33" s="13"/>
      <c r="I33" s="13">
        <v>92</v>
      </c>
      <c r="J33" s="31">
        <v>0</v>
      </c>
      <c r="K33" s="31">
        <v>0</v>
      </c>
      <c r="L33" s="36">
        <f>F33*E33/100</f>
        <v>546000</v>
      </c>
      <c r="M33" s="37">
        <v>546</v>
      </c>
    </row>
    <row r="34" spans="1:16" x14ac:dyDescent="0.25">
      <c r="A34" s="27" t="s">
        <v>212</v>
      </c>
      <c r="B34" s="13" t="s">
        <v>213</v>
      </c>
      <c r="C34" s="29"/>
      <c r="D34" s="28">
        <v>2</v>
      </c>
      <c r="E34" s="13">
        <v>87</v>
      </c>
      <c r="F34" s="29">
        <v>665709.6</v>
      </c>
      <c r="G34" s="30" t="s">
        <v>198</v>
      </c>
      <c r="H34" s="13"/>
      <c r="I34" s="13">
        <v>71</v>
      </c>
      <c r="J34" s="31">
        <v>0</v>
      </c>
      <c r="K34" s="31">
        <v>0</v>
      </c>
      <c r="L34" s="36">
        <f>F34*E34/100</f>
        <v>579167.35199999996</v>
      </c>
      <c r="M34" s="37">
        <v>579.20000000000005</v>
      </c>
    </row>
    <row r="35" spans="1:16" x14ac:dyDescent="0.25">
      <c r="A35" s="27" t="s">
        <v>121</v>
      </c>
      <c r="B35" s="91" t="s">
        <v>214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6" x14ac:dyDescent="0.25">
      <c r="A36" s="27" t="s">
        <v>122</v>
      </c>
      <c r="B36" s="13" t="s">
        <v>169</v>
      </c>
      <c r="C36" s="29">
        <v>1131768</v>
      </c>
      <c r="D36" s="28">
        <v>7</v>
      </c>
      <c r="E36" s="13">
        <v>91</v>
      </c>
      <c r="F36" s="29">
        <v>2510302</v>
      </c>
      <c r="G36" s="30" t="s">
        <v>198</v>
      </c>
      <c r="H36" s="13">
        <v>100</v>
      </c>
      <c r="I36" s="13">
        <v>91</v>
      </c>
      <c r="J36" s="31">
        <v>1029908.88</v>
      </c>
      <c r="K36" s="31">
        <v>101859.12</v>
      </c>
      <c r="L36" s="36">
        <f>F36*E36/100</f>
        <v>2284374.8199999998</v>
      </c>
      <c r="M36" s="37">
        <v>2284.4</v>
      </c>
    </row>
    <row r="37" spans="1:16" x14ac:dyDescent="0.25">
      <c r="A37" s="27" t="s">
        <v>123</v>
      </c>
      <c r="B37" s="13" t="s">
        <v>10</v>
      </c>
      <c r="C37" s="29">
        <v>0</v>
      </c>
      <c r="D37" s="28">
        <v>10</v>
      </c>
      <c r="E37" s="13">
        <v>88</v>
      </c>
      <c r="F37" s="29">
        <v>2600000</v>
      </c>
      <c r="G37" s="30" t="s">
        <v>215</v>
      </c>
      <c r="H37" s="13"/>
      <c r="I37" s="13">
        <v>89</v>
      </c>
      <c r="J37" s="31">
        <v>0</v>
      </c>
      <c r="K37" s="31">
        <v>0</v>
      </c>
      <c r="L37" s="36">
        <f>F37*E37/100</f>
        <v>2288000</v>
      </c>
      <c r="M37" s="37">
        <v>2288</v>
      </c>
    </row>
    <row r="38" spans="1:16" x14ac:dyDescent="0.25">
      <c r="A38" s="27" t="s">
        <v>136</v>
      </c>
      <c r="B38" s="13" t="s">
        <v>172</v>
      </c>
      <c r="C38" s="29">
        <v>2883470.48</v>
      </c>
      <c r="D38" s="28">
        <v>5</v>
      </c>
      <c r="E38" s="13">
        <v>90</v>
      </c>
      <c r="F38" s="29">
        <v>1000000</v>
      </c>
      <c r="G38" s="30" t="s">
        <v>216</v>
      </c>
      <c r="H38" s="13">
        <v>80</v>
      </c>
      <c r="I38" s="13">
        <v>90</v>
      </c>
      <c r="J38" s="31">
        <v>2595123.432</v>
      </c>
      <c r="K38" s="31">
        <v>288347.04799999995</v>
      </c>
      <c r="L38" s="36">
        <f>F38*E38/100</f>
        <v>900000</v>
      </c>
      <c r="M38" s="37">
        <v>900</v>
      </c>
    </row>
    <row r="39" spans="1:16" x14ac:dyDescent="0.25">
      <c r="A39" s="27" t="s">
        <v>124</v>
      </c>
      <c r="B39" s="91" t="s">
        <v>217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</row>
    <row r="40" spans="1:16" x14ac:dyDescent="0.25">
      <c r="A40" s="27" t="s">
        <v>125</v>
      </c>
      <c r="B40" s="13" t="s">
        <v>54</v>
      </c>
      <c r="C40" s="29">
        <v>3948000</v>
      </c>
      <c r="D40" s="28">
        <v>4</v>
      </c>
      <c r="E40" s="13">
        <v>86</v>
      </c>
      <c r="F40" s="29">
        <v>2148000</v>
      </c>
      <c r="G40" s="30" t="s">
        <v>205</v>
      </c>
      <c r="H40" s="13">
        <v>80</v>
      </c>
      <c r="I40" s="13">
        <v>86</v>
      </c>
      <c r="J40" s="31">
        <v>3395280</v>
      </c>
      <c r="K40" s="31">
        <v>552720</v>
      </c>
      <c r="L40" s="36">
        <f>F40*E40/100</f>
        <v>1847280</v>
      </c>
      <c r="M40" s="37">
        <v>1847.3</v>
      </c>
    </row>
    <row r="41" spans="1:16" x14ac:dyDescent="0.25">
      <c r="A41" s="27" t="s">
        <v>127</v>
      </c>
      <c r="B41" s="91" t="s">
        <v>218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  <c r="P41" s="69"/>
    </row>
    <row r="42" spans="1:16" x14ac:dyDescent="0.25">
      <c r="A42" s="27" t="s">
        <v>128</v>
      </c>
      <c r="B42" s="13" t="s">
        <v>176</v>
      </c>
      <c r="C42" s="29">
        <v>255500</v>
      </c>
      <c r="D42" s="28">
        <v>1</v>
      </c>
      <c r="E42" s="13">
        <v>92</v>
      </c>
      <c r="F42" s="29">
        <v>255500</v>
      </c>
      <c r="G42" s="30" t="s">
        <v>201</v>
      </c>
      <c r="H42" s="13">
        <v>80</v>
      </c>
      <c r="I42" s="13">
        <v>93</v>
      </c>
      <c r="J42" s="31">
        <v>237615</v>
      </c>
      <c r="K42" s="31">
        <v>17885</v>
      </c>
      <c r="L42" s="36">
        <f>F42*E42/100</f>
        <v>235060</v>
      </c>
      <c r="M42" s="37">
        <v>235.1</v>
      </c>
    </row>
    <row r="43" spans="1:16" x14ac:dyDescent="0.25">
      <c r="A43" s="27" t="s">
        <v>141</v>
      </c>
      <c r="B43" s="13" t="s">
        <v>219</v>
      </c>
      <c r="C43" s="29"/>
      <c r="D43" s="28">
        <v>1</v>
      </c>
      <c r="E43" s="13">
        <v>89</v>
      </c>
      <c r="F43" s="29">
        <v>299100</v>
      </c>
      <c r="G43" s="30" t="s">
        <v>220</v>
      </c>
      <c r="H43" s="13"/>
      <c r="I43" s="13">
        <v>90</v>
      </c>
      <c r="J43" s="31">
        <v>0</v>
      </c>
      <c r="K43" s="31">
        <v>0</v>
      </c>
      <c r="L43" s="36">
        <f>F43*E43/100</f>
        <v>266199</v>
      </c>
      <c r="M43" s="37">
        <v>266.2</v>
      </c>
    </row>
    <row r="44" spans="1:16" x14ac:dyDescent="0.25">
      <c r="A44" s="27" t="s">
        <v>129</v>
      </c>
      <c r="B44" s="91" t="s">
        <v>221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</row>
    <row r="45" spans="1:16" x14ac:dyDescent="0.25">
      <c r="A45" s="27" t="s">
        <v>130</v>
      </c>
      <c r="B45" s="13" t="s">
        <v>39</v>
      </c>
      <c r="C45" s="29">
        <v>555000</v>
      </c>
      <c r="D45" s="28">
        <v>2</v>
      </c>
      <c r="E45" s="13">
        <v>91</v>
      </c>
      <c r="F45" s="29">
        <v>555000</v>
      </c>
      <c r="G45" s="30" t="s">
        <v>205</v>
      </c>
      <c r="H45" s="13">
        <v>100</v>
      </c>
      <c r="I45" s="13">
        <v>91</v>
      </c>
      <c r="J45" s="31">
        <v>505050</v>
      </c>
      <c r="K45" s="31">
        <v>49950</v>
      </c>
      <c r="L45" s="36">
        <f>F45*E45/100</f>
        <v>505050</v>
      </c>
      <c r="M45" s="37">
        <v>505.1</v>
      </c>
    </row>
    <row r="46" spans="1:16" x14ac:dyDescent="0.25">
      <c r="A46" s="27" t="s">
        <v>222</v>
      </c>
      <c r="B46" s="13" t="s">
        <v>180</v>
      </c>
      <c r="C46" s="29">
        <v>3189417.65</v>
      </c>
      <c r="D46" s="28">
        <v>5</v>
      </c>
      <c r="E46" s="13">
        <v>88</v>
      </c>
      <c r="F46" s="29">
        <v>3189417.65</v>
      </c>
      <c r="G46" s="30" t="s">
        <v>198</v>
      </c>
      <c r="H46" s="13">
        <v>80</v>
      </c>
      <c r="I46" s="13">
        <v>90</v>
      </c>
      <c r="J46" s="31">
        <v>2870475.8849999998</v>
      </c>
      <c r="K46" s="31">
        <v>318941.76500000013</v>
      </c>
      <c r="L46" s="36">
        <f>F46*E46/100</f>
        <v>2806687.5319999997</v>
      </c>
      <c r="M46" s="37">
        <v>2806.7</v>
      </c>
    </row>
    <row r="47" spans="1:16" x14ac:dyDescent="0.25">
      <c r="A47" s="27" t="s">
        <v>223</v>
      </c>
      <c r="B47" s="13" t="s">
        <v>0</v>
      </c>
      <c r="C47" s="29">
        <v>0</v>
      </c>
      <c r="D47" s="28">
        <v>6</v>
      </c>
      <c r="E47" s="13">
        <v>92</v>
      </c>
      <c r="F47" s="29">
        <v>2094456</v>
      </c>
      <c r="G47" s="30" t="s">
        <v>200</v>
      </c>
      <c r="H47" s="13"/>
      <c r="I47" s="13">
        <v>91</v>
      </c>
      <c r="J47" s="31">
        <v>0</v>
      </c>
      <c r="K47" s="31">
        <v>0</v>
      </c>
      <c r="L47" s="36">
        <f>F47*E47/100</f>
        <v>1926899.52</v>
      </c>
      <c r="M47" s="37">
        <v>1926.9</v>
      </c>
    </row>
    <row r="48" spans="1:16" x14ac:dyDescent="0.25">
      <c r="A48" s="27" t="s">
        <v>224</v>
      </c>
      <c r="B48" s="13" t="s">
        <v>225</v>
      </c>
      <c r="C48" s="29"/>
      <c r="D48" s="28">
        <v>7</v>
      </c>
      <c r="E48" s="13">
        <v>90</v>
      </c>
      <c r="F48" s="29">
        <v>2616000</v>
      </c>
      <c r="G48" s="30" t="s">
        <v>198</v>
      </c>
      <c r="H48" s="13"/>
      <c r="I48" s="13">
        <v>90</v>
      </c>
      <c r="J48" s="31">
        <v>0</v>
      </c>
      <c r="K48" s="31">
        <v>0</v>
      </c>
      <c r="L48" s="36">
        <f>F48*E48/100</f>
        <v>2354400</v>
      </c>
      <c r="M48" s="37">
        <v>2354.4</v>
      </c>
    </row>
    <row r="49" spans="1:13" x14ac:dyDescent="0.25">
      <c r="A49" s="38" t="s">
        <v>226</v>
      </c>
      <c r="B49" s="39" t="s">
        <v>21</v>
      </c>
      <c r="C49" s="40">
        <v>320545</v>
      </c>
      <c r="D49" s="41">
        <v>2</v>
      </c>
      <c r="E49" s="39">
        <v>86</v>
      </c>
      <c r="F49" s="40">
        <v>808571</v>
      </c>
      <c r="G49" s="42" t="s">
        <v>227</v>
      </c>
      <c r="H49" s="39">
        <v>60</v>
      </c>
      <c r="I49" s="39">
        <v>90</v>
      </c>
      <c r="J49" s="43">
        <v>288490.5</v>
      </c>
      <c r="K49" s="43">
        <v>32054.5</v>
      </c>
      <c r="L49" s="44">
        <f>F49*E49/100</f>
        <v>695371.06</v>
      </c>
      <c r="M49" s="45">
        <v>695.4</v>
      </c>
    </row>
    <row r="50" spans="1:13" x14ac:dyDescent="0.25">
      <c r="A50" s="46"/>
      <c r="B50" s="62" t="s">
        <v>256</v>
      </c>
      <c r="C50" s="62"/>
      <c r="D50" s="63">
        <f>D8+D10+D12+D13+D14+D16+D18+D20+D21+D22+D24+D26+D27+D29+D31+D32+D33+D34+D36+D37+D38+D40+D42+D43+D45+D46+D47+D48+D49</f>
        <v>139</v>
      </c>
      <c r="E50" s="61" t="s">
        <v>186</v>
      </c>
      <c r="F50" s="61" t="s">
        <v>186</v>
      </c>
      <c r="G50" s="62"/>
      <c r="H50" s="62"/>
      <c r="I50" s="62"/>
      <c r="J50" s="62"/>
      <c r="K50" s="62"/>
      <c r="L50" s="64">
        <f>L8+L10+L12+L13+L14+L16+L18+L20+L21+L22+L24+L26+L27+L29+L31+L32+L33+L34+L36+L37+L38+L40+L42+L43+L45+L46+L47+L48+L49</f>
        <v>55466884.767200001</v>
      </c>
      <c r="M50" s="65">
        <f>M8+M10+M12+M13+M14+M16+M18+M20+M21+M22+M24+M26+M27+M29+M31+M32+M33+M34+M36+M37+M38+M40+M42+M43+M45+M46+M47+M48+M49</f>
        <v>55467.199999999997</v>
      </c>
    </row>
    <row r="51" spans="1:13" ht="27" customHeight="1" x14ac:dyDescent="0.25">
      <c r="A51" s="81" t="s">
        <v>181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4"/>
    </row>
    <row r="52" spans="1:13" x14ac:dyDescent="0.25">
      <c r="A52" s="27">
        <v>1</v>
      </c>
      <c r="B52" s="87" t="s">
        <v>61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1:13" x14ac:dyDescent="0.25">
      <c r="A53" s="27" t="s">
        <v>75</v>
      </c>
      <c r="B53" s="13" t="s">
        <v>241</v>
      </c>
      <c r="C53" s="54"/>
      <c r="D53" s="13">
        <v>16</v>
      </c>
      <c r="E53" s="13">
        <v>89</v>
      </c>
      <c r="F53" s="58">
        <v>1738693.12</v>
      </c>
      <c r="G53" s="58"/>
      <c r="H53" s="58"/>
      <c r="I53" s="58"/>
      <c r="J53" s="58"/>
      <c r="K53" s="58"/>
      <c r="L53" s="58">
        <f>F53*E53%</f>
        <v>1547436.8768000002</v>
      </c>
      <c r="M53" s="47">
        <v>1547.4</v>
      </c>
    </row>
    <row r="54" spans="1:13" x14ac:dyDescent="0.25">
      <c r="A54" s="27" t="s">
        <v>76</v>
      </c>
      <c r="B54" s="13" t="s">
        <v>13</v>
      </c>
      <c r="C54" s="54"/>
      <c r="D54" s="13">
        <v>3</v>
      </c>
      <c r="E54" s="13">
        <v>87</v>
      </c>
      <c r="F54" s="58">
        <v>900000</v>
      </c>
      <c r="G54" s="58"/>
      <c r="H54" s="58"/>
      <c r="I54" s="58"/>
      <c r="J54" s="58"/>
      <c r="K54" s="58"/>
      <c r="L54" s="58">
        <f>F54*E54%</f>
        <v>783000</v>
      </c>
      <c r="M54" s="47">
        <v>783</v>
      </c>
    </row>
    <row r="55" spans="1:13" x14ac:dyDescent="0.25">
      <c r="A55" s="27">
        <v>2</v>
      </c>
      <c r="B55" s="105" t="s">
        <v>64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3" x14ac:dyDescent="0.25">
      <c r="A56" s="27" t="s">
        <v>77</v>
      </c>
      <c r="B56" s="13" t="s">
        <v>242</v>
      </c>
      <c r="C56" s="54"/>
      <c r="D56" s="13">
        <v>2</v>
      </c>
      <c r="E56" s="13">
        <v>92</v>
      </c>
      <c r="F56" s="58">
        <v>1244424.58</v>
      </c>
      <c r="G56" s="58"/>
      <c r="H56" s="58"/>
      <c r="I56" s="58"/>
      <c r="J56" s="58"/>
      <c r="K56" s="58"/>
      <c r="L56" s="58">
        <f>F56*E56%</f>
        <v>1144870.6136</v>
      </c>
      <c r="M56" s="47">
        <v>1144.9000000000001</v>
      </c>
    </row>
    <row r="57" spans="1:13" x14ac:dyDescent="0.25">
      <c r="A57" s="27" t="s">
        <v>78</v>
      </c>
      <c r="B57" s="13" t="s">
        <v>202</v>
      </c>
      <c r="C57" s="54"/>
      <c r="D57" s="13">
        <v>2</v>
      </c>
      <c r="E57" s="13">
        <v>79</v>
      </c>
      <c r="F57" s="58">
        <v>858680</v>
      </c>
      <c r="G57" s="58"/>
      <c r="H57" s="58"/>
      <c r="I57" s="58"/>
      <c r="J57" s="58"/>
      <c r="K57" s="58"/>
      <c r="L57" s="58">
        <f>F57*E57%</f>
        <v>678357.20000000007</v>
      </c>
      <c r="M57" s="47">
        <v>678.4</v>
      </c>
    </row>
    <row r="58" spans="1:13" x14ac:dyDescent="0.25">
      <c r="A58" s="27" t="s">
        <v>81</v>
      </c>
      <c r="B58" s="87" t="s">
        <v>65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x14ac:dyDescent="0.25">
      <c r="A59" s="27" t="s">
        <v>82</v>
      </c>
      <c r="B59" s="13" t="s">
        <v>48</v>
      </c>
      <c r="C59" s="54"/>
      <c r="D59" s="13">
        <v>2</v>
      </c>
      <c r="E59" s="13">
        <v>89</v>
      </c>
      <c r="F59" s="58">
        <v>1419340</v>
      </c>
      <c r="G59" s="58"/>
      <c r="H59" s="58"/>
      <c r="I59" s="58"/>
      <c r="J59" s="58"/>
      <c r="K59" s="58"/>
      <c r="L59" s="58">
        <f>F59*E59%</f>
        <v>1263212.6000000001</v>
      </c>
      <c r="M59" s="47">
        <v>1263.2</v>
      </c>
    </row>
    <row r="60" spans="1:13" x14ac:dyDescent="0.25">
      <c r="A60" s="27" t="s">
        <v>83</v>
      </c>
      <c r="B60" s="13" t="s">
        <v>43</v>
      </c>
      <c r="C60" s="54"/>
      <c r="D60" s="13">
        <v>8</v>
      </c>
      <c r="E60" s="13">
        <v>88</v>
      </c>
      <c r="F60" s="58">
        <v>3656000</v>
      </c>
      <c r="G60" s="58"/>
      <c r="H60" s="58"/>
      <c r="I60" s="58"/>
      <c r="J60" s="58"/>
      <c r="K60" s="58"/>
      <c r="L60" s="58">
        <f>F60*E60%</f>
        <v>3217280</v>
      </c>
      <c r="M60" s="47">
        <v>3217.3</v>
      </c>
    </row>
    <row r="61" spans="1:13" x14ac:dyDescent="0.25">
      <c r="A61" s="27" t="s">
        <v>87</v>
      </c>
      <c r="B61" s="87" t="s">
        <v>66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x14ac:dyDescent="0.25">
      <c r="A62" s="27" t="s">
        <v>88</v>
      </c>
      <c r="B62" s="13" t="s">
        <v>24</v>
      </c>
      <c r="C62" s="54"/>
      <c r="D62" s="13">
        <v>4</v>
      </c>
      <c r="E62" s="13">
        <v>89</v>
      </c>
      <c r="F62" s="58">
        <v>1637664</v>
      </c>
      <c r="G62" s="58"/>
      <c r="H62" s="58"/>
      <c r="I62" s="58"/>
      <c r="J62" s="58"/>
      <c r="K62" s="58"/>
      <c r="L62" s="58">
        <f>F62*E62%</f>
        <v>1457520.96</v>
      </c>
      <c r="M62" s="47">
        <v>1457.5</v>
      </c>
    </row>
    <row r="63" spans="1:13" x14ac:dyDescent="0.25">
      <c r="A63" s="27" t="s">
        <v>89</v>
      </c>
      <c r="B63" s="13" t="s">
        <v>243</v>
      </c>
      <c r="C63" s="54"/>
      <c r="D63" s="13">
        <v>8</v>
      </c>
      <c r="E63" s="13">
        <v>92</v>
      </c>
      <c r="F63" s="58">
        <v>2250000</v>
      </c>
      <c r="G63" s="58"/>
      <c r="H63" s="58"/>
      <c r="I63" s="58"/>
      <c r="J63" s="58"/>
      <c r="K63" s="58"/>
      <c r="L63" s="58">
        <f>F63*E63%</f>
        <v>2070000</v>
      </c>
      <c r="M63" s="47">
        <v>2070</v>
      </c>
    </row>
    <row r="64" spans="1:13" x14ac:dyDescent="0.25">
      <c r="A64" s="27" t="s">
        <v>90</v>
      </c>
      <c r="B64" s="13" t="s">
        <v>8</v>
      </c>
      <c r="C64" s="54"/>
      <c r="D64" s="13">
        <v>9</v>
      </c>
      <c r="E64" s="13">
        <v>91</v>
      </c>
      <c r="F64" s="58">
        <v>6966000</v>
      </c>
      <c r="G64" s="58"/>
      <c r="H64" s="58"/>
      <c r="I64" s="58"/>
      <c r="J64" s="58"/>
      <c r="K64" s="58"/>
      <c r="L64" s="58">
        <f>F64*E64%</f>
        <v>6339060</v>
      </c>
      <c r="M64" s="47">
        <v>6339.1</v>
      </c>
    </row>
    <row r="65" spans="1:13" x14ac:dyDescent="0.25">
      <c r="A65" s="27" t="s">
        <v>92</v>
      </c>
      <c r="B65" s="87" t="s">
        <v>67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x14ac:dyDescent="0.25">
      <c r="A66" s="27" t="s">
        <v>93</v>
      </c>
      <c r="B66" s="13" t="s">
        <v>244</v>
      </c>
      <c r="C66" s="54"/>
      <c r="D66" s="13">
        <v>1</v>
      </c>
      <c r="E66" s="13">
        <v>88</v>
      </c>
      <c r="F66" s="58">
        <v>679817.24</v>
      </c>
      <c r="G66" s="58"/>
      <c r="H66" s="58"/>
      <c r="I66" s="58"/>
      <c r="J66" s="58"/>
      <c r="K66" s="58"/>
      <c r="L66" s="58">
        <f>F66*E66%</f>
        <v>598239.17119999998</v>
      </c>
      <c r="M66" s="47">
        <v>598.20000000000005</v>
      </c>
    </row>
    <row r="67" spans="1:13" x14ac:dyDescent="0.25">
      <c r="A67" s="27" t="s">
        <v>97</v>
      </c>
      <c r="B67" s="87" t="s">
        <v>68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1:13" x14ac:dyDescent="0.25">
      <c r="A68" s="27" t="s">
        <v>98</v>
      </c>
      <c r="B68" s="13" t="s">
        <v>55</v>
      </c>
      <c r="C68" s="54"/>
      <c r="D68" s="13">
        <v>3</v>
      </c>
      <c r="E68" s="13">
        <v>91</v>
      </c>
      <c r="F68" s="58">
        <v>1865000</v>
      </c>
      <c r="G68" s="58"/>
      <c r="H68" s="58"/>
      <c r="I68" s="58"/>
      <c r="J68" s="58"/>
      <c r="K68" s="58"/>
      <c r="L68" s="58">
        <f>F68*E68%</f>
        <v>1697150</v>
      </c>
      <c r="M68" s="47">
        <v>1697.2</v>
      </c>
    </row>
    <row r="69" spans="1:13" x14ac:dyDescent="0.25">
      <c r="A69" s="27" t="s">
        <v>99</v>
      </c>
      <c r="B69" s="13" t="s">
        <v>35</v>
      </c>
      <c r="C69" s="54"/>
      <c r="D69" s="13">
        <v>5</v>
      </c>
      <c r="E69" s="13">
        <v>90</v>
      </c>
      <c r="F69" s="58">
        <v>479000</v>
      </c>
      <c r="G69" s="58"/>
      <c r="H69" s="58"/>
      <c r="I69" s="58"/>
      <c r="J69" s="58"/>
      <c r="K69" s="58"/>
      <c r="L69" s="58">
        <f>F69*E69%</f>
        <v>431100</v>
      </c>
      <c r="M69" s="47">
        <v>431.1</v>
      </c>
    </row>
    <row r="70" spans="1:13" x14ac:dyDescent="0.25">
      <c r="A70" s="27" t="s">
        <v>105</v>
      </c>
      <c r="B70" s="87" t="s">
        <v>135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3" x14ac:dyDescent="0.25">
      <c r="A71" s="27" t="s">
        <v>106</v>
      </c>
      <c r="B71" s="13" t="s">
        <v>245</v>
      </c>
      <c r="C71" s="54"/>
      <c r="D71" s="13">
        <v>1</v>
      </c>
      <c r="E71" s="13">
        <v>92</v>
      </c>
      <c r="F71" s="58">
        <v>500000</v>
      </c>
      <c r="G71" s="58"/>
      <c r="H71" s="58"/>
      <c r="I71" s="58"/>
      <c r="J71" s="58"/>
      <c r="K71" s="58"/>
      <c r="L71" s="58">
        <f>F71*E71%</f>
        <v>460000</v>
      </c>
      <c r="M71" s="47">
        <v>460</v>
      </c>
    </row>
    <row r="72" spans="1:13" x14ac:dyDescent="0.25">
      <c r="A72" s="27" t="s">
        <v>110</v>
      </c>
      <c r="B72" s="87" t="s">
        <v>70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1:13" x14ac:dyDescent="0.25">
      <c r="A73" s="27" t="s">
        <v>111</v>
      </c>
      <c r="B73" s="13" t="s">
        <v>169</v>
      </c>
      <c r="C73" s="54"/>
      <c r="D73" s="13">
        <v>1</v>
      </c>
      <c r="E73" s="13">
        <v>91</v>
      </c>
      <c r="F73" s="58">
        <v>223000</v>
      </c>
      <c r="G73" s="58"/>
      <c r="H73" s="58"/>
      <c r="I73" s="58"/>
      <c r="J73" s="58"/>
      <c r="K73" s="58"/>
      <c r="L73" s="58">
        <f>F73*E73%</f>
        <v>202930</v>
      </c>
      <c r="M73" s="47">
        <v>202.9</v>
      </c>
    </row>
    <row r="74" spans="1:13" x14ac:dyDescent="0.25">
      <c r="A74" s="27" t="s">
        <v>112</v>
      </c>
      <c r="B74" s="13" t="s">
        <v>20</v>
      </c>
      <c r="C74" s="54"/>
      <c r="D74" s="13">
        <v>2</v>
      </c>
      <c r="E74" s="13">
        <v>89</v>
      </c>
      <c r="F74" s="58">
        <v>780740.7</v>
      </c>
      <c r="G74" s="58"/>
      <c r="H74" s="58"/>
      <c r="I74" s="58"/>
      <c r="J74" s="58"/>
      <c r="K74" s="58"/>
      <c r="L74" s="58">
        <f>F74*E74%</f>
        <v>694859.223</v>
      </c>
      <c r="M74" s="47">
        <v>694.9</v>
      </c>
    </row>
    <row r="75" spans="1:13" x14ac:dyDescent="0.25">
      <c r="A75" s="27" t="s">
        <v>117</v>
      </c>
      <c r="B75" s="87" t="s">
        <v>71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1:13" x14ac:dyDescent="0.25">
      <c r="A76" s="27" t="s">
        <v>118</v>
      </c>
      <c r="B76" s="13" t="s">
        <v>246</v>
      </c>
      <c r="C76" s="54"/>
      <c r="D76" s="13">
        <v>5</v>
      </c>
      <c r="E76" s="13">
        <v>88</v>
      </c>
      <c r="F76" s="58">
        <v>715696.8</v>
      </c>
      <c r="G76" s="58"/>
      <c r="H76" s="58"/>
      <c r="I76" s="58"/>
      <c r="J76" s="58"/>
      <c r="K76" s="58"/>
      <c r="L76" s="58">
        <f>F76*E76%</f>
        <v>629813.18400000001</v>
      </c>
      <c r="M76" s="47">
        <v>629.79999999999995</v>
      </c>
    </row>
    <row r="77" spans="1:13" x14ac:dyDescent="0.25">
      <c r="A77" s="27" t="s">
        <v>170</v>
      </c>
      <c r="B77" s="13" t="s">
        <v>22</v>
      </c>
      <c r="C77" s="54"/>
      <c r="D77" s="13">
        <v>4</v>
      </c>
      <c r="E77" s="13">
        <v>87</v>
      </c>
      <c r="F77" s="58">
        <v>1899544.62</v>
      </c>
      <c r="G77" s="58"/>
      <c r="H77" s="58"/>
      <c r="I77" s="58"/>
      <c r="J77" s="58"/>
      <c r="K77" s="58"/>
      <c r="L77" s="58">
        <f>F77*E77%</f>
        <v>1652603.8194000002</v>
      </c>
      <c r="M77" s="47">
        <v>1652.6</v>
      </c>
    </row>
    <row r="78" spans="1:13" x14ac:dyDescent="0.25">
      <c r="A78" s="27" t="s">
        <v>119</v>
      </c>
      <c r="B78" s="87" t="s">
        <v>72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1:13" x14ac:dyDescent="0.25">
      <c r="A79" s="27" t="s">
        <v>120</v>
      </c>
      <c r="B79" s="39" t="s">
        <v>3</v>
      </c>
      <c r="C79" s="54"/>
      <c r="D79" s="13">
        <v>2</v>
      </c>
      <c r="E79" s="13">
        <v>87</v>
      </c>
      <c r="F79" s="58">
        <v>1762633.49</v>
      </c>
      <c r="G79" s="58"/>
      <c r="H79" s="58"/>
      <c r="I79" s="58"/>
      <c r="J79" s="58"/>
      <c r="K79" s="58"/>
      <c r="L79" s="58">
        <f t="shared" ref="L79:L86" si="0">F79*E79%</f>
        <v>1533491.1362999999</v>
      </c>
      <c r="M79" s="47">
        <v>1533.5</v>
      </c>
    </row>
    <row r="80" spans="1:13" x14ac:dyDescent="0.25">
      <c r="A80" s="27" t="s">
        <v>183</v>
      </c>
      <c r="B80" s="39" t="s">
        <v>239</v>
      </c>
      <c r="C80" s="54"/>
      <c r="D80" s="13">
        <v>1</v>
      </c>
      <c r="E80" s="13">
        <v>89</v>
      </c>
      <c r="F80" s="58">
        <v>325657.84000000003</v>
      </c>
      <c r="G80" s="58"/>
      <c r="H80" s="58"/>
      <c r="I80" s="58"/>
      <c r="J80" s="58"/>
      <c r="K80" s="58"/>
      <c r="L80" s="58">
        <f t="shared" si="0"/>
        <v>289835.47760000004</v>
      </c>
      <c r="M80" s="47">
        <v>289.8</v>
      </c>
    </row>
    <row r="81" spans="1:13" x14ac:dyDescent="0.25">
      <c r="A81" s="38" t="s">
        <v>184</v>
      </c>
      <c r="B81" s="39" t="s">
        <v>249</v>
      </c>
      <c r="C81" s="59"/>
      <c r="D81" s="39">
        <v>2</v>
      </c>
      <c r="E81" s="13">
        <v>86</v>
      </c>
      <c r="F81" s="58">
        <v>486110</v>
      </c>
      <c r="G81" s="58"/>
      <c r="H81" s="58"/>
      <c r="I81" s="58"/>
      <c r="J81" s="58"/>
      <c r="K81" s="58"/>
      <c r="L81" s="58">
        <f t="shared" si="0"/>
        <v>418054.6</v>
      </c>
      <c r="M81" s="60">
        <v>418.1</v>
      </c>
    </row>
    <row r="82" spans="1:13" x14ac:dyDescent="0.25">
      <c r="A82" s="27" t="s">
        <v>212</v>
      </c>
      <c r="B82" s="39" t="s">
        <v>2</v>
      </c>
      <c r="C82" s="54"/>
      <c r="D82" s="13">
        <v>3</v>
      </c>
      <c r="E82" s="13">
        <v>75</v>
      </c>
      <c r="F82" s="58">
        <v>921811.68</v>
      </c>
      <c r="G82" s="58"/>
      <c r="H82" s="58"/>
      <c r="I82" s="58"/>
      <c r="J82" s="58"/>
      <c r="K82" s="58"/>
      <c r="L82" s="58">
        <f t="shared" si="0"/>
        <v>691358.76</v>
      </c>
      <c r="M82" s="47">
        <v>691.4</v>
      </c>
    </row>
    <row r="83" spans="1:13" x14ac:dyDescent="0.25">
      <c r="A83" s="55" t="s">
        <v>247</v>
      </c>
      <c r="B83" s="41" t="s">
        <v>174</v>
      </c>
      <c r="C83" s="56"/>
      <c r="D83" s="51">
        <v>2</v>
      </c>
      <c r="E83" s="13">
        <v>88</v>
      </c>
      <c r="F83" s="58">
        <v>1108000</v>
      </c>
      <c r="G83" s="58"/>
      <c r="H83" s="58"/>
      <c r="I83" s="58"/>
      <c r="J83" s="58"/>
      <c r="K83" s="58"/>
      <c r="L83" s="58">
        <f t="shared" si="0"/>
        <v>975040</v>
      </c>
      <c r="M83" s="57">
        <v>975</v>
      </c>
    </row>
    <row r="84" spans="1:13" x14ac:dyDescent="0.25">
      <c r="A84" s="27" t="s">
        <v>248</v>
      </c>
      <c r="B84" s="39" t="s">
        <v>176</v>
      </c>
      <c r="C84" s="54"/>
      <c r="D84" s="13">
        <v>3</v>
      </c>
      <c r="E84" s="13">
        <v>92</v>
      </c>
      <c r="F84" s="58">
        <v>935633.22</v>
      </c>
      <c r="G84" s="58"/>
      <c r="H84" s="58"/>
      <c r="I84" s="58"/>
      <c r="J84" s="58"/>
      <c r="K84" s="58"/>
      <c r="L84" s="58">
        <f t="shared" si="0"/>
        <v>860782.56240000005</v>
      </c>
      <c r="M84" s="47">
        <v>860.8</v>
      </c>
    </row>
    <row r="85" spans="1:13" x14ac:dyDescent="0.25">
      <c r="A85" s="27" t="s">
        <v>250</v>
      </c>
      <c r="B85" s="39" t="s">
        <v>14</v>
      </c>
      <c r="C85" s="54"/>
      <c r="D85" s="13">
        <v>8</v>
      </c>
      <c r="E85" s="13">
        <v>88</v>
      </c>
      <c r="F85" s="58">
        <v>3042000</v>
      </c>
      <c r="G85" s="58"/>
      <c r="H85" s="58"/>
      <c r="I85" s="58"/>
      <c r="J85" s="58"/>
      <c r="K85" s="58"/>
      <c r="L85" s="58">
        <f t="shared" si="0"/>
        <v>2676960</v>
      </c>
      <c r="M85" s="47">
        <v>2677</v>
      </c>
    </row>
    <row r="86" spans="1:13" x14ac:dyDescent="0.25">
      <c r="A86" s="27" t="s">
        <v>252</v>
      </c>
      <c r="B86" s="13" t="s">
        <v>251</v>
      </c>
      <c r="C86" s="54"/>
      <c r="D86" s="13">
        <v>2</v>
      </c>
      <c r="E86" s="13">
        <v>87</v>
      </c>
      <c r="F86" s="58">
        <v>1830993.46</v>
      </c>
      <c r="G86" s="58"/>
      <c r="H86" s="58"/>
      <c r="I86" s="58"/>
      <c r="J86" s="58"/>
      <c r="K86" s="58"/>
      <c r="L86" s="58">
        <f t="shared" si="0"/>
        <v>1592964.3101999999</v>
      </c>
      <c r="M86" s="47">
        <v>1593</v>
      </c>
    </row>
    <row r="87" spans="1:13" x14ac:dyDescent="0.25">
      <c r="A87" s="27" t="s">
        <v>121</v>
      </c>
      <c r="B87" s="105" t="s">
        <v>255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88" spans="1:13" x14ac:dyDescent="0.25">
      <c r="A88" s="27" t="s">
        <v>122</v>
      </c>
      <c r="B88" s="39" t="s">
        <v>253</v>
      </c>
      <c r="C88" s="54"/>
      <c r="D88" s="13">
        <v>6</v>
      </c>
      <c r="E88" s="13">
        <v>89</v>
      </c>
      <c r="F88" s="58">
        <v>1794446.25</v>
      </c>
      <c r="G88" s="40"/>
      <c r="H88" s="40"/>
      <c r="I88" s="40"/>
      <c r="J88" s="40"/>
      <c r="K88" s="40"/>
      <c r="L88" s="58">
        <f>F88*E88%</f>
        <v>1597057.1625000001</v>
      </c>
      <c r="M88" s="47">
        <v>1597.1</v>
      </c>
    </row>
    <row r="89" spans="1:13" x14ac:dyDescent="0.25">
      <c r="A89" s="27" t="s">
        <v>123</v>
      </c>
      <c r="B89" s="39" t="s">
        <v>254</v>
      </c>
      <c r="C89" s="54"/>
      <c r="D89" s="13">
        <v>10</v>
      </c>
      <c r="E89" s="13">
        <v>88</v>
      </c>
      <c r="F89" s="58">
        <v>2965703.5</v>
      </c>
      <c r="G89" s="40"/>
      <c r="H89" s="40"/>
      <c r="I89" s="40"/>
      <c r="J89" s="40"/>
      <c r="K89" s="40"/>
      <c r="L89" s="58">
        <f>F89*E89%</f>
        <v>2609819.08</v>
      </c>
      <c r="M89" s="47">
        <v>2609.8000000000002</v>
      </c>
    </row>
    <row r="90" spans="1:13" x14ac:dyDescent="0.25">
      <c r="A90" s="54"/>
      <c r="B90" s="62" t="s">
        <v>257</v>
      </c>
      <c r="C90" s="54"/>
      <c r="D90" s="52">
        <f>D53+D54+D56+D57+D59+D60+D62+D63+D64+D66+D68+D69+D71+D73+D74+D76+D77+D79+D80+D81+D82+D83+D84+D85+D86+D88+D89</f>
        <v>115</v>
      </c>
      <c r="E90" s="61" t="s">
        <v>186</v>
      </c>
      <c r="F90" s="61" t="s">
        <v>186</v>
      </c>
      <c r="G90" s="66"/>
      <c r="H90" s="66"/>
      <c r="I90" s="66"/>
      <c r="J90" s="66"/>
      <c r="K90" s="66"/>
      <c r="L90" s="67">
        <f>L53+L54+L56+L57+L59+L60+L62+L63+L64+L66+L68+L69+L71+L73+L74+L76+L77+L79+L80+L81+L82+L83+L84+L85+L86+L88+L89</f>
        <v>38112796.737000003</v>
      </c>
      <c r="M90" s="68">
        <f>M53+M54+M56+M57+M59+M60+M62+M63+M64+M66+M68+M69+M71+M73+M74+M76+M77+M79+M80+M81+M82+M83+M84+M85+M86+M88+M89</f>
        <v>38113.000000000007</v>
      </c>
    </row>
    <row r="91" spans="1:13" ht="33.75" customHeight="1" x14ac:dyDescent="0.25">
      <c r="A91" s="54"/>
      <c r="B91" s="53" t="s">
        <v>185</v>
      </c>
      <c r="C91" s="54"/>
      <c r="D91" s="53">
        <f>D90+D50</f>
        <v>254</v>
      </c>
      <c r="E91" s="61" t="s">
        <v>186</v>
      </c>
      <c r="F91" s="61" t="s">
        <v>186</v>
      </c>
      <c r="G91" s="54"/>
      <c r="H91" s="54"/>
      <c r="I91" s="54"/>
      <c r="J91" s="54"/>
      <c r="K91" s="54"/>
      <c r="L91" s="67">
        <f>L90+L50</f>
        <v>93579681.504200011</v>
      </c>
      <c r="M91" s="68">
        <f>M90+M50</f>
        <v>93580.200000000012</v>
      </c>
    </row>
  </sheetData>
  <mergeCells count="37">
    <mergeCell ref="B72:M72"/>
    <mergeCell ref="B75:M75"/>
    <mergeCell ref="B78:M78"/>
    <mergeCell ref="B87:M87"/>
    <mergeCell ref="B58:M58"/>
    <mergeCell ref="B61:M61"/>
    <mergeCell ref="B65:M65"/>
    <mergeCell ref="B67:M67"/>
    <mergeCell ref="B70:M70"/>
    <mergeCell ref="B35:M35"/>
    <mergeCell ref="A51:M51"/>
    <mergeCell ref="B52:M52"/>
    <mergeCell ref="B55:M55"/>
    <mergeCell ref="B41:M41"/>
    <mergeCell ref="B44:M44"/>
    <mergeCell ref="B39:M39"/>
    <mergeCell ref="B15:M15"/>
    <mergeCell ref="B23:M23"/>
    <mergeCell ref="B25:M25"/>
    <mergeCell ref="B28:M28"/>
    <mergeCell ref="B30:M30"/>
    <mergeCell ref="B17:M17"/>
    <mergeCell ref="B19:M19"/>
    <mergeCell ref="B7:M7"/>
    <mergeCell ref="B9:M9"/>
    <mergeCell ref="B11:M11"/>
    <mergeCell ref="A3:M3"/>
    <mergeCell ref="A4:A5"/>
    <mergeCell ref="B4:B5"/>
    <mergeCell ref="C4:C5"/>
    <mergeCell ref="D4:D5"/>
    <mergeCell ref="E4:E5"/>
    <mergeCell ref="F4:F5"/>
    <mergeCell ref="J4:K4"/>
    <mergeCell ref="L4:L5"/>
    <mergeCell ref="M4:M5"/>
    <mergeCell ref="B6:G6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A3" sqref="A3:XFD3"/>
    </sheetView>
  </sheetViews>
  <sheetFormatPr defaultRowHeight="15" x14ac:dyDescent="0.25"/>
  <cols>
    <col min="1" max="1" width="7.28515625" customWidth="1"/>
    <col min="2" max="2" width="43.42578125" customWidth="1"/>
    <col min="3" max="3" width="10.28515625" customWidth="1"/>
    <col min="4" max="4" width="12.28515625" customWidth="1"/>
    <col min="5" max="5" width="13.85546875" customWidth="1"/>
    <col min="6" max="6" width="14.85546875" customWidth="1"/>
    <col min="7" max="7" width="15.28515625" style="1" customWidth="1"/>
  </cols>
  <sheetData>
    <row r="1" spans="1:7" x14ac:dyDescent="0.25">
      <c r="G1" s="73" t="s">
        <v>267</v>
      </c>
    </row>
    <row r="2" spans="1:7" x14ac:dyDescent="0.25">
      <c r="G2" s="73" t="s">
        <v>266</v>
      </c>
    </row>
    <row r="3" spans="1:7" ht="49.5" customHeight="1" x14ac:dyDescent="0.25">
      <c r="A3" s="79" t="s">
        <v>261</v>
      </c>
      <c r="B3" s="80"/>
      <c r="C3" s="80"/>
      <c r="D3" s="80"/>
      <c r="E3" s="80"/>
      <c r="F3" s="80"/>
      <c r="G3" s="80"/>
    </row>
    <row r="4" spans="1:7" ht="57" x14ac:dyDescent="0.25">
      <c r="A4" s="2" t="s">
        <v>133</v>
      </c>
      <c r="B4" s="2" t="s">
        <v>134</v>
      </c>
      <c r="C4" s="4" t="s">
        <v>56</v>
      </c>
      <c r="D4" s="4" t="s">
        <v>59</v>
      </c>
      <c r="E4" s="4" t="s">
        <v>60</v>
      </c>
      <c r="F4" s="4" t="s">
        <v>187</v>
      </c>
      <c r="G4" s="3" t="s">
        <v>188</v>
      </c>
    </row>
    <row r="5" spans="1:7" x14ac:dyDescent="0.25">
      <c r="A5" s="2"/>
      <c r="B5" s="81" t="s">
        <v>150</v>
      </c>
      <c r="C5" s="82"/>
      <c r="D5" s="82"/>
      <c r="E5" s="82"/>
      <c r="F5" s="82"/>
      <c r="G5" s="83"/>
    </row>
    <row r="6" spans="1:7" x14ac:dyDescent="0.25">
      <c r="A6" s="5">
        <v>1</v>
      </c>
      <c r="B6" s="84" t="s">
        <v>61</v>
      </c>
      <c r="C6" s="85"/>
      <c r="D6" s="85"/>
      <c r="E6" s="85"/>
      <c r="F6" s="85"/>
      <c r="G6" s="86"/>
    </row>
    <row r="7" spans="1:7" x14ac:dyDescent="0.25">
      <c r="A7" s="6" t="s">
        <v>75</v>
      </c>
      <c r="B7" s="7" t="s">
        <v>228</v>
      </c>
      <c r="C7" s="9">
        <v>5</v>
      </c>
      <c r="D7" s="10">
        <v>90</v>
      </c>
      <c r="E7" s="8">
        <v>455655</v>
      </c>
      <c r="F7" s="8">
        <f>E7/100*D7</f>
        <v>410089.5</v>
      </c>
      <c r="G7" s="19">
        <v>410.1</v>
      </c>
    </row>
    <row r="8" spans="1:7" x14ac:dyDescent="0.25">
      <c r="A8" s="22">
        <v>2</v>
      </c>
      <c r="B8" s="75" t="s">
        <v>62</v>
      </c>
      <c r="C8" s="76"/>
      <c r="D8" s="76"/>
      <c r="E8" s="76"/>
      <c r="F8" s="76"/>
      <c r="G8" s="77"/>
    </row>
    <row r="9" spans="1:7" x14ac:dyDescent="0.25">
      <c r="A9" s="6" t="s">
        <v>77</v>
      </c>
      <c r="B9" s="12" t="s">
        <v>229</v>
      </c>
      <c r="C9" s="9">
        <v>16</v>
      </c>
      <c r="D9" s="10">
        <v>90</v>
      </c>
      <c r="E9" s="8">
        <v>3978070</v>
      </c>
      <c r="F9" s="8">
        <f>E9/100*D9</f>
        <v>3580262.9999999995</v>
      </c>
      <c r="G9" s="19">
        <v>3580.3</v>
      </c>
    </row>
    <row r="10" spans="1:7" x14ac:dyDescent="0.25">
      <c r="A10" s="6" t="s">
        <v>81</v>
      </c>
      <c r="B10" s="75" t="s">
        <v>64</v>
      </c>
      <c r="C10" s="76"/>
      <c r="D10" s="76"/>
      <c r="E10" s="76"/>
      <c r="F10" s="76"/>
      <c r="G10" s="77"/>
    </row>
    <row r="11" spans="1:7" x14ac:dyDescent="0.25">
      <c r="A11" s="6" t="s">
        <v>82</v>
      </c>
      <c r="B11" s="22" t="s">
        <v>230</v>
      </c>
      <c r="C11" s="9">
        <v>6</v>
      </c>
      <c r="D11" s="10">
        <v>86</v>
      </c>
      <c r="E11" s="8">
        <v>2791080</v>
      </c>
      <c r="F11" s="8">
        <f>E11/100*D11</f>
        <v>2400328.7999999998</v>
      </c>
      <c r="G11" s="19">
        <v>2400.3000000000002</v>
      </c>
    </row>
    <row r="12" spans="1:7" x14ac:dyDescent="0.25">
      <c r="A12" s="6" t="s">
        <v>87</v>
      </c>
      <c r="B12" s="75" t="s">
        <v>65</v>
      </c>
      <c r="C12" s="76"/>
      <c r="D12" s="76"/>
      <c r="E12" s="76"/>
      <c r="F12" s="76"/>
      <c r="G12" s="77"/>
    </row>
    <row r="13" spans="1:7" x14ac:dyDescent="0.25">
      <c r="A13" s="6" t="s">
        <v>88</v>
      </c>
      <c r="B13" s="21" t="s">
        <v>231</v>
      </c>
      <c r="C13" s="9">
        <v>3</v>
      </c>
      <c r="D13" s="10">
        <v>71</v>
      </c>
      <c r="E13" s="8">
        <v>1443879.9</v>
      </c>
      <c r="F13" s="8">
        <f>E13/100*D13</f>
        <v>1025154.7289999999</v>
      </c>
      <c r="G13" s="19">
        <v>1025.2</v>
      </c>
    </row>
    <row r="14" spans="1:7" x14ac:dyDescent="0.25">
      <c r="A14" s="6" t="s">
        <v>89</v>
      </c>
      <c r="B14" s="8" t="s">
        <v>43</v>
      </c>
      <c r="C14" s="9">
        <v>10</v>
      </c>
      <c r="D14" s="10">
        <v>87</v>
      </c>
      <c r="E14" s="8">
        <v>4570000</v>
      </c>
      <c r="F14" s="8">
        <f>E14/100*D14</f>
        <v>3975900</v>
      </c>
      <c r="G14" s="19">
        <v>3975.9</v>
      </c>
    </row>
    <row r="15" spans="1:7" x14ac:dyDescent="0.25">
      <c r="A15" s="6" t="s">
        <v>90</v>
      </c>
      <c r="B15" s="22" t="s">
        <v>160</v>
      </c>
      <c r="C15" s="9">
        <v>3</v>
      </c>
      <c r="D15" s="10">
        <v>91</v>
      </c>
      <c r="E15" s="8">
        <v>2416800</v>
      </c>
      <c r="F15" s="8">
        <f>E15/100*D15</f>
        <v>2199288</v>
      </c>
      <c r="G15" s="19">
        <v>2199.3000000000002</v>
      </c>
    </row>
    <row r="16" spans="1:7" x14ac:dyDescent="0.25">
      <c r="A16" s="6" t="s">
        <v>91</v>
      </c>
      <c r="B16" s="8" t="s">
        <v>232</v>
      </c>
      <c r="C16" s="9">
        <v>12</v>
      </c>
      <c r="D16" s="10">
        <v>90</v>
      </c>
      <c r="E16" s="8">
        <v>4282000</v>
      </c>
      <c r="F16" s="8">
        <f>E16/100*D16</f>
        <v>3853800</v>
      </c>
      <c r="G16" s="19">
        <v>3853.8</v>
      </c>
    </row>
    <row r="17" spans="1:7" x14ac:dyDescent="0.25">
      <c r="A17" s="6" t="s">
        <v>92</v>
      </c>
      <c r="B17" s="75" t="s">
        <v>66</v>
      </c>
      <c r="C17" s="76"/>
      <c r="D17" s="76"/>
      <c r="E17" s="76"/>
      <c r="F17" s="76"/>
      <c r="G17" s="77"/>
    </row>
    <row r="18" spans="1:7" x14ac:dyDescent="0.25">
      <c r="A18" s="6" t="s">
        <v>93</v>
      </c>
      <c r="B18" s="22" t="s">
        <v>24</v>
      </c>
      <c r="C18" s="9">
        <v>9</v>
      </c>
      <c r="D18" s="10">
        <v>92</v>
      </c>
      <c r="E18" s="8">
        <v>3684744</v>
      </c>
      <c r="F18" s="8">
        <f t="shared" ref="F18:F23" si="0">E18/100*D18</f>
        <v>3389964.4800000004</v>
      </c>
      <c r="G18" s="19">
        <v>3390</v>
      </c>
    </row>
    <row r="19" spans="1:7" x14ac:dyDescent="0.25">
      <c r="A19" s="6" t="s">
        <v>94</v>
      </c>
      <c r="B19" s="22" t="s">
        <v>8</v>
      </c>
      <c r="C19" s="9">
        <v>6</v>
      </c>
      <c r="D19" s="10">
        <v>92</v>
      </c>
      <c r="E19" s="8">
        <v>4154025</v>
      </c>
      <c r="F19" s="8">
        <f t="shared" si="0"/>
        <v>3821703</v>
      </c>
      <c r="G19" s="19">
        <v>3821.7</v>
      </c>
    </row>
    <row r="20" spans="1:7" x14ac:dyDescent="0.25">
      <c r="A20" s="6" t="s">
        <v>95</v>
      </c>
      <c r="B20" s="22" t="s">
        <v>233</v>
      </c>
      <c r="C20" s="9">
        <v>6</v>
      </c>
      <c r="D20" s="10">
        <v>92</v>
      </c>
      <c r="E20" s="8">
        <v>3700000</v>
      </c>
      <c r="F20" s="8">
        <f t="shared" si="0"/>
        <v>3404000</v>
      </c>
      <c r="G20" s="19">
        <v>3404</v>
      </c>
    </row>
    <row r="21" spans="1:7" x14ac:dyDescent="0.25">
      <c r="A21" s="6" t="s">
        <v>96</v>
      </c>
      <c r="B21" s="22" t="s">
        <v>18</v>
      </c>
      <c r="C21" s="9">
        <v>10</v>
      </c>
      <c r="D21" s="10">
        <v>93</v>
      </c>
      <c r="E21" s="8">
        <v>2500000</v>
      </c>
      <c r="F21" s="8">
        <f t="shared" si="0"/>
        <v>2325000</v>
      </c>
      <c r="G21" s="19">
        <v>2325</v>
      </c>
    </row>
    <row r="22" spans="1:7" x14ac:dyDescent="0.25">
      <c r="A22" s="6" t="s">
        <v>234</v>
      </c>
      <c r="B22" s="22" t="s">
        <v>29</v>
      </c>
      <c r="C22" s="9">
        <v>7</v>
      </c>
      <c r="D22" s="10">
        <v>90</v>
      </c>
      <c r="E22" s="8">
        <v>6600000</v>
      </c>
      <c r="F22" s="8">
        <f t="shared" si="0"/>
        <v>5940000</v>
      </c>
      <c r="G22" s="19">
        <v>5940</v>
      </c>
    </row>
    <row r="23" spans="1:7" x14ac:dyDescent="0.25">
      <c r="A23" s="6" t="s">
        <v>235</v>
      </c>
      <c r="B23" s="22" t="s">
        <v>28</v>
      </c>
      <c r="C23" s="9">
        <v>5</v>
      </c>
      <c r="D23" s="10">
        <v>94</v>
      </c>
      <c r="E23" s="8">
        <v>3722860</v>
      </c>
      <c r="F23" s="8">
        <f t="shared" si="0"/>
        <v>3499488.4</v>
      </c>
      <c r="G23" s="19">
        <v>3499.5</v>
      </c>
    </row>
    <row r="24" spans="1:7" x14ac:dyDescent="0.25">
      <c r="A24" s="6" t="s">
        <v>97</v>
      </c>
      <c r="B24" s="75" t="s">
        <v>67</v>
      </c>
      <c r="C24" s="76"/>
      <c r="D24" s="76"/>
      <c r="E24" s="76"/>
      <c r="F24" s="76"/>
      <c r="G24" s="77"/>
    </row>
    <row r="25" spans="1:7" x14ac:dyDescent="0.25">
      <c r="A25" s="6" t="s">
        <v>98</v>
      </c>
      <c r="B25" s="8" t="s">
        <v>38</v>
      </c>
      <c r="C25" s="9">
        <v>8</v>
      </c>
      <c r="D25" s="10">
        <v>84</v>
      </c>
      <c r="E25" s="8">
        <v>1600000</v>
      </c>
      <c r="F25" s="8">
        <f>E25/100*D25</f>
        <v>1344000</v>
      </c>
      <c r="G25" s="19">
        <v>1344</v>
      </c>
    </row>
    <row r="26" spans="1:7" x14ac:dyDescent="0.25">
      <c r="A26" s="6" t="s">
        <v>105</v>
      </c>
      <c r="B26" s="75" t="s">
        <v>164</v>
      </c>
      <c r="C26" s="76"/>
      <c r="D26" s="76"/>
      <c r="E26" s="76"/>
      <c r="F26" s="76"/>
      <c r="G26" s="77"/>
    </row>
    <row r="27" spans="1:7" x14ac:dyDescent="0.25">
      <c r="A27" s="6" t="s">
        <v>106</v>
      </c>
      <c r="B27" s="22" t="s">
        <v>236</v>
      </c>
      <c r="C27" s="9">
        <v>19</v>
      </c>
      <c r="D27" s="10">
        <v>91</v>
      </c>
      <c r="E27" s="8">
        <v>3761137</v>
      </c>
      <c r="F27" s="8">
        <f t="shared" ref="F27" si="1">E27/100*D27</f>
        <v>3422634.6700000004</v>
      </c>
      <c r="G27" s="19">
        <v>3422.6</v>
      </c>
    </row>
    <row r="28" spans="1:7" x14ac:dyDescent="0.25">
      <c r="A28" s="6" t="s">
        <v>110</v>
      </c>
      <c r="B28" s="75" t="s">
        <v>68</v>
      </c>
      <c r="C28" s="76"/>
      <c r="D28" s="76"/>
      <c r="E28" s="76"/>
      <c r="F28" s="76"/>
      <c r="G28" s="77"/>
    </row>
    <row r="29" spans="1:7" x14ac:dyDescent="0.25">
      <c r="A29" s="6" t="s">
        <v>111</v>
      </c>
      <c r="B29" s="22" t="s">
        <v>35</v>
      </c>
      <c r="C29" s="9">
        <v>7</v>
      </c>
      <c r="D29" s="10">
        <v>91</v>
      </c>
      <c r="E29" s="8">
        <v>2586052</v>
      </c>
      <c r="F29" s="8">
        <f t="shared" ref="F29:F31" si="2">E29/100*D29</f>
        <v>2353307.3199999998</v>
      </c>
      <c r="G29" s="19">
        <v>2353.3000000000002</v>
      </c>
    </row>
    <row r="30" spans="1:7" x14ac:dyDescent="0.25">
      <c r="A30" s="6" t="s">
        <v>112</v>
      </c>
      <c r="B30" s="22" t="s">
        <v>32</v>
      </c>
      <c r="C30" s="9">
        <v>2</v>
      </c>
      <c r="D30" s="10">
        <v>91</v>
      </c>
      <c r="E30" s="8">
        <v>1400000</v>
      </c>
      <c r="F30" s="8">
        <f t="shared" si="2"/>
        <v>1274000</v>
      </c>
      <c r="G30" s="19">
        <v>1274</v>
      </c>
    </row>
    <row r="31" spans="1:7" x14ac:dyDescent="0.25">
      <c r="A31" s="6" t="s">
        <v>113</v>
      </c>
      <c r="B31" s="21" t="s">
        <v>237</v>
      </c>
      <c r="C31" s="9">
        <v>5</v>
      </c>
      <c r="D31" s="10">
        <v>90</v>
      </c>
      <c r="E31" s="8">
        <v>2995267.9</v>
      </c>
      <c r="F31" s="8">
        <f t="shared" si="2"/>
        <v>2695741.11</v>
      </c>
      <c r="G31" s="19">
        <v>2695.7</v>
      </c>
    </row>
    <row r="32" spans="1:7" x14ac:dyDescent="0.25">
      <c r="A32" s="6" t="s">
        <v>117</v>
      </c>
      <c r="B32" s="75" t="s">
        <v>135</v>
      </c>
      <c r="C32" s="76"/>
      <c r="D32" s="76"/>
      <c r="E32" s="76"/>
      <c r="F32" s="76"/>
      <c r="G32" s="77"/>
    </row>
    <row r="33" spans="1:9" x14ac:dyDescent="0.25">
      <c r="A33" s="6" t="s">
        <v>118</v>
      </c>
      <c r="B33" s="21" t="s">
        <v>238</v>
      </c>
      <c r="C33" s="9">
        <v>5</v>
      </c>
      <c r="D33" s="10">
        <v>86</v>
      </c>
      <c r="E33" s="8">
        <v>1664274</v>
      </c>
      <c r="F33" s="8">
        <f>E33/100*D33</f>
        <v>1431275.6400000001</v>
      </c>
      <c r="G33" s="19">
        <v>1431.3</v>
      </c>
    </row>
    <row r="34" spans="1:9" x14ac:dyDescent="0.25">
      <c r="A34" s="6" t="s">
        <v>170</v>
      </c>
      <c r="B34" s="22" t="s">
        <v>27</v>
      </c>
      <c r="C34" s="9">
        <v>1</v>
      </c>
      <c r="D34" s="10">
        <v>92</v>
      </c>
      <c r="E34" s="8">
        <v>550000</v>
      </c>
      <c r="F34" s="8">
        <f>E34/100*D34</f>
        <v>506000</v>
      </c>
      <c r="G34" s="19">
        <v>506</v>
      </c>
    </row>
    <row r="35" spans="1:9" x14ac:dyDescent="0.25">
      <c r="A35" s="6" t="s">
        <v>119</v>
      </c>
      <c r="B35" s="75" t="s">
        <v>70</v>
      </c>
      <c r="C35" s="76"/>
      <c r="D35" s="76"/>
      <c r="E35" s="76"/>
      <c r="F35" s="76"/>
      <c r="G35" s="77"/>
    </row>
    <row r="36" spans="1:9" x14ac:dyDescent="0.25">
      <c r="A36" s="6" t="s">
        <v>120</v>
      </c>
      <c r="B36" s="22" t="s">
        <v>169</v>
      </c>
      <c r="C36" s="9">
        <v>2</v>
      </c>
      <c r="D36" s="10">
        <v>89</v>
      </c>
      <c r="E36" s="8">
        <v>422000</v>
      </c>
      <c r="F36" s="8">
        <f t="shared" ref="F36:F37" si="3">E36/100*D36</f>
        <v>375580</v>
      </c>
      <c r="G36" s="19">
        <v>375.6</v>
      </c>
      <c r="I36" s="69"/>
    </row>
    <row r="37" spans="1:9" x14ac:dyDescent="0.25">
      <c r="A37" s="6" t="s">
        <v>183</v>
      </c>
      <c r="B37" s="22" t="s">
        <v>20</v>
      </c>
      <c r="C37" s="9">
        <v>5</v>
      </c>
      <c r="D37" s="10">
        <v>90</v>
      </c>
      <c r="E37" s="8">
        <v>2148324.2000000002</v>
      </c>
      <c r="F37" s="8">
        <f t="shared" si="3"/>
        <v>1933491.7800000003</v>
      </c>
      <c r="G37" s="19">
        <v>1933.5</v>
      </c>
    </row>
    <row r="38" spans="1:9" x14ac:dyDescent="0.25">
      <c r="A38" s="6" t="s">
        <v>121</v>
      </c>
      <c r="B38" s="75" t="s">
        <v>71</v>
      </c>
      <c r="C38" s="76"/>
      <c r="D38" s="76"/>
      <c r="E38" s="76"/>
      <c r="F38" s="76"/>
      <c r="G38" s="77"/>
    </row>
    <row r="39" spans="1:9" x14ac:dyDescent="0.25">
      <c r="A39" s="6" t="s">
        <v>122</v>
      </c>
      <c r="B39" s="22" t="s">
        <v>54</v>
      </c>
      <c r="C39" s="9">
        <v>14</v>
      </c>
      <c r="D39" s="10">
        <v>88</v>
      </c>
      <c r="E39" s="8">
        <v>7000000</v>
      </c>
      <c r="F39" s="8">
        <f>E39/100*D39</f>
        <v>6160000</v>
      </c>
      <c r="G39" s="19">
        <v>6160</v>
      </c>
    </row>
    <row r="40" spans="1:9" x14ac:dyDescent="0.25">
      <c r="A40" s="6" t="s">
        <v>124</v>
      </c>
      <c r="B40" s="75" t="s">
        <v>72</v>
      </c>
      <c r="C40" s="76"/>
      <c r="D40" s="76"/>
      <c r="E40" s="76"/>
      <c r="F40" s="76"/>
      <c r="G40" s="77"/>
    </row>
    <row r="41" spans="1:9" x14ac:dyDescent="0.25">
      <c r="A41" s="6" t="s">
        <v>125</v>
      </c>
      <c r="B41" s="22" t="s">
        <v>239</v>
      </c>
      <c r="C41" s="9">
        <v>3</v>
      </c>
      <c r="D41" s="10">
        <v>89</v>
      </c>
      <c r="E41" s="8">
        <v>717337.32</v>
      </c>
      <c r="F41" s="8">
        <f t="shared" ref="F41:F44" si="4">E41/100*D41</f>
        <v>638430.21479999996</v>
      </c>
      <c r="G41" s="19">
        <v>638.4</v>
      </c>
    </row>
    <row r="42" spans="1:9" x14ac:dyDescent="0.25">
      <c r="A42" s="6" t="s">
        <v>126</v>
      </c>
      <c r="B42" s="22" t="s">
        <v>174</v>
      </c>
      <c r="C42" s="9">
        <v>2</v>
      </c>
      <c r="D42" s="10">
        <v>90</v>
      </c>
      <c r="E42" s="8">
        <v>1108000</v>
      </c>
      <c r="F42" s="8">
        <f t="shared" si="4"/>
        <v>997200</v>
      </c>
      <c r="G42" s="19">
        <v>997.2</v>
      </c>
    </row>
    <row r="43" spans="1:9" x14ac:dyDescent="0.25">
      <c r="A43" s="6" t="s">
        <v>178</v>
      </c>
      <c r="B43" s="8" t="s">
        <v>219</v>
      </c>
      <c r="C43" s="9">
        <v>1</v>
      </c>
      <c r="D43" s="10">
        <v>88</v>
      </c>
      <c r="E43" s="8">
        <v>547585</v>
      </c>
      <c r="F43" s="8">
        <f t="shared" si="4"/>
        <v>481874.80000000005</v>
      </c>
      <c r="G43" s="19">
        <v>481.9</v>
      </c>
    </row>
    <row r="44" spans="1:9" x14ac:dyDescent="0.25">
      <c r="A44" s="6" t="s">
        <v>240</v>
      </c>
      <c r="B44" s="12" t="s">
        <v>14</v>
      </c>
      <c r="C44" s="9">
        <v>6</v>
      </c>
      <c r="D44" s="10">
        <v>89</v>
      </c>
      <c r="E44" s="8">
        <v>4080000</v>
      </c>
      <c r="F44" s="8">
        <f t="shared" si="4"/>
        <v>3631200</v>
      </c>
      <c r="G44" s="19">
        <v>3631.2</v>
      </c>
    </row>
    <row r="45" spans="1:9" x14ac:dyDescent="0.25">
      <c r="A45" s="13"/>
      <c r="B45" s="17" t="s">
        <v>260</v>
      </c>
      <c r="C45" s="50">
        <f>C7+C9+C11+C13+C14+C15+C16+C18+C19+C20+C21+C22+C23+C25+C27+C29+C30+C31+C33+C34+C36+C37+C39+C41+C42+C43+C44</f>
        <v>178</v>
      </c>
      <c r="D45" s="18" t="s">
        <v>186</v>
      </c>
      <c r="E45" s="18" t="s">
        <v>186</v>
      </c>
      <c r="F45" s="20">
        <f t="shared" ref="F45" si="5">F7+F9+F11+F13+F14+F15+F16+F18+F19+F20+F21+F22+F23+F25+F27+F29+F30+F31+F33+F34+F36+F37+F39+F41+F42+F43+F44</f>
        <v>67069715.443800002</v>
      </c>
      <c r="G45" s="20">
        <f>G7+G9+G11+G13+G14+G15+G16+G18+G19+G20+G21+G22+G23+G25+G27+G29+G30+G31+G33+G34+G36+G37+G39+G41+G42+G43+G44</f>
        <v>67069.8</v>
      </c>
    </row>
    <row r="46" spans="1:9" ht="19.5" customHeight="1" x14ac:dyDescent="0.25">
      <c r="A46" s="74"/>
      <c r="B46" s="81" t="s">
        <v>181</v>
      </c>
      <c r="C46" s="103"/>
      <c r="D46" s="103"/>
      <c r="E46" s="103"/>
      <c r="F46" s="103"/>
      <c r="G46" s="103"/>
    </row>
    <row r="47" spans="1:9" x14ac:dyDescent="0.25">
      <c r="A47" s="6">
        <v>1</v>
      </c>
      <c r="B47" s="75" t="s">
        <v>65</v>
      </c>
      <c r="C47" s="76"/>
      <c r="D47" s="76"/>
      <c r="E47" s="76"/>
      <c r="F47" s="76"/>
      <c r="G47" s="77"/>
    </row>
    <row r="48" spans="1:9" x14ac:dyDescent="0.25">
      <c r="A48" s="6" t="s">
        <v>75</v>
      </c>
      <c r="B48" s="12" t="s">
        <v>48</v>
      </c>
      <c r="C48" s="9">
        <v>1</v>
      </c>
      <c r="D48" s="9">
        <v>88</v>
      </c>
      <c r="E48" s="8">
        <v>709670</v>
      </c>
      <c r="F48" s="8">
        <f t="shared" ref="F48:F59" si="6">E48/100*D48</f>
        <v>624509.6</v>
      </c>
      <c r="G48" s="19">
        <v>624.5</v>
      </c>
    </row>
    <row r="49" spans="1:7" x14ac:dyDescent="0.25">
      <c r="A49" s="6" t="s">
        <v>258</v>
      </c>
      <c r="B49" s="75" t="s">
        <v>66</v>
      </c>
      <c r="C49" s="76"/>
      <c r="D49" s="76"/>
      <c r="E49" s="76"/>
      <c r="F49" s="76"/>
      <c r="G49" s="77"/>
    </row>
    <row r="50" spans="1:7" x14ac:dyDescent="0.25">
      <c r="A50" s="6" t="s">
        <v>77</v>
      </c>
      <c r="B50" s="12" t="s">
        <v>243</v>
      </c>
      <c r="C50" s="9">
        <v>9</v>
      </c>
      <c r="D50" s="9">
        <v>92</v>
      </c>
      <c r="E50" s="8">
        <v>900000</v>
      </c>
      <c r="F50" s="8">
        <f t="shared" si="6"/>
        <v>828000</v>
      </c>
      <c r="G50" s="19">
        <v>828</v>
      </c>
    </row>
    <row r="51" spans="1:7" x14ac:dyDescent="0.25">
      <c r="A51" s="6" t="s">
        <v>81</v>
      </c>
      <c r="B51" s="75" t="s">
        <v>135</v>
      </c>
      <c r="C51" s="76"/>
      <c r="D51" s="76"/>
      <c r="E51" s="76"/>
      <c r="F51" s="76">
        <f t="shared" si="6"/>
        <v>0</v>
      </c>
      <c r="G51" s="77"/>
    </row>
    <row r="52" spans="1:7" x14ac:dyDescent="0.25">
      <c r="A52" s="6" t="s">
        <v>82</v>
      </c>
      <c r="B52" s="12" t="s">
        <v>209</v>
      </c>
      <c r="C52" s="9">
        <v>5</v>
      </c>
      <c r="D52" s="9">
        <v>85</v>
      </c>
      <c r="E52" s="8">
        <v>4037586.18</v>
      </c>
      <c r="F52" s="8">
        <f t="shared" si="6"/>
        <v>3431948.253</v>
      </c>
      <c r="G52" s="19">
        <v>3431.9</v>
      </c>
    </row>
    <row r="53" spans="1:7" x14ac:dyDescent="0.25">
      <c r="A53" s="6" t="s">
        <v>87</v>
      </c>
      <c r="B53" s="75" t="s">
        <v>70</v>
      </c>
      <c r="C53" s="76"/>
      <c r="D53" s="76"/>
      <c r="E53" s="76"/>
      <c r="F53" s="76">
        <f t="shared" si="6"/>
        <v>0</v>
      </c>
      <c r="G53" s="77"/>
    </row>
    <row r="54" spans="1:7" x14ac:dyDescent="0.25">
      <c r="A54" s="6" t="s">
        <v>88</v>
      </c>
      <c r="B54" s="12" t="s">
        <v>169</v>
      </c>
      <c r="C54" s="9">
        <v>1</v>
      </c>
      <c r="D54" s="9">
        <v>89</v>
      </c>
      <c r="E54" s="8">
        <v>223000</v>
      </c>
      <c r="F54" s="8">
        <f t="shared" si="6"/>
        <v>198470</v>
      </c>
      <c r="G54" s="19">
        <v>198.5</v>
      </c>
    </row>
    <row r="55" spans="1:7" x14ac:dyDescent="0.25">
      <c r="A55" s="6" t="s">
        <v>92</v>
      </c>
      <c r="B55" s="75" t="s">
        <v>72</v>
      </c>
      <c r="C55" s="76"/>
      <c r="D55" s="76"/>
      <c r="E55" s="76"/>
      <c r="F55" s="76">
        <f t="shared" si="6"/>
        <v>0</v>
      </c>
      <c r="G55" s="77"/>
    </row>
    <row r="56" spans="1:7" x14ac:dyDescent="0.25">
      <c r="A56" s="6" t="s">
        <v>93</v>
      </c>
      <c r="B56" s="12" t="s">
        <v>3</v>
      </c>
      <c r="C56" s="9">
        <v>2</v>
      </c>
      <c r="D56" s="9">
        <v>84</v>
      </c>
      <c r="E56" s="8">
        <v>2127886.96</v>
      </c>
      <c r="F56" s="8">
        <f t="shared" si="6"/>
        <v>1787425.0463999999</v>
      </c>
      <c r="G56" s="19">
        <v>1787.4</v>
      </c>
    </row>
    <row r="57" spans="1:7" x14ac:dyDescent="0.25">
      <c r="A57" s="6" t="s">
        <v>94</v>
      </c>
      <c r="B57" s="12" t="s">
        <v>251</v>
      </c>
      <c r="C57" s="9">
        <v>2</v>
      </c>
      <c r="D57" s="9">
        <v>89</v>
      </c>
      <c r="E57" s="8">
        <v>1830993.46</v>
      </c>
      <c r="F57" s="8">
        <f t="shared" si="6"/>
        <v>1629584.1794</v>
      </c>
      <c r="G57" s="19">
        <v>1629.6</v>
      </c>
    </row>
    <row r="58" spans="1:7" x14ac:dyDescent="0.25">
      <c r="A58" s="6" t="s">
        <v>95</v>
      </c>
      <c r="B58" s="12" t="s">
        <v>2</v>
      </c>
      <c r="C58" s="9">
        <v>3</v>
      </c>
      <c r="D58" s="9">
        <v>81</v>
      </c>
      <c r="E58" s="8">
        <v>921811.68</v>
      </c>
      <c r="F58" s="8">
        <f t="shared" si="6"/>
        <v>746667.4608</v>
      </c>
      <c r="G58" s="19">
        <v>746.7</v>
      </c>
    </row>
    <row r="59" spans="1:7" x14ac:dyDescent="0.25">
      <c r="A59" s="6" t="s">
        <v>96</v>
      </c>
      <c r="B59" s="12" t="s">
        <v>176</v>
      </c>
      <c r="C59" s="9">
        <v>3</v>
      </c>
      <c r="D59" s="9">
        <v>91</v>
      </c>
      <c r="E59" s="8">
        <v>935633.22</v>
      </c>
      <c r="F59" s="8">
        <f t="shared" si="6"/>
        <v>851426.23019999987</v>
      </c>
      <c r="G59" s="19">
        <v>851.4</v>
      </c>
    </row>
    <row r="60" spans="1:7" x14ac:dyDescent="0.25">
      <c r="A60" s="54"/>
      <c r="B60" s="52" t="s">
        <v>259</v>
      </c>
      <c r="C60" s="50">
        <f>C48+C50+C52+C54+C56+C57+C58+C59</f>
        <v>26</v>
      </c>
      <c r="D60" s="18" t="s">
        <v>186</v>
      </c>
      <c r="E60" s="18" t="s">
        <v>186</v>
      </c>
      <c r="F60" s="20">
        <f>F48+F50+F52+F54+F56+F57+F58+F59</f>
        <v>10098030.7698</v>
      </c>
      <c r="G60" s="20">
        <f>G48+G50+G52+G56+G57+G58+G59+G54</f>
        <v>10098</v>
      </c>
    </row>
    <row r="61" spans="1:7" ht="32.25" customHeight="1" x14ac:dyDescent="0.25">
      <c r="A61" s="54"/>
      <c r="B61" s="52" t="s">
        <v>185</v>
      </c>
      <c r="C61" s="50">
        <f>C45+C60</f>
        <v>204</v>
      </c>
      <c r="D61" s="18" t="s">
        <v>186</v>
      </c>
      <c r="E61" s="18" t="s">
        <v>186</v>
      </c>
      <c r="F61" s="20">
        <f>F45+F60</f>
        <v>77167746.21360001</v>
      </c>
      <c r="G61" s="20">
        <f>G45+G60</f>
        <v>77167.8</v>
      </c>
    </row>
  </sheetData>
  <mergeCells count="20">
    <mergeCell ref="B53:G53"/>
    <mergeCell ref="B55:G55"/>
    <mergeCell ref="B46:G46"/>
    <mergeCell ref="B47:G47"/>
    <mergeCell ref="B49:G49"/>
    <mergeCell ref="B51:G51"/>
    <mergeCell ref="B40:G40"/>
    <mergeCell ref="B24:G24"/>
    <mergeCell ref="B26:G26"/>
    <mergeCell ref="B28:G28"/>
    <mergeCell ref="B32:G32"/>
    <mergeCell ref="B35:G35"/>
    <mergeCell ref="B38:G38"/>
    <mergeCell ref="B17:G17"/>
    <mergeCell ref="A3:G3"/>
    <mergeCell ref="B6:G6"/>
    <mergeCell ref="B8:G8"/>
    <mergeCell ref="B10:G10"/>
    <mergeCell ref="B12:G12"/>
    <mergeCell ref="B5:G5"/>
  </mergeCells>
  <pageMargins left="0.70866141732283472" right="0.70866141732283472" top="0.74803149606299213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2024</vt:lpstr>
      <vt:lpstr>2025</vt:lpstr>
      <vt:lpstr>2026</vt:lpstr>
      <vt:lpstr>'2024'!Заголовки_для_печати</vt:lpstr>
      <vt:lpstr>'2025'!Заголовки_для_печати</vt:lpstr>
      <vt:lpstr>'2026'!Заголовки_для_печати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2023-10-16T08:33:59Z</dcterms:modified>
</cp:coreProperties>
</file>